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\-=GUŇKA=-\2022\150_2022_ZŠ- Studénka\EXP_ZŠ SJEDNOCENÍ_DPS\ELEKTRO\úprava 2025\"/>
    </mc:Choice>
  </mc:AlternateContent>
  <xr:revisionPtr revIDLastSave="0" documentId="8_{CED15ECC-32F5-47F3-8B2D-C2BCC987048F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2 D.1.4.5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UzivDily" localSheetId="1">Stavba!$I$54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 D.1.4.5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 D.1.4.5 Pol'!$A$1:$Y$43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3" i="1" l="1"/>
  <c r="I52" i="1"/>
  <c r="G41" i="1"/>
  <c r="F41" i="1"/>
  <c r="H41" i="1" s="1"/>
  <c r="I41" i="1" s="1"/>
  <c r="G40" i="1"/>
  <c r="F40" i="1"/>
  <c r="G39" i="1"/>
  <c r="F39" i="1"/>
  <c r="G33" i="12"/>
  <c r="G8" i="12"/>
  <c r="V8" i="12"/>
  <c r="Q8" i="12"/>
  <c r="O8" i="12"/>
  <c r="M8" i="12"/>
  <c r="K8" i="12"/>
  <c r="I8" i="12"/>
  <c r="G10" i="12"/>
  <c r="V10" i="12"/>
  <c r="Q10" i="12"/>
  <c r="O10" i="12"/>
  <c r="M10" i="12"/>
  <c r="K10" i="12"/>
  <c r="I10" i="12"/>
  <c r="G9" i="12"/>
  <c r="M9" i="12" s="1"/>
  <c r="AB9" i="12" s="1"/>
  <c r="I9" i="12"/>
  <c r="K9" i="12"/>
  <c r="O9" i="12"/>
  <c r="Q9" i="12"/>
  <c r="V9" i="12"/>
  <c r="Z9" i="12"/>
  <c r="AA9" i="12"/>
  <c r="AC9" i="12"/>
  <c r="AD9" i="12"/>
  <c r="AE9" i="12"/>
  <c r="AF9" i="12"/>
  <c r="G11" i="12"/>
  <c r="AF33" i="12" s="1"/>
  <c r="I11" i="12"/>
  <c r="Z11" i="12" s="1"/>
  <c r="K11" i="12"/>
  <c r="AA11" i="12" s="1"/>
  <c r="M11" i="12"/>
  <c r="AB11" i="12" s="1"/>
  <c r="O11" i="12"/>
  <c r="AC11" i="12" s="1"/>
  <c r="Q11" i="12"/>
  <c r="AD11" i="12" s="1"/>
  <c r="V11" i="12"/>
  <c r="AE11" i="12"/>
  <c r="G12" i="12"/>
  <c r="AF12" i="12" s="1"/>
  <c r="I12" i="12"/>
  <c r="K12" i="12"/>
  <c r="M12" i="12"/>
  <c r="O12" i="12"/>
  <c r="Q12" i="12"/>
  <c r="V12" i="12"/>
  <c r="AE12" i="12" s="1"/>
  <c r="Z12" i="12"/>
  <c r="AA12" i="12"/>
  <c r="AB12" i="12"/>
  <c r="AC12" i="12"/>
  <c r="AD12" i="12"/>
  <c r="G13" i="12"/>
  <c r="I13" i="12"/>
  <c r="K13" i="12"/>
  <c r="M13" i="12"/>
  <c r="O13" i="12"/>
  <c r="Q13" i="12"/>
  <c r="V13" i="12"/>
  <c r="Z13" i="12"/>
  <c r="AA13" i="12"/>
  <c r="AB13" i="12"/>
  <c r="AC13" i="12"/>
  <c r="AD13" i="12"/>
  <c r="AE13" i="12"/>
  <c r="AF13" i="12"/>
  <c r="G14" i="12"/>
  <c r="AF14" i="12" s="1"/>
  <c r="I14" i="12"/>
  <c r="Z14" i="12" s="1"/>
  <c r="K14" i="12"/>
  <c r="AA14" i="12" s="1"/>
  <c r="M14" i="12"/>
  <c r="AB14" i="12" s="1"/>
  <c r="O14" i="12"/>
  <c r="Q14" i="12"/>
  <c r="V14" i="12"/>
  <c r="AC14" i="12"/>
  <c r="AD14" i="12"/>
  <c r="AE14" i="12"/>
  <c r="G15" i="12"/>
  <c r="AF15" i="12" s="1"/>
  <c r="I15" i="12"/>
  <c r="K15" i="12"/>
  <c r="M15" i="12"/>
  <c r="O15" i="12"/>
  <c r="AC15" i="12" s="1"/>
  <c r="Q15" i="12"/>
  <c r="AD15" i="12" s="1"/>
  <c r="V15" i="12"/>
  <c r="AE15" i="12" s="1"/>
  <c r="Z15" i="12"/>
  <c r="AA15" i="12"/>
  <c r="AB15" i="12"/>
  <c r="G16" i="12"/>
  <c r="I16" i="12"/>
  <c r="K16" i="12"/>
  <c r="M16" i="12"/>
  <c r="O16" i="12"/>
  <c r="Q16" i="12"/>
  <c r="V16" i="12"/>
  <c r="Z16" i="12"/>
  <c r="AA16" i="12"/>
  <c r="AB16" i="12"/>
  <c r="AC16" i="12"/>
  <c r="AD16" i="12"/>
  <c r="AE16" i="12"/>
  <c r="AF16" i="12"/>
  <c r="G17" i="12"/>
  <c r="M17" i="12" s="1"/>
  <c r="AB17" i="12" s="1"/>
  <c r="I17" i="12"/>
  <c r="Z17" i="12" s="1"/>
  <c r="K17" i="12"/>
  <c r="O17" i="12"/>
  <c r="Q17" i="12"/>
  <c r="V17" i="12"/>
  <c r="AA17" i="12"/>
  <c r="AC17" i="12"/>
  <c r="AD17" i="12"/>
  <c r="AE17" i="12"/>
  <c r="G18" i="12"/>
  <c r="AF18" i="12" s="1"/>
  <c r="I18" i="12"/>
  <c r="K18" i="12"/>
  <c r="AA18" i="12" s="1"/>
  <c r="M18" i="12"/>
  <c r="AB18" i="12" s="1"/>
  <c r="O18" i="12"/>
  <c r="AC18" i="12" s="1"/>
  <c r="Q18" i="12"/>
  <c r="AD18" i="12" s="1"/>
  <c r="V18" i="12"/>
  <c r="AE18" i="12" s="1"/>
  <c r="Z18" i="12"/>
  <c r="G19" i="12"/>
  <c r="I19" i="12"/>
  <c r="K19" i="12"/>
  <c r="M19" i="12"/>
  <c r="O19" i="12"/>
  <c r="Q19" i="12"/>
  <c r="V19" i="12"/>
  <c r="Z19" i="12"/>
  <c r="AA19" i="12"/>
  <c r="AB19" i="12"/>
  <c r="AC19" i="12"/>
  <c r="AD19" i="12"/>
  <c r="AE19" i="12"/>
  <c r="AF19" i="12"/>
  <c r="G20" i="12"/>
  <c r="M20" i="12" s="1"/>
  <c r="AB20" i="12" s="1"/>
  <c r="I20" i="12"/>
  <c r="K20" i="12"/>
  <c r="O20" i="12"/>
  <c r="Q20" i="12"/>
  <c r="V20" i="12"/>
  <c r="Z20" i="12"/>
  <c r="AA20" i="12"/>
  <c r="AC20" i="12"/>
  <c r="AD20" i="12"/>
  <c r="AE20" i="12"/>
  <c r="AF20" i="12"/>
  <c r="G21" i="12"/>
  <c r="AF21" i="12" s="1"/>
  <c r="I21" i="12"/>
  <c r="Z21" i="12" s="1"/>
  <c r="K21" i="12"/>
  <c r="AA21" i="12" s="1"/>
  <c r="M21" i="12"/>
  <c r="AB21" i="12" s="1"/>
  <c r="O21" i="12"/>
  <c r="AC21" i="12" s="1"/>
  <c r="Q21" i="12"/>
  <c r="AD21" i="12" s="1"/>
  <c r="V21" i="12"/>
  <c r="AE21" i="12"/>
  <c r="G22" i="12"/>
  <c r="AF22" i="12" s="1"/>
  <c r="I22" i="12"/>
  <c r="K22" i="12"/>
  <c r="M22" i="12"/>
  <c r="O22" i="12"/>
  <c r="Q22" i="12"/>
  <c r="V22" i="12"/>
  <c r="AE22" i="12" s="1"/>
  <c r="Z22" i="12"/>
  <c r="AA22" i="12"/>
  <c r="AB22" i="12"/>
  <c r="AC22" i="12"/>
  <c r="AD22" i="12"/>
  <c r="G23" i="12"/>
  <c r="I23" i="12"/>
  <c r="K23" i="12"/>
  <c r="M23" i="12"/>
  <c r="O23" i="12"/>
  <c r="Q23" i="12"/>
  <c r="V23" i="12"/>
  <c r="Z23" i="12"/>
  <c r="AA23" i="12"/>
  <c r="AB23" i="12"/>
  <c r="AC23" i="12"/>
  <c r="AD23" i="12"/>
  <c r="AE23" i="12"/>
  <c r="AF23" i="12"/>
  <c r="G24" i="12"/>
  <c r="AF24" i="12" s="1"/>
  <c r="I24" i="12"/>
  <c r="Z24" i="12" s="1"/>
  <c r="K24" i="12"/>
  <c r="AA24" i="12" s="1"/>
  <c r="M24" i="12"/>
  <c r="AB24" i="12" s="1"/>
  <c r="O24" i="12"/>
  <c r="Q24" i="12"/>
  <c r="V24" i="12"/>
  <c r="AC24" i="12"/>
  <c r="AD24" i="12"/>
  <c r="AE24" i="12"/>
  <c r="G25" i="12"/>
  <c r="AF25" i="12" s="1"/>
  <c r="I25" i="12"/>
  <c r="K25" i="12"/>
  <c r="M25" i="12"/>
  <c r="O25" i="12"/>
  <c r="AC25" i="12" s="1"/>
  <c r="Q25" i="12"/>
  <c r="AD25" i="12" s="1"/>
  <c r="V25" i="12"/>
  <c r="AE25" i="12" s="1"/>
  <c r="Z25" i="12"/>
  <c r="AA25" i="12"/>
  <c r="AB25" i="12"/>
  <c r="G26" i="12"/>
  <c r="I26" i="12"/>
  <c r="K26" i="12"/>
  <c r="M26" i="12"/>
  <c r="O26" i="12"/>
  <c r="Q26" i="12"/>
  <c r="V26" i="12"/>
  <c r="Z26" i="12"/>
  <c r="AA26" i="12"/>
  <c r="AB26" i="12"/>
  <c r="AC26" i="12"/>
  <c r="AD26" i="12"/>
  <c r="AE26" i="12"/>
  <c r="AF26" i="12"/>
  <c r="G27" i="12"/>
  <c r="AF27" i="12" s="1"/>
  <c r="I27" i="12"/>
  <c r="Z27" i="12" s="1"/>
  <c r="K27" i="12"/>
  <c r="O27" i="12"/>
  <c r="Q27" i="12"/>
  <c r="V27" i="12"/>
  <c r="AA27" i="12"/>
  <c r="AC27" i="12"/>
  <c r="AD27" i="12"/>
  <c r="AE27" i="12"/>
  <c r="G28" i="12"/>
  <c r="AF28" i="12" s="1"/>
  <c r="I28" i="12"/>
  <c r="K28" i="12"/>
  <c r="AA28" i="12" s="1"/>
  <c r="M28" i="12"/>
  <c r="AB28" i="12" s="1"/>
  <c r="O28" i="12"/>
  <c r="AC28" i="12" s="1"/>
  <c r="Q28" i="12"/>
  <c r="AD28" i="12" s="1"/>
  <c r="V28" i="12"/>
  <c r="AE28" i="12" s="1"/>
  <c r="Z28" i="12"/>
  <c r="G29" i="12"/>
  <c r="I29" i="12"/>
  <c r="K29" i="12"/>
  <c r="M29" i="12"/>
  <c r="O29" i="12"/>
  <c r="Q29" i="12"/>
  <c r="V29" i="12"/>
  <c r="Z29" i="12"/>
  <c r="AA29" i="12"/>
  <c r="AB29" i="12"/>
  <c r="AC29" i="12"/>
  <c r="AD29" i="12"/>
  <c r="AE29" i="12"/>
  <c r="AF29" i="12"/>
  <c r="G30" i="12"/>
  <c r="M30" i="12" s="1"/>
  <c r="AB30" i="12" s="1"/>
  <c r="I30" i="12"/>
  <c r="K30" i="12"/>
  <c r="O30" i="12"/>
  <c r="Q30" i="12"/>
  <c r="V30" i="12"/>
  <c r="Z30" i="12"/>
  <c r="AA30" i="12"/>
  <c r="AC30" i="12"/>
  <c r="AD30" i="12"/>
  <c r="AE30" i="12"/>
  <c r="AF30" i="12"/>
  <c r="G31" i="12"/>
  <c r="AF31" i="12" s="1"/>
  <c r="I31" i="12"/>
  <c r="Z31" i="12" s="1"/>
  <c r="K31" i="12"/>
  <c r="AA31" i="12" s="1"/>
  <c r="M31" i="12"/>
  <c r="AB31" i="12" s="1"/>
  <c r="O31" i="12"/>
  <c r="AC31" i="12" s="1"/>
  <c r="Q31" i="12"/>
  <c r="AD31" i="12" s="1"/>
  <c r="V31" i="12"/>
  <c r="AE31" i="12"/>
  <c r="AE33" i="12"/>
  <c r="I54" i="1"/>
  <c r="J53" i="1" s="1"/>
  <c r="F42" i="1"/>
  <c r="G42" i="1"/>
  <c r="G25" i="1" s="1"/>
  <c r="A25" i="1" s="1"/>
  <c r="H40" i="1"/>
  <c r="I40" i="1" s="1"/>
  <c r="G21" i="1"/>
  <c r="I21" i="1"/>
  <c r="E21" i="1"/>
  <c r="J28" i="1"/>
  <c r="J26" i="1"/>
  <c r="G38" i="1"/>
  <c r="F38" i="1"/>
  <c r="J23" i="1"/>
  <c r="J24" i="1"/>
  <c r="J25" i="1"/>
  <c r="J27" i="1"/>
  <c r="E24" i="1"/>
  <c r="E26" i="1"/>
  <c r="J52" i="1" l="1"/>
  <c r="J54" i="1" s="1"/>
  <c r="G26" i="1"/>
  <c r="A26" i="1"/>
  <c r="H39" i="1"/>
  <c r="I39" i="1" s="1"/>
  <c r="I42" i="1" s="1"/>
  <c r="J40" i="1" s="1"/>
  <c r="G28" i="1"/>
  <c r="G23" i="1"/>
  <c r="AF17" i="12"/>
  <c r="AF11" i="12"/>
  <c r="M27" i="12"/>
  <c r="AB27" i="12" s="1"/>
  <c r="H42" i="1"/>
  <c r="J39" i="1" l="1"/>
  <c r="J42" i="1" s="1"/>
  <c r="J41" i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Zubalík</author>
  </authors>
  <commentList>
    <comment ref="S6" authorId="0" shapeId="0" xr:uid="{410561CD-43B2-4F1C-9274-2F2A89042BC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590F4DD-FF21-426C-B8EF-7907E3EDC90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<sst xmlns="http://schemas.openxmlformats.org/spreadsheetml/2006/main" count="314" uniqueCount="151">
  <si>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</si>
  <si>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</si>
  <si>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</si>
  <si>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</si>
  <si>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</si>
  <si>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</si>
  <si>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</si>
  <si>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</si>
  <si>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</si>
  <si>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</si>
  <si>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</si>
  <si>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</si>
  <si>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</si>
  <si>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</si>
  <si>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</si>
  <si>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</si>
  <si>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</si>
  <si>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</si>
  <si>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</si>
  <si>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</si>
  <si>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</si>
  <si>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</si>
  <si>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</si>
  <si>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</si>
  <si>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</si>
  <si>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</si>
  <si>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</si>
  <si>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</si>
  <si>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</si>
  <si>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</si>
  <si>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</si>
  <si>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</si>
  <si>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</si>
  <si>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</si>
  <si>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</si>
  <si>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</si>
  <si>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</si>
  <si>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</si>
  <si>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</si>
  <si>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</si>
  <si>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</si>
  <si>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</si>
  <si>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</si>
  <si>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D.1.4.5</t>
  </si>
  <si>
    <t>Dodávka - Příme výdaje - Hlavní část projektu - polytechnická a kovodílny</t>
  </si>
  <si>
    <t>2</t>
  </si>
  <si>
    <t>ZŠ SJEDNOCENÍ, BUTOVICE, PARCELA Č. 1605/1</t>
  </si>
  <si>
    <t>Objekt:</t>
  </si>
  <si>
    <t>Rozpočet:</t>
  </si>
  <si>
    <t>150_2022</t>
  </si>
  <si>
    <t>PD- MODERNIZACE UČEBEN NA ZÁKLADNÍCH ŠKOLÁCH VE STUDÉNCE</t>
  </si>
  <si>
    <t>26.2.2026</t>
  </si>
  <si>
    <t>Stavba</t>
  </si>
  <si>
    <t>Celkem za stavbu</t>
  </si>
  <si>
    <t>CZK</t>
  </si>
  <si>
    <t>#POPS</t>
  </si>
  <si>
    <t>Popis stavby: 150_2022 - PD- MODERNIZACE UČEBEN NA ZÁKLADNÍCH ŠKOLÁCH VE STUDÉNCE</t>
  </si>
  <si>
    <t>#POPO</t>
  </si>
  <si>
    <t>Popis objektu: 2 - ZŠ SJEDNOCENÍ, BUTOVICE, PARCELA Č. 1605/1</t>
  </si>
  <si>
    <t>#POPR</t>
  </si>
  <si>
    <t>Popis rozpočtu: D.1.4.5 - Dodávka - Příme výdaje - Hlavní část projektu - polytechnická a kovodílny</t>
  </si>
  <si>
    <t>Rekapitulace uživatelských dílů</t>
  </si>
  <si>
    <t>D4</t>
  </si>
  <si>
    <t>Učebna kovodílen</t>
  </si>
  <si>
    <t>D5</t>
  </si>
  <si>
    <t>Polytechnická učebna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</si>
  <si>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</si>
  <si>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</si>
  <si>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</si>
  <si>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</si>
  <si>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</si>
  <si>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</si>
  <si>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</si>
  <si>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</si>
  <si>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</si>
  <si>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</si>
  <si>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</si>
  <si>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</si>
  <si>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</si>
  <si>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</si>
  <si>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</si>
  <si>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</si>
  <si>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</si>
  <si>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</si>
  <si>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</si>
  <si>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</si>
  <si>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</si>
  <si>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</si>
  <si>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</si>
  <si>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</si>
  <si>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</si>
  <si>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</si>
  <si>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</si>
  <si>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</si>
  <si>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000001</t>
  </si>
  <si>
    <t>CNC stroj dle specifikace v TZ</t>
  </si>
  <si>
    <t>ks</t>
  </si>
  <si>
    <t>Vlastní</t>
  </si>
  <si>
    <t>Indiv</t>
  </si>
  <si>
    <t>Specifikace</t>
  </si>
  <si>
    <t>Běžná</t>
  </si>
  <si>
    <t>POL3_</t>
  </si>
  <si>
    <t>0007</t>
  </si>
  <si>
    <t>3D brýle dle specifikace v TZ</t>
  </si>
  <si>
    <t>0008</t>
  </si>
  <si>
    <t>Programovatelný robot 1 dle specifikace v TZ</t>
  </si>
  <si>
    <t>0009</t>
  </si>
  <si>
    <t>Programovatelní roboti sady 12ks dle technické specifiakce v TZ</t>
  </si>
  <si>
    <t>sady</t>
  </si>
  <si>
    <t>0010</t>
  </si>
  <si>
    <t>Robotická stavebnice dle specifikace v TZ</t>
  </si>
  <si>
    <t>0011</t>
  </si>
  <si>
    <t>programovatelný robot 4, sada 6ks dle specifikace v TZ</t>
  </si>
  <si>
    <t>0012</t>
  </si>
  <si>
    <t>Programovatelný robot 5 dle specifikace v TZ</t>
  </si>
  <si>
    <t>0013</t>
  </si>
  <si>
    <t xml:space="preserve">Programovatelný robot 3 - učitelská sada </t>
  </si>
  <si>
    <t>002</t>
  </si>
  <si>
    <t>Sluchátka dle specifikace v TZ</t>
  </si>
  <si>
    <t>008</t>
  </si>
  <si>
    <t>Stavebnice 2.st dle specifikace v TZ</t>
  </si>
  <si>
    <t>010</t>
  </si>
  <si>
    <t>Dřevěná stavebnice dle pecifikace v TZ</t>
  </si>
  <si>
    <t>011</t>
  </si>
  <si>
    <t>elektronická stavebnice dle specifikace v TZ</t>
  </si>
  <si>
    <t>1</t>
  </si>
  <si>
    <t>interaktivní tabule dle specifikace v TZ</t>
  </si>
  <si>
    <t>10</t>
  </si>
  <si>
    <t>3D tiskárna 2 dle specifikace v TZ</t>
  </si>
  <si>
    <t>projektor dle specifikace v TZ</t>
  </si>
  <si>
    <t>3</t>
  </si>
  <si>
    <t>držák projektoru ze stropu - stavitelná výška</t>
  </si>
  <si>
    <t>4</t>
  </si>
  <si>
    <t>tiskárna dle specifikace v TZ</t>
  </si>
  <si>
    <t>5</t>
  </si>
  <si>
    <t>Počítač dle specifikace v TZ</t>
  </si>
  <si>
    <t>6</t>
  </si>
  <si>
    <t>monitor dle specifikace v TZ</t>
  </si>
  <si>
    <t>8</t>
  </si>
  <si>
    <t>3D pero dle specifikace v TZ</t>
  </si>
  <si>
    <t>9</t>
  </si>
  <si>
    <t>3D tiskárna 1 dle specifikace v TZ</t>
  </si>
  <si>
    <t>014</t>
  </si>
  <si>
    <t xml:space="preserve">montáž interaktivní tabule </t>
  </si>
  <si>
    <t>komplet</t>
  </si>
  <si>
    <t>Práce</t>
  </si>
  <si>
    <t>POL1_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</si>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</sst>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 shrinkToFi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horizontal="center" vertical="center" wrapText="1"/>
    </xf>
    <xf numFmtId="3" fontId="7" fillId="0" borderId="35" xfId="0" applyNumberFormat="1" applyFont="1" applyBorder="1" applyAlignment="1">
      <alignment vertical="center" shrinkToFi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 shrinkToFit="1"/>
    </xf>
    <xf numFmtId="3" fontId="7" fillId="3" borderId="39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0" fontId="16" fillId="5" borderId="21" xfId="0" applyFont="1" applyFill="1" applyBorder="1" applyAlignment="1">
      <alignment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4" fontId="17" fillId="0" borderId="0" xfId="0" applyNumberFormat="1" applyFont="1" applyBorder="1" applyAlignment="1">
      <alignment vertical="top" shrinkToFit="1"/>
    </xf>
    <xf numFmtId="4" fontId="19" fillId="3" borderId="0" xfId="0" applyNumberFormat="1" applyFont="1" applyFill="1" applyBorder="1" applyAlignment="1">
      <alignment vertical="top" shrinkToFit="1"/>
    </xf>
    <xf numFmtId="0" fontId="19" fillId="3" borderId="29" xfId="0" applyFont="1" applyFill="1" applyBorder="1" applyAlignment="1">
      <alignment vertical="top"/>
    </xf>
    <xf numFmtId="49" fontId="19" fillId="3" borderId="18" xfId="0" applyNumberFormat="1" applyFont="1" applyFill="1" applyBorder="1" applyAlignment="1">
      <alignment vertical="top"/>
    </xf>
    <xf numFmtId="0" fontId="19" fillId="3" borderId="18" xfId="0" applyFont="1" applyFill="1" applyBorder="1" applyAlignment="1">
      <alignment horizontal="center" vertical="top" shrinkToFit="1"/>
    </xf>
    <xf numFmtId="164" fontId="19" fillId="3" borderId="18" xfId="0" applyNumberFormat="1" applyFont="1" applyFill="1" applyBorder="1" applyAlignment="1">
      <alignment vertical="top" shrinkToFit="1"/>
    </xf>
    <xf numFmtId="4" fontId="19" fillId="3" borderId="18" xfId="0" applyNumberFormat="1" applyFont="1" applyFill="1" applyBorder="1" applyAlignment="1">
      <alignment vertical="top" shrinkToFit="1"/>
    </xf>
    <xf numFmtId="49" fontId="20" fillId="3" borderId="18" xfId="0" applyNumberFormat="1" applyFont="1" applyFill="1" applyBorder="1" applyAlignment="1">
      <alignment vertical="top" shrinkToFit="1"/>
    </xf>
    <xf numFmtId="4" fontId="20" fillId="3" borderId="18" xfId="0" applyNumberFormat="1" applyFont="1" applyFill="1" applyBorder="1" applyAlignment="1">
      <alignment vertical="top" shrinkToFit="1"/>
    </xf>
    <xf numFmtId="4" fontId="19" fillId="3" borderId="40" xfId="0" applyNumberFormat="1" applyFont="1" applyFill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4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18" fillId="4" borderId="45" xfId="0" applyNumberFormat="1" applyFont="1" applyFill="1" applyBorder="1" applyAlignment="1" applyProtection="1">
      <alignment vertical="top" shrinkToFit="1"/>
      <protection locked="0"/>
    </xf>
    <xf numFmtId="4" fontId="18" fillId="0" borderId="45" xfId="0" applyNumberFormat="1" applyFont="1" applyBorder="1" applyAlignment="1">
      <alignment vertical="top" shrinkToFit="1"/>
    </xf>
    <xf numFmtId="4" fontId="17" fillId="0" borderId="46" xfId="0" applyNumberFormat="1" applyFont="1" applyBorder="1" applyAlignment="1">
      <alignment vertical="top" shrinkToFit="1"/>
    </xf>
    <xf numFmtId="4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9" fontId="18" fillId="4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49" fontId="19" fillId="3" borderId="18" xfId="0" applyNumberFormat="1" applyFont="1" applyFill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E44" sqref="E44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KFshT2yn9CX0hPTAj/W4zTNo69tlGZ03pNscbpbSxF+5giFeP62X9PNPKvD0eRr9IvVxNczDjWoEz9dDS1n1mQ==" saltValue="jvAlJapzYRm3NGgozy3d/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opLeftCell="B1" zoomScaleNormal="100" zoomScaleSheetLayoutView="75" workbookViewId="0">
      <selection activeCell="A15" sqref="A15:A2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995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hidden="1" customHeight="1" x14ac:dyDescent="0.25">
      <c r="A15" s="2"/>
      <c r="B15" s="35" t="s">
        <v>34</v>
      </c>
      <c r="C15" s="61"/>
      <c r="D15" s="54"/>
      <c r="E15" s="87" t="s">
        <v>32</v>
      </c>
      <c r="F15" s="87"/>
      <c r="G15" s="88" t="s">
        <v>33</v>
      </c>
      <c r="H15" s="88"/>
      <c r="I15" s="88" t="s">
        <v>31</v>
      </c>
      <c r="J15" s="89"/>
    </row>
    <row r="16" spans="1:15" ht="23.25" hidden="1" customHeight="1" x14ac:dyDescent="0.25">
      <c r="A16" s="2"/>
      <c r="B16" s="38" t="s">
        <v>26</v>
      </c>
      <c r="C16" s="62"/>
      <c r="D16" s="63"/>
      <c r="E16" s="83"/>
      <c r="F16" s="84"/>
      <c r="G16" s="83"/>
      <c r="H16" s="84"/>
      <c r="I16" s="83"/>
      <c r="J16" s="85"/>
    </row>
    <row r="17" spans="1:10" ht="23.25" hidden="1" customHeight="1" x14ac:dyDescent="0.25">
      <c r="A17" s="2"/>
      <c r="B17" s="38" t="s">
        <v>27</v>
      </c>
      <c r="C17" s="62"/>
      <c r="D17" s="63"/>
      <c r="E17" s="83"/>
      <c r="F17" s="84"/>
      <c r="G17" s="83"/>
      <c r="H17" s="84"/>
      <c r="I17" s="83"/>
      <c r="J17" s="85"/>
    </row>
    <row r="18" spans="1:10" ht="23.25" hidden="1" customHeight="1" x14ac:dyDescent="0.25">
      <c r="A18" s="2"/>
      <c r="B18" s="38" t="s">
        <v>28</v>
      </c>
      <c r="C18" s="62"/>
      <c r="D18" s="63"/>
      <c r="E18" s="83"/>
      <c r="F18" s="84"/>
      <c r="G18" s="83"/>
      <c r="H18" s="84"/>
      <c r="I18" s="83"/>
      <c r="J18" s="85"/>
    </row>
    <row r="19" spans="1:10" ht="23.25" hidden="1" customHeight="1" x14ac:dyDescent="0.25">
      <c r="A19" s="2"/>
      <c r="B19" s="38" t="s">
        <v>29</v>
      </c>
      <c r="C19" s="62"/>
      <c r="D19" s="63"/>
      <c r="E19" s="83"/>
      <c r="F19" s="84"/>
      <c r="G19" s="83"/>
      <c r="H19" s="84"/>
      <c r="I19" s="83"/>
      <c r="J19" s="85"/>
    </row>
    <row r="20" spans="1:10" ht="23.25" hidden="1" customHeight="1" x14ac:dyDescent="0.25">
      <c r="A20" s="2"/>
      <c r="B20" s="38" t="s">
        <v>30</v>
      </c>
      <c r="C20" s="62"/>
      <c r="D20" s="63"/>
      <c r="E20" s="83"/>
      <c r="F20" s="84"/>
      <c r="G20" s="83"/>
      <c r="H20" s="84"/>
      <c r="I20" s="83"/>
      <c r="J20" s="85"/>
    </row>
    <row r="21" spans="1:10" ht="23.25" hidden="1" customHeight="1" x14ac:dyDescent="0.25">
      <c r="A21" s="2"/>
      <c r="B21" s="48" t="s">
        <v>31</v>
      </c>
      <c r="C21" s="64"/>
      <c r="D21" s="65"/>
      <c r="E21" s="90">
        <f>SUM(E16:F20)</f>
        <v>0</v>
      </c>
      <c r="F21" s="91"/>
      <c r="G21" s="90">
        <f>SUM(G16:H20)</f>
        <v>0</v>
      </c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51</v>
      </c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52</v>
      </c>
      <c r="C39" s="147"/>
      <c r="D39" s="147"/>
      <c r="E39" s="147"/>
      <c r="F39" s="148">
        <f>'2 D.1.4.5 Pol'!AE33</f>
        <v>0</v>
      </c>
      <c r="G39" s="149">
        <f>'2 D.1.4.5 Pol'!AF33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5">
      <c r="A40" s="136">
        <v>2</v>
      </c>
      <c r="B40" s="152" t="s">
        <v>45</v>
      </c>
      <c r="C40" s="153" t="s">
        <v>46</v>
      </c>
      <c r="D40" s="153"/>
      <c r="E40" s="153"/>
      <c r="F40" s="154">
        <f>'2 D.1.4.5 Pol'!AE33</f>
        <v>0</v>
      </c>
      <c r="G40" s="155">
        <f>'2 D.1.4.5 Pol'!AF33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25">
      <c r="A41" s="136">
        <v>3</v>
      </c>
      <c r="B41" s="157" t="s">
        <v>43</v>
      </c>
      <c r="C41" s="147" t="s">
        <v>44</v>
      </c>
      <c r="D41" s="147"/>
      <c r="E41" s="147"/>
      <c r="F41" s="158">
        <f>'2 D.1.4.5 Pol'!AE33</f>
        <v>0</v>
      </c>
      <c r="G41" s="150">
        <f>'2 D.1.4.5 Pol'!AF33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25">
      <c r="A42" s="136"/>
      <c r="B42" s="159" t="s">
        <v>53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10" x14ac:dyDescent="0.25">
      <c r="A44" t="s">
        <v>55</v>
      </c>
      <c r="B44" t="s">
        <v>56</v>
      </c>
    </row>
    <row r="45" spans="1:10" x14ac:dyDescent="0.25">
      <c r="A45" t="s">
        <v>57</v>
      </c>
      <c r="B45" t="s">
        <v>58</v>
      </c>
    </row>
    <row r="46" spans="1:10" x14ac:dyDescent="0.25">
      <c r="A46" t="s">
        <v>59</v>
      </c>
      <c r="B46" t="s">
        <v>60</v>
      </c>
    </row>
    <row r="49" spans="1:10" ht="15.6" x14ac:dyDescent="0.3">
      <c r="B49" s="175" t="s">
        <v>61</v>
      </c>
    </row>
    <row r="51" spans="1:10" ht="25.5" customHeight="1" x14ac:dyDescent="0.25">
      <c r="A51" s="177"/>
      <c r="B51" s="180" t="s">
        <v>18</v>
      </c>
      <c r="C51" s="181"/>
      <c r="D51" s="181" t="s">
        <v>6</v>
      </c>
      <c r="E51" s="181"/>
      <c r="F51" s="181"/>
      <c r="G51" s="182"/>
      <c r="H51" s="182"/>
      <c r="I51" s="182" t="s">
        <v>31</v>
      </c>
      <c r="J51" s="183" t="s">
        <v>0</v>
      </c>
    </row>
    <row r="52" spans="1:10" ht="25.5" customHeight="1" x14ac:dyDescent="0.25">
      <c r="A52" s="178">
        <v>0</v>
      </c>
      <c r="B52" s="184" t="s">
        <v>62</v>
      </c>
      <c r="C52" s="185"/>
      <c r="D52" s="186" t="s">
        <v>63</v>
      </c>
      <c r="E52" s="186"/>
      <c r="F52" s="187"/>
      <c r="G52" s="191"/>
      <c r="H52" s="191"/>
      <c r="I52" s="191">
        <f>'2 D.1.4.5 Pol'!G8</f>
        <v>0</v>
      </c>
      <c r="J52" s="192" t="str">
        <f>IF(_xlfn.SINGLE(CenaCelkemUzivDily)=0,"",I52/_xlfn.SINGLE(CenaCelkemUzivDily)*100)</f>
        <v/>
      </c>
    </row>
    <row r="53" spans="1:10" ht="25.5" customHeight="1" x14ac:dyDescent="0.25">
      <c r="A53" s="178">
        <v>0</v>
      </c>
      <c r="B53" s="184" t="s">
        <v>64</v>
      </c>
      <c r="C53" s="185"/>
      <c r="D53" s="186" t="s">
        <v>65</v>
      </c>
      <c r="E53" s="186"/>
      <c r="F53" s="187"/>
      <c r="G53" s="191"/>
      <c r="H53" s="191"/>
      <c r="I53" s="191">
        <f>'2 D.1.4.5 Pol'!G10</f>
        <v>0</v>
      </c>
      <c r="J53" s="192" t="str">
        <f>IF(_xlfn.SINGLE(CenaCelkemUzivDily)=0,"",I53/_xlfn.SINGLE(CenaCelkemUzivDily)*100)</f>
        <v/>
      </c>
    </row>
    <row r="54" spans="1:10" ht="25.5" customHeight="1" x14ac:dyDescent="0.25">
      <c r="A54" s="179"/>
      <c r="B54" s="188" t="s">
        <v>1</v>
      </c>
      <c r="C54" s="189"/>
      <c r="D54" s="189"/>
      <c r="E54" s="189"/>
      <c r="F54" s="190"/>
      <c r="G54" s="193"/>
      <c r="H54" s="193"/>
      <c r="I54" s="193">
        <f>SUMIF(A52:A53,"=0",I52:I53)</f>
        <v>0</v>
      </c>
      <c r="J54" s="194">
        <f>SUMIF(A52:A53,"=0",J52:J53)</f>
        <v>0</v>
      </c>
    </row>
    <row r="55" spans="1:10" x14ac:dyDescent="0.25">
      <c r="G55" s="135"/>
      <c r="H55" s="135"/>
      <c r="I55" s="135"/>
      <c r="J55" s="135"/>
    </row>
    <row r="56" spans="1:10" x14ac:dyDescent="0.25">
      <c r="G56" s="135"/>
      <c r="H56" s="135"/>
      <c r="I56" s="135"/>
      <c r="J56" s="135"/>
    </row>
    <row r="57" spans="1:10" x14ac:dyDescent="0.25">
      <c r="G57" s="135"/>
      <c r="H57" s="135"/>
      <c r="I57" s="135"/>
      <c r="J57" s="135"/>
    </row>
  </sheetData>
  <sheetProtection algorithmName="SHA-512" hashValue="uHAdpA8uVo8b11nWdR6sMW45ZeqLalvG7MWV50sztamRbabW5beXTaLOkV5oJsHSIhzYsP1PsQmNxjzxMn1IiQ==" saltValue="LnfZIjhSuiPqmpwfpoK5C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D53:F53"/>
    <mergeCell ref="C39:E39"/>
    <mergeCell ref="C40:E40"/>
    <mergeCell ref="C41:E41"/>
    <mergeCell ref="B42:E42"/>
    <mergeCell ref="D52:F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o/DYP7bNoVi3utvRL3f7OzOkESVMhiNuX6OVwiS2UVLLccw4zJe9DeP+GtUgt+4XNXCHP6MqCsUZtnXpYZwh+g==" saltValue="vwUYjOx5NBsaN+0xxMth/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F6D2-D385-4495-9E61-E06BF22BA2D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9.77734375" style="176" customWidth="1"/>
    <col min="3" max="3" width="38.33203125" style="17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5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H1" s="210"/>
      <c r="I1" s="210"/>
      <c r="AG1" t="s">
        <v>66</v>
      </c>
    </row>
    <row r="2" spans="1:60" ht="25.05" customHeight="1" x14ac:dyDescent="0.25">
      <c r="A2" s="196" t="s">
        <v>8</v>
      </c>
      <c r="B2" s="49" t="s">
        <v>49</v>
      </c>
      <c r="C2" s="199" t="s">
        <v>50</v>
      </c>
      <c r="D2" s="197"/>
      <c r="E2" s="197"/>
      <c r="F2" s="197"/>
      <c r="G2" s="198"/>
      <c r="H2" s="210"/>
      <c r="I2" s="210"/>
      <c r="AG2" t="s">
        <v>67</v>
      </c>
    </row>
    <row r="3" spans="1:60" ht="25.05" customHeight="1" x14ac:dyDescent="0.25">
      <c r="A3" s="196" t="s">
        <v>9</v>
      </c>
      <c r="B3" s="49" t="s">
        <v>45</v>
      </c>
      <c r="C3" s="199" t="s">
        <v>46</v>
      </c>
      <c r="D3" s="197"/>
      <c r="E3" s="197"/>
      <c r="F3" s="197"/>
      <c r="G3" s="198"/>
      <c r="H3" s="210"/>
      <c r="I3" s="210"/>
      <c r="AC3" s="176" t="s">
        <v>67</v>
      </c>
      <c r="AG3" t="s">
        <v>68</v>
      </c>
    </row>
    <row r="4" spans="1:60" ht="25.05" customHeight="1" x14ac:dyDescent="0.25">
      <c r="A4" s="200" t="s">
        <v>10</v>
      </c>
      <c r="B4" s="201" t="s">
        <v>43</v>
      </c>
      <c r="C4" s="202" t="s">
        <v>44</v>
      </c>
      <c r="D4" s="203"/>
      <c r="E4" s="203"/>
      <c r="F4" s="203"/>
      <c r="G4" s="204"/>
      <c r="H4" s="210"/>
      <c r="I4" s="210"/>
      <c r="AG4" t="s">
        <v>69</v>
      </c>
    </row>
    <row r="5" spans="1:60" x14ac:dyDescent="0.25">
      <c r="D5" s="10"/>
      <c r="H5" s="210"/>
      <c r="I5" s="210"/>
    </row>
    <row r="6" spans="1:60" ht="39.6" x14ac:dyDescent="0.25">
      <c r="A6" s="206" t="s">
        <v>70</v>
      </c>
      <c r="B6" s="208" t="s">
        <v>71</v>
      </c>
      <c r="C6" s="208" t="s">
        <v>72</v>
      </c>
      <c r="D6" s="207" t="s">
        <v>73</v>
      </c>
      <c r="E6" s="206" t="s">
        <v>74</v>
      </c>
      <c r="F6" s="205" t="s">
        <v>75</v>
      </c>
      <c r="G6" s="206" t="s">
        <v>31</v>
      </c>
      <c r="H6" s="211" t="s">
        <v>32</v>
      </c>
      <c r="I6" s="211" t="s">
        <v>76</v>
      </c>
      <c r="J6" s="209" t="s">
        <v>33</v>
      </c>
      <c r="K6" s="209" t="s">
        <v>77</v>
      </c>
      <c r="L6" s="209" t="s">
        <v>78</v>
      </c>
      <c r="M6" s="209" t="s">
        <v>79</v>
      </c>
      <c r="N6" s="209" t="s">
        <v>80</v>
      </c>
      <c r="O6" s="209" t="s">
        <v>81</v>
      </c>
      <c r="P6" s="209" t="s">
        <v>82</v>
      </c>
      <c r="Q6" s="209" t="s">
        <v>83</v>
      </c>
      <c r="R6" s="209" t="s">
        <v>84</v>
      </c>
      <c r="S6" s="209" t="s">
        <v>85</v>
      </c>
      <c r="T6" s="209" t="s">
        <v>86</v>
      </c>
      <c r="U6" s="209" t="s">
        <v>87</v>
      </c>
      <c r="V6" s="209" t="s">
        <v>88</v>
      </c>
      <c r="W6" s="209" t="s">
        <v>89</v>
      </c>
      <c r="X6" s="209" t="s">
        <v>90</v>
      </c>
      <c r="Y6" s="209" t="s">
        <v>91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4"/>
      <c r="I7" s="214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5">
      <c r="A8" s="231" t="s">
        <v>92</v>
      </c>
      <c r="B8" s="232" t="s">
        <v>62</v>
      </c>
      <c r="C8" s="261" t="s">
        <v>63</v>
      </c>
      <c r="D8" s="233"/>
      <c r="E8" s="234"/>
      <c r="F8" s="235"/>
      <c r="G8" s="235">
        <f>AF9</f>
        <v>0</v>
      </c>
      <c r="H8" s="236"/>
      <c r="I8" s="237">
        <f>Z9</f>
        <v>0</v>
      </c>
      <c r="J8" s="235"/>
      <c r="K8" s="235">
        <f>AA9</f>
        <v>0</v>
      </c>
      <c r="L8" s="235"/>
      <c r="M8" s="235">
        <f>AB9</f>
        <v>0</v>
      </c>
      <c r="N8" s="234"/>
      <c r="O8" s="234">
        <f>AC9</f>
        <v>0</v>
      </c>
      <c r="P8" s="234"/>
      <c r="Q8" s="234">
        <f>AD9</f>
        <v>0</v>
      </c>
      <c r="R8" s="235"/>
      <c r="S8" s="235"/>
      <c r="T8" s="235"/>
      <c r="U8" s="235"/>
      <c r="V8" s="235">
        <f>AE9</f>
        <v>0</v>
      </c>
      <c r="W8" s="235"/>
      <c r="X8" s="238"/>
      <c r="Y8" s="230"/>
      <c r="AG8" t="s">
        <v>93</v>
      </c>
    </row>
    <row r="9" spans="1:60" outlineLevel="1" x14ac:dyDescent="0.25">
      <c r="A9" s="239">
        <v>1</v>
      </c>
      <c r="B9" s="240" t="s">
        <v>94</v>
      </c>
      <c r="C9" s="262" t="s">
        <v>95</v>
      </c>
      <c r="D9" s="241" t="s">
        <v>96</v>
      </c>
      <c r="E9" s="242">
        <v>1</v>
      </c>
      <c r="F9" s="243"/>
      <c r="G9" s="244">
        <f>ROUND(E9*F9,2)</f>
        <v>0</v>
      </c>
      <c r="H9" s="245"/>
      <c r="I9" s="246">
        <f>ROUND(E9*H9,2)</f>
        <v>0</v>
      </c>
      <c r="J9" s="243"/>
      <c r="K9" s="244">
        <f>ROUND(E9*J9,2)</f>
        <v>0</v>
      </c>
      <c r="L9" s="244">
        <v>21</v>
      </c>
      <c r="M9" s="244">
        <f>G9*(1+L9/100)</f>
        <v>0</v>
      </c>
      <c r="N9" s="242">
        <v>0</v>
      </c>
      <c r="O9" s="242">
        <f>ROUND(E9*N9,2)</f>
        <v>0</v>
      </c>
      <c r="P9" s="242">
        <v>0</v>
      </c>
      <c r="Q9" s="242">
        <f>ROUND(E9*P9,2)</f>
        <v>0</v>
      </c>
      <c r="R9" s="244"/>
      <c r="S9" s="244" t="s">
        <v>97</v>
      </c>
      <c r="T9" s="244" t="s">
        <v>98</v>
      </c>
      <c r="U9" s="244">
        <v>0</v>
      </c>
      <c r="V9" s="244">
        <f>ROUND(E9*U9,2)</f>
        <v>0</v>
      </c>
      <c r="W9" s="244"/>
      <c r="X9" s="247" t="s">
        <v>99</v>
      </c>
      <c r="Y9" s="229" t="s">
        <v>100</v>
      </c>
      <c r="Z9" s="248">
        <f>I9</f>
        <v>0</v>
      </c>
      <c r="AA9" s="248">
        <f>K9</f>
        <v>0</v>
      </c>
      <c r="AB9" s="248">
        <f>M9</f>
        <v>0</v>
      </c>
      <c r="AC9" s="249">
        <f>O9</f>
        <v>0</v>
      </c>
      <c r="AD9" s="249">
        <f>Q9</f>
        <v>0</v>
      </c>
      <c r="AE9" s="248">
        <f>V9</f>
        <v>0</v>
      </c>
      <c r="AF9" s="248">
        <f>G9</f>
        <v>0</v>
      </c>
      <c r="AG9" s="250" t="s">
        <v>101</v>
      </c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</row>
    <row r="10" spans="1:60" x14ac:dyDescent="0.25">
      <c r="A10" s="231" t="s">
        <v>92</v>
      </c>
      <c r="B10" s="232" t="s">
        <v>64</v>
      </c>
      <c r="C10" s="261" t="s">
        <v>65</v>
      </c>
      <c r="D10" s="233"/>
      <c r="E10" s="234"/>
      <c r="F10" s="235"/>
      <c r="G10" s="235">
        <f>SUM(AF11:AF31)</f>
        <v>0</v>
      </c>
      <c r="H10" s="236"/>
      <c r="I10" s="237">
        <f>SUM(Z11:Z31)</f>
        <v>0</v>
      </c>
      <c r="J10" s="235"/>
      <c r="K10" s="235">
        <f>SUM(AA11:AA31)</f>
        <v>0</v>
      </c>
      <c r="L10" s="235"/>
      <c r="M10" s="235">
        <f>SUM(AB11:AB31)</f>
        <v>0</v>
      </c>
      <c r="N10" s="234"/>
      <c r="O10" s="234">
        <f>SUM(AC11:AC31)</f>
        <v>0</v>
      </c>
      <c r="P10" s="234"/>
      <c r="Q10" s="234">
        <f>SUM(AD11:AD31)</f>
        <v>0</v>
      </c>
      <c r="R10" s="235"/>
      <c r="S10" s="235"/>
      <c r="T10" s="235"/>
      <c r="U10" s="235"/>
      <c r="V10" s="235">
        <f>SUM(AE11:AE31)</f>
        <v>0</v>
      </c>
      <c r="W10" s="235"/>
      <c r="X10" s="238"/>
      <c r="Y10" s="230"/>
      <c r="AG10" t="s">
        <v>93</v>
      </c>
    </row>
    <row r="11" spans="1:60" outlineLevel="1" x14ac:dyDescent="0.25">
      <c r="A11" s="239">
        <v>2</v>
      </c>
      <c r="B11" s="240" t="s">
        <v>102</v>
      </c>
      <c r="C11" s="262" t="s">
        <v>103</v>
      </c>
      <c r="D11" s="241" t="s">
        <v>96</v>
      </c>
      <c r="E11" s="242">
        <v>4</v>
      </c>
      <c r="F11" s="243"/>
      <c r="G11" s="244">
        <f>ROUND(E11*F11,2)</f>
        <v>0</v>
      </c>
      <c r="H11" s="245"/>
      <c r="I11" s="246">
        <f>ROUND(E11*H11,2)</f>
        <v>0</v>
      </c>
      <c r="J11" s="243"/>
      <c r="K11" s="244">
        <f>ROUND(E11*J11,2)</f>
        <v>0</v>
      </c>
      <c r="L11" s="244">
        <v>21</v>
      </c>
      <c r="M11" s="244">
        <f>G11*(1+L11/100)</f>
        <v>0</v>
      </c>
      <c r="N11" s="242">
        <v>0</v>
      </c>
      <c r="O11" s="242">
        <f>ROUND(E11*N11,2)</f>
        <v>0</v>
      </c>
      <c r="P11" s="242">
        <v>0</v>
      </c>
      <c r="Q11" s="242">
        <f>ROUND(E11*P11,2)</f>
        <v>0</v>
      </c>
      <c r="R11" s="244"/>
      <c r="S11" s="244" t="s">
        <v>97</v>
      </c>
      <c r="T11" s="244" t="s">
        <v>98</v>
      </c>
      <c r="U11" s="244">
        <v>0</v>
      </c>
      <c r="V11" s="244">
        <f>ROUND(E11*U11,2)</f>
        <v>0</v>
      </c>
      <c r="W11" s="244"/>
      <c r="X11" s="247" t="s">
        <v>99</v>
      </c>
      <c r="Y11" s="229" t="s">
        <v>100</v>
      </c>
      <c r="Z11" s="248">
        <f>I11</f>
        <v>0</v>
      </c>
      <c r="AA11" s="248">
        <f>K11</f>
        <v>0</v>
      </c>
      <c r="AB11" s="248">
        <f>M11</f>
        <v>0</v>
      </c>
      <c r="AC11" s="249">
        <f>O11</f>
        <v>0</v>
      </c>
      <c r="AD11" s="249">
        <f>Q11</f>
        <v>0</v>
      </c>
      <c r="AE11" s="248">
        <f>V11</f>
        <v>0</v>
      </c>
      <c r="AF11" s="248">
        <f>G11</f>
        <v>0</v>
      </c>
      <c r="AG11" s="250" t="s">
        <v>101</v>
      </c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</row>
    <row r="12" spans="1:60" outlineLevel="1" x14ac:dyDescent="0.25">
      <c r="A12" s="239">
        <v>3</v>
      </c>
      <c r="B12" s="240" t="s">
        <v>104</v>
      </c>
      <c r="C12" s="262" t="s">
        <v>105</v>
      </c>
      <c r="D12" s="241" t="s">
        <v>96</v>
      </c>
      <c r="E12" s="242">
        <v>4</v>
      </c>
      <c r="F12" s="243"/>
      <c r="G12" s="244">
        <f>ROUND(E12*F12,2)</f>
        <v>0</v>
      </c>
      <c r="H12" s="245"/>
      <c r="I12" s="246">
        <f>ROUND(E12*H12,2)</f>
        <v>0</v>
      </c>
      <c r="J12" s="243"/>
      <c r="K12" s="244">
        <f>ROUND(E12*J12,2)</f>
        <v>0</v>
      </c>
      <c r="L12" s="244">
        <v>21</v>
      </c>
      <c r="M12" s="244">
        <f>G12*(1+L12/100)</f>
        <v>0</v>
      </c>
      <c r="N12" s="242">
        <v>0</v>
      </c>
      <c r="O12" s="242">
        <f>ROUND(E12*N12,2)</f>
        <v>0</v>
      </c>
      <c r="P12" s="242">
        <v>0</v>
      </c>
      <c r="Q12" s="242">
        <f>ROUND(E12*P12,2)</f>
        <v>0</v>
      </c>
      <c r="R12" s="244"/>
      <c r="S12" s="244" t="s">
        <v>97</v>
      </c>
      <c r="T12" s="244" t="s">
        <v>98</v>
      </c>
      <c r="U12" s="244">
        <v>0</v>
      </c>
      <c r="V12" s="244">
        <f>ROUND(E12*U12,2)</f>
        <v>0</v>
      </c>
      <c r="W12" s="244"/>
      <c r="X12" s="247" t="s">
        <v>99</v>
      </c>
      <c r="Y12" s="229" t="s">
        <v>100</v>
      </c>
      <c r="Z12" s="248">
        <f>I12</f>
        <v>0</v>
      </c>
      <c r="AA12" s="248">
        <f>K12</f>
        <v>0</v>
      </c>
      <c r="AB12" s="248">
        <f>M12</f>
        <v>0</v>
      </c>
      <c r="AC12" s="249">
        <f>O12</f>
        <v>0</v>
      </c>
      <c r="AD12" s="249">
        <f>Q12</f>
        <v>0</v>
      </c>
      <c r="AE12" s="248">
        <f>V12</f>
        <v>0</v>
      </c>
      <c r="AF12" s="248">
        <f>G12</f>
        <v>0</v>
      </c>
      <c r="AG12" s="250" t="s">
        <v>101</v>
      </c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</row>
    <row r="13" spans="1:60" ht="20.399999999999999" outlineLevel="1" x14ac:dyDescent="0.25">
      <c r="A13" s="239">
        <v>4</v>
      </c>
      <c r="B13" s="240" t="s">
        <v>106</v>
      </c>
      <c r="C13" s="262" t="s">
        <v>107</v>
      </c>
      <c r="D13" s="241" t="s">
        <v>108</v>
      </c>
      <c r="E13" s="242">
        <v>1</v>
      </c>
      <c r="F13" s="243"/>
      <c r="G13" s="244">
        <f>ROUND(E13*F13,2)</f>
        <v>0</v>
      </c>
      <c r="H13" s="245"/>
      <c r="I13" s="246">
        <f>ROUND(E13*H13,2)</f>
        <v>0</v>
      </c>
      <c r="J13" s="243"/>
      <c r="K13" s="244">
        <f>ROUND(E13*J13,2)</f>
        <v>0</v>
      </c>
      <c r="L13" s="244">
        <v>21</v>
      </c>
      <c r="M13" s="244">
        <f>G13*(1+L13/100)</f>
        <v>0</v>
      </c>
      <c r="N13" s="242">
        <v>0</v>
      </c>
      <c r="O13" s="242">
        <f>ROUND(E13*N13,2)</f>
        <v>0</v>
      </c>
      <c r="P13" s="242">
        <v>0</v>
      </c>
      <c r="Q13" s="242">
        <f>ROUND(E13*P13,2)</f>
        <v>0</v>
      </c>
      <c r="R13" s="244"/>
      <c r="S13" s="244" t="s">
        <v>97</v>
      </c>
      <c r="T13" s="244" t="s">
        <v>98</v>
      </c>
      <c r="U13" s="244">
        <v>0</v>
      </c>
      <c r="V13" s="244">
        <f>ROUND(E13*U13,2)</f>
        <v>0</v>
      </c>
      <c r="W13" s="244"/>
      <c r="X13" s="247" t="s">
        <v>99</v>
      </c>
      <c r="Y13" s="229" t="s">
        <v>100</v>
      </c>
      <c r="Z13" s="248">
        <f>I13</f>
        <v>0</v>
      </c>
      <c r="AA13" s="248">
        <f>K13</f>
        <v>0</v>
      </c>
      <c r="AB13" s="248">
        <f>M13</f>
        <v>0</v>
      </c>
      <c r="AC13" s="249">
        <f>O13</f>
        <v>0</v>
      </c>
      <c r="AD13" s="249">
        <f>Q13</f>
        <v>0</v>
      </c>
      <c r="AE13" s="248">
        <f>V13</f>
        <v>0</v>
      </c>
      <c r="AF13" s="248">
        <f>G13</f>
        <v>0</v>
      </c>
      <c r="AG13" s="250" t="s">
        <v>101</v>
      </c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50"/>
      <c r="BD13" s="250"/>
      <c r="BE13" s="250"/>
      <c r="BF13" s="250"/>
      <c r="BG13" s="250"/>
      <c r="BH13" s="250"/>
    </row>
    <row r="14" spans="1:60" outlineLevel="1" x14ac:dyDescent="0.25">
      <c r="A14" s="239">
        <v>5</v>
      </c>
      <c r="B14" s="240" t="s">
        <v>109</v>
      </c>
      <c r="C14" s="262" t="s">
        <v>110</v>
      </c>
      <c r="D14" s="241" t="s">
        <v>96</v>
      </c>
      <c r="E14" s="242">
        <v>4</v>
      </c>
      <c r="F14" s="243"/>
      <c r="G14" s="244">
        <f>ROUND(E14*F14,2)</f>
        <v>0</v>
      </c>
      <c r="H14" s="245"/>
      <c r="I14" s="246">
        <f>ROUND(E14*H14,2)</f>
        <v>0</v>
      </c>
      <c r="J14" s="243"/>
      <c r="K14" s="244">
        <f>ROUND(E14*J14,2)</f>
        <v>0</v>
      </c>
      <c r="L14" s="244">
        <v>21</v>
      </c>
      <c r="M14" s="244">
        <f>G14*(1+L14/100)</f>
        <v>0</v>
      </c>
      <c r="N14" s="242">
        <v>0</v>
      </c>
      <c r="O14" s="242">
        <f>ROUND(E14*N14,2)</f>
        <v>0</v>
      </c>
      <c r="P14" s="242">
        <v>0</v>
      </c>
      <c r="Q14" s="242">
        <f>ROUND(E14*P14,2)</f>
        <v>0</v>
      </c>
      <c r="R14" s="244"/>
      <c r="S14" s="244" t="s">
        <v>97</v>
      </c>
      <c r="T14" s="244" t="s">
        <v>98</v>
      </c>
      <c r="U14" s="244">
        <v>0</v>
      </c>
      <c r="V14" s="244">
        <f>ROUND(E14*U14,2)</f>
        <v>0</v>
      </c>
      <c r="W14" s="244"/>
      <c r="X14" s="247" t="s">
        <v>99</v>
      </c>
      <c r="Y14" s="229" t="s">
        <v>100</v>
      </c>
      <c r="Z14" s="248">
        <f>I14</f>
        <v>0</v>
      </c>
      <c r="AA14" s="248">
        <f>K14</f>
        <v>0</v>
      </c>
      <c r="AB14" s="248">
        <f>M14</f>
        <v>0</v>
      </c>
      <c r="AC14" s="249">
        <f>O14</f>
        <v>0</v>
      </c>
      <c r="AD14" s="249">
        <f>Q14</f>
        <v>0</v>
      </c>
      <c r="AE14" s="248">
        <f>V14</f>
        <v>0</v>
      </c>
      <c r="AF14" s="248">
        <f>G14</f>
        <v>0</v>
      </c>
      <c r="AG14" s="250" t="s">
        <v>101</v>
      </c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</row>
    <row r="15" spans="1:60" outlineLevel="1" x14ac:dyDescent="0.25">
      <c r="A15" s="239">
        <v>6</v>
      </c>
      <c r="B15" s="240" t="s">
        <v>111</v>
      </c>
      <c r="C15" s="262" t="s">
        <v>112</v>
      </c>
      <c r="D15" s="241" t="s">
        <v>108</v>
      </c>
      <c r="E15" s="242">
        <v>1</v>
      </c>
      <c r="F15" s="243"/>
      <c r="G15" s="244">
        <f>ROUND(E15*F15,2)</f>
        <v>0</v>
      </c>
      <c r="H15" s="245"/>
      <c r="I15" s="246">
        <f>ROUND(E15*H15,2)</f>
        <v>0</v>
      </c>
      <c r="J15" s="243"/>
      <c r="K15" s="244">
        <f>ROUND(E15*J15,2)</f>
        <v>0</v>
      </c>
      <c r="L15" s="244">
        <v>21</v>
      </c>
      <c r="M15" s="244">
        <f>G15*(1+L15/100)</f>
        <v>0</v>
      </c>
      <c r="N15" s="242">
        <v>0</v>
      </c>
      <c r="O15" s="242">
        <f>ROUND(E15*N15,2)</f>
        <v>0</v>
      </c>
      <c r="P15" s="242">
        <v>0</v>
      </c>
      <c r="Q15" s="242">
        <f>ROUND(E15*P15,2)</f>
        <v>0</v>
      </c>
      <c r="R15" s="244"/>
      <c r="S15" s="244" t="s">
        <v>97</v>
      </c>
      <c r="T15" s="244" t="s">
        <v>98</v>
      </c>
      <c r="U15" s="244">
        <v>0</v>
      </c>
      <c r="V15" s="244">
        <f>ROUND(E15*U15,2)</f>
        <v>0</v>
      </c>
      <c r="W15" s="244"/>
      <c r="X15" s="247" t="s">
        <v>99</v>
      </c>
      <c r="Y15" s="229" t="s">
        <v>100</v>
      </c>
      <c r="Z15" s="248">
        <f>I15</f>
        <v>0</v>
      </c>
      <c r="AA15" s="248">
        <f>K15</f>
        <v>0</v>
      </c>
      <c r="AB15" s="248">
        <f>M15</f>
        <v>0</v>
      </c>
      <c r="AC15" s="249">
        <f>O15</f>
        <v>0</v>
      </c>
      <c r="AD15" s="249">
        <f>Q15</f>
        <v>0</v>
      </c>
      <c r="AE15" s="248">
        <f>V15</f>
        <v>0</v>
      </c>
      <c r="AF15" s="248">
        <f>G15</f>
        <v>0</v>
      </c>
      <c r="AG15" s="250" t="s">
        <v>101</v>
      </c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</row>
    <row r="16" spans="1:60" outlineLevel="1" x14ac:dyDescent="0.25">
      <c r="A16" s="239">
        <v>7</v>
      </c>
      <c r="B16" s="240" t="s">
        <v>113</v>
      </c>
      <c r="C16" s="262" t="s">
        <v>114</v>
      </c>
      <c r="D16" s="241" t="s">
        <v>96</v>
      </c>
      <c r="E16" s="242">
        <v>4</v>
      </c>
      <c r="F16" s="243"/>
      <c r="G16" s="244">
        <f>ROUND(E16*F16,2)</f>
        <v>0</v>
      </c>
      <c r="H16" s="245"/>
      <c r="I16" s="246">
        <f>ROUND(E16*H16,2)</f>
        <v>0</v>
      </c>
      <c r="J16" s="243"/>
      <c r="K16" s="244">
        <f>ROUND(E16*J16,2)</f>
        <v>0</v>
      </c>
      <c r="L16" s="244">
        <v>21</v>
      </c>
      <c r="M16" s="244">
        <f>G16*(1+L16/100)</f>
        <v>0</v>
      </c>
      <c r="N16" s="242">
        <v>0</v>
      </c>
      <c r="O16" s="242">
        <f>ROUND(E16*N16,2)</f>
        <v>0</v>
      </c>
      <c r="P16" s="242">
        <v>0</v>
      </c>
      <c r="Q16" s="242">
        <f>ROUND(E16*P16,2)</f>
        <v>0</v>
      </c>
      <c r="R16" s="244"/>
      <c r="S16" s="244" t="s">
        <v>97</v>
      </c>
      <c r="T16" s="244" t="s">
        <v>98</v>
      </c>
      <c r="U16" s="244">
        <v>0</v>
      </c>
      <c r="V16" s="244">
        <f>ROUND(E16*U16,2)</f>
        <v>0</v>
      </c>
      <c r="W16" s="244"/>
      <c r="X16" s="247" t="s">
        <v>99</v>
      </c>
      <c r="Y16" s="229" t="s">
        <v>100</v>
      </c>
      <c r="Z16" s="248">
        <f>I16</f>
        <v>0</v>
      </c>
      <c r="AA16" s="248">
        <f>K16</f>
        <v>0</v>
      </c>
      <c r="AB16" s="248">
        <f>M16</f>
        <v>0</v>
      </c>
      <c r="AC16" s="249">
        <f>O16</f>
        <v>0</v>
      </c>
      <c r="AD16" s="249">
        <f>Q16</f>
        <v>0</v>
      </c>
      <c r="AE16" s="248">
        <f>V16</f>
        <v>0</v>
      </c>
      <c r="AF16" s="248">
        <f>G16</f>
        <v>0</v>
      </c>
      <c r="AG16" s="250" t="s">
        <v>101</v>
      </c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</row>
    <row r="17" spans="1:60" outlineLevel="1" x14ac:dyDescent="0.25">
      <c r="A17" s="239">
        <v>8</v>
      </c>
      <c r="B17" s="240" t="s">
        <v>115</v>
      </c>
      <c r="C17" s="262" t="s">
        <v>116</v>
      </c>
      <c r="D17" s="241" t="s">
        <v>96</v>
      </c>
      <c r="E17" s="242">
        <v>1</v>
      </c>
      <c r="F17" s="243"/>
      <c r="G17" s="244">
        <f>ROUND(E17*F17,2)</f>
        <v>0</v>
      </c>
      <c r="H17" s="245"/>
      <c r="I17" s="246">
        <f>ROUND(E17*H17,2)</f>
        <v>0</v>
      </c>
      <c r="J17" s="243"/>
      <c r="K17" s="244">
        <f>ROUND(E17*J17,2)</f>
        <v>0</v>
      </c>
      <c r="L17" s="244">
        <v>21</v>
      </c>
      <c r="M17" s="244">
        <f>G17*(1+L17/100)</f>
        <v>0</v>
      </c>
      <c r="N17" s="242">
        <v>0</v>
      </c>
      <c r="O17" s="242">
        <f>ROUND(E17*N17,2)</f>
        <v>0</v>
      </c>
      <c r="P17" s="242">
        <v>0</v>
      </c>
      <c r="Q17" s="242">
        <f>ROUND(E17*P17,2)</f>
        <v>0</v>
      </c>
      <c r="R17" s="244"/>
      <c r="S17" s="244" t="s">
        <v>97</v>
      </c>
      <c r="T17" s="244" t="s">
        <v>98</v>
      </c>
      <c r="U17" s="244">
        <v>0</v>
      </c>
      <c r="V17" s="244">
        <f>ROUND(E17*U17,2)</f>
        <v>0</v>
      </c>
      <c r="W17" s="244"/>
      <c r="X17" s="247" t="s">
        <v>99</v>
      </c>
      <c r="Y17" s="229" t="s">
        <v>100</v>
      </c>
      <c r="Z17" s="248">
        <f>I17</f>
        <v>0</v>
      </c>
      <c r="AA17" s="248">
        <f>K17</f>
        <v>0</v>
      </c>
      <c r="AB17" s="248">
        <f>M17</f>
        <v>0</v>
      </c>
      <c r="AC17" s="249">
        <f>O17</f>
        <v>0</v>
      </c>
      <c r="AD17" s="249">
        <f>Q17</f>
        <v>0</v>
      </c>
      <c r="AE17" s="248">
        <f>V17</f>
        <v>0</v>
      </c>
      <c r="AF17" s="248">
        <f>G17</f>
        <v>0</v>
      </c>
      <c r="AG17" s="250" t="s">
        <v>101</v>
      </c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</row>
    <row r="18" spans="1:60" outlineLevel="1" x14ac:dyDescent="0.25">
      <c r="A18" s="239">
        <v>9</v>
      </c>
      <c r="B18" s="240" t="s">
        <v>117</v>
      </c>
      <c r="C18" s="262" t="s">
        <v>118</v>
      </c>
      <c r="D18" s="241" t="s">
        <v>96</v>
      </c>
      <c r="E18" s="242">
        <v>4</v>
      </c>
      <c r="F18" s="243"/>
      <c r="G18" s="244">
        <f>ROUND(E18*F18,2)</f>
        <v>0</v>
      </c>
      <c r="H18" s="245"/>
      <c r="I18" s="246">
        <f>ROUND(E18*H18,2)</f>
        <v>0</v>
      </c>
      <c r="J18" s="243"/>
      <c r="K18" s="244">
        <f>ROUND(E18*J18,2)</f>
        <v>0</v>
      </c>
      <c r="L18" s="244">
        <v>21</v>
      </c>
      <c r="M18" s="244">
        <f>G18*(1+L18/100)</f>
        <v>0</v>
      </c>
      <c r="N18" s="242">
        <v>0</v>
      </c>
      <c r="O18" s="242">
        <f>ROUND(E18*N18,2)</f>
        <v>0</v>
      </c>
      <c r="P18" s="242">
        <v>0</v>
      </c>
      <c r="Q18" s="242">
        <f>ROUND(E18*P18,2)</f>
        <v>0</v>
      </c>
      <c r="R18" s="244"/>
      <c r="S18" s="244" t="s">
        <v>97</v>
      </c>
      <c r="T18" s="244" t="s">
        <v>98</v>
      </c>
      <c r="U18" s="244">
        <v>0</v>
      </c>
      <c r="V18" s="244">
        <f>ROUND(E18*U18,2)</f>
        <v>0</v>
      </c>
      <c r="W18" s="244"/>
      <c r="X18" s="247" t="s">
        <v>99</v>
      </c>
      <c r="Y18" s="229" t="s">
        <v>100</v>
      </c>
      <c r="Z18" s="248">
        <f>I18</f>
        <v>0</v>
      </c>
      <c r="AA18" s="248">
        <f>K18</f>
        <v>0</v>
      </c>
      <c r="AB18" s="248">
        <f>M18</f>
        <v>0</v>
      </c>
      <c r="AC18" s="249">
        <f>O18</f>
        <v>0</v>
      </c>
      <c r="AD18" s="249">
        <f>Q18</f>
        <v>0</v>
      </c>
      <c r="AE18" s="248">
        <f>V18</f>
        <v>0</v>
      </c>
      <c r="AF18" s="248">
        <f>G18</f>
        <v>0</v>
      </c>
      <c r="AG18" s="250" t="s">
        <v>101</v>
      </c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</row>
    <row r="19" spans="1:60" outlineLevel="1" x14ac:dyDescent="0.25">
      <c r="A19" s="239">
        <v>10</v>
      </c>
      <c r="B19" s="240" t="s">
        <v>119</v>
      </c>
      <c r="C19" s="262" t="s">
        <v>120</v>
      </c>
      <c r="D19" s="241" t="s">
        <v>96</v>
      </c>
      <c r="E19" s="242">
        <v>3</v>
      </c>
      <c r="F19" s="243"/>
      <c r="G19" s="244">
        <f>ROUND(E19*F19,2)</f>
        <v>0</v>
      </c>
      <c r="H19" s="245"/>
      <c r="I19" s="246">
        <f>ROUND(E19*H19,2)</f>
        <v>0</v>
      </c>
      <c r="J19" s="243"/>
      <c r="K19" s="244">
        <f>ROUND(E19*J19,2)</f>
        <v>0</v>
      </c>
      <c r="L19" s="244">
        <v>21</v>
      </c>
      <c r="M19" s="244">
        <f>G19*(1+L19/100)</f>
        <v>0</v>
      </c>
      <c r="N19" s="242">
        <v>0</v>
      </c>
      <c r="O19" s="242">
        <f>ROUND(E19*N19,2)</f>
        <v>0</v>
      </c>
      <c r="P19" s="242">
        <v>0</v>
      </c>
      <c r="Q19" s="242">
        <f>ROUND(E19*P19,2)</f>
        <v>0</v>
      </c>
      <c r="R19" s="244"/>
      <c r="S19" s="244" t="s">
        <v>97</v>
      </c>
      <c r="T19" s="244" t="s">
        <v>98</v>
      </c>
      <c r="U19" s="244">
        <v>0</v>
      </c>
      <c r="V19" s="244">
        <f>ROUND(E19*U19,2)</f>
        <v>0</v>
      </c>
      <c r="W19" s="244"/>
      <c r="X19" s="247" t="s">
        <v>99</v>
      </c>
      <c r="Y19" s="229" t="s">
        <v>100</v>
      </c>
      <c r="Z19" s="248">
        <f>I19</f>
        <v>0</v>
      </c>
      <c r="AA19" s="248">
        <f>K19</f>
        <v>0</v>
      </c>
      <c r="AB19" s="248">
        <f>M19</f>
        <v>0</v>
      </c>
      <c r="AC19" s="249">
        <f>O19</f>
        <v>0</v>
      </c>
      <c r="AD19" s="249">
        <f>Q19</f>
        <v>0</v>
      </c>
      <c r="AE19" s="248">
        <f>V19</f>
        <v>0</v>
      </c>
      <c r="AF19" s="248">
        <f>G19</f>
        <v>0</v>
      </c>
      <c r="AG19" s="250" t="s">
        <v>101</v>
      </c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</row>
    <row r="20" spans="1:60" outlineLevel="1" x14ac:dyDescent="0.25">
      <c r="A20" s="239">
        <v>11</v>
      </c>
      <c r="B20" s="240" t="s">
        <v>121</v>
      </c>
      <c r="C20" s="262" t="s">
        <v>122</v>
      </c>
      <c r="D20" s="241" t="s">
        <v>96</v>
      </c>
      <c r="E20" s="242">
        <v>3</v>
      </c>
      <c r="F20" s="243"/>
      <c r="G20" s="244">
        <f>ROUND(E20*F20,2)</f>
        <v>0</v>
      </c>
      <c r="H20" s="245"/>
      <c r="I20" s="246">
        <f>ROUND(E20*H20,2)</f>
        <v>0</v>
      </c>
      <c r="J20" s="243"/>
      <c r="K20" s="244">
        <f>ROUND(E20*J20,2)</f>
        <v>0</v>
      </c>
      <c r="L20" s="244">
        <v>21</v>
      </c>
      <c r="M20" s="244">
        <f>G20*(1+L20/100)</f>
        <v>0</v>
      </c>
      <c r="N20" s="242">
        <v>0</v>
      </c>
      <c r="O20" s="242">
        <f>ROUND(E20*N20,2)</f>
        <v>0</v>
      </c>
      <c r="P20" s="242">
        <v>0</v>
      </c>
      <c r="Q20" s="242">
        <f>ROUND(E20*P20,2)</f>
        <v>0</v>
      </c>
      <c r="R20" s="244"/>
      <c r="S20" s="244" t="s">
        <v>97</v>
      </c>
      <c r="T20" s="244" t="s">
        <v>98</v>
      </c>
      <c r="U20" s="244">
        <v>0</v>
      </c>
      <c r="V20" s="244">
        <f>ROUND(E20*U20,2)</f>
        <v>0</v>
      </c>
      <c r="W20" s="244"/>
      <c r="X20" s="247" t="s">
        <v>99</v>
      </c>
      <c r="Y20" s="229" t="s">
        <v>100</v>
      </c>
      <c r="Z20" s="248">
        <f>I20</f>
        <v>0</v>
      </c>
      <c r="AA20" s="248">
        <f>K20</f>
        <v>0</v>
      </c>
      <c r="AB20" s="248">
        <f>M20</f>
        <v>0</v>
      </c>
      <c r="AC20" s="249">
        <f>O20</f>
        <v>0</v>
      </c>
      <c r="AD20" s="249">
        <f>Q20</f>
        <v>0</v>
      </c>
      <c r="AE20" s="248">
        <f>V20</f>
        <v>0</v>
      </c>
      <c r="AF20" s="248">
        <f>G20</f>
        <v>0</v>
      </c>
      <c r="AG20" s="250" t="s">
        <v>101</v>
      </c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  <c r="BC20" s="250"/>
      <c r="BD20" s="250"/>
      <c r="BE20" s="250"/>
      <c r="BF20" s="250"/>
      <c r="BG20" s="250"/>
      <c r="BH20" s="250"/>
    </row>
    <row r="21" spans="1:60" outlineLevel="1" x14ac:dyDescent="0.25">
      <c r="A21" s="239">
        <v>12</v>
      </c>
      <c r="B21" s="240" t="s">
        <v>123</v>
      </c>
      <c r="C21" s="262" t="s">
        <v>124</v>
      </c>
      <c r="D21" s="241" t="s">
        <v>96</v>
      </c>
      <c r="E21" s="242">
        <v>3</v>
      </c>
      <c r="F21" s="243"/>
      <c r="G21" s="244">
        <f>ROUND(E21*F21,2)</f>
        <v>0</v>
      </c>
      <c r="H21" s="245"/>
      <c r="I21" s="246">
        <f>ROUND(E21*H21,2)</f>
        <v>0</v>
      </c>
      <c r="J21" s="243"/>
      <c r="K21" s="244">
        <f>ROUND(E21*J21,2)</f>
        <v>0</v>
      </c>
      <c r="L21" s="244">
        <v>21</v>
      </c>
      <c r="M21" s="244">
        <f>G21*(1+L21/100)</f>
        <v>0</v>
      </c>
      <c r="N21" s="242">
        <v>0</v>
      </c>
      <c r="O21" s="242">
        <f>ROUND(E21*N21,2)</f>
        <v>0</v>
      </c>
      <c r="P21" s="242">
        <v>0</v>
      </c>
      <c r="Q21" s="242">
        <f>ROUND(E21*P21,2)</f>
        <v>0</v>
      </c>
      <c r="R21" s="244"/>
      <c r="S21" s="244" t="s">
        <v>97</v>
      </c>
      <c r="T21" s="244" t="s">
        <v>98</v>
      </c>
      <c r="U21" s="244">
        <v>0</v>
      </c>
      <c r="V21" s="244">
        <f>ROUND(E21*U21,2)</f>
        <v>0</v>
      </c>
      <c r="W21" s="244"/>
      <c r="X21" s="247" t="s">
        <v>99</v>
      </c>
      <c r="Y21" s="229" t="s">
        <v>100</v>
      </c>
      <c r="Z21" s="248">
        <f>I21</f>
        <v>0</v>
      </c>
      <c r="AA21" s="248">
        <f>K21</f>
        <v>0</v>
      </c>
      <c r="AB21" s="248">
        <f>M21</f>
        <v>0</v>
      </c>
      <c r="AC21" s="249">
        <f>O21</f>
        <v>0</v>
      </c>
      <c r="AD21" s="249">
        <f>Q21</f>
        <v>0</v>
      </c>
      <c r="AE21" s="248">
        <f>V21</f>
        <v>0</v>
      </c>
      <c r="AF21" s="248">
        <f>G21</f>
        <v>0</v>
      </c>
      <c r="AG21" s="250" t="s">
        <v>101</v>
      </c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0"/>
      <c r="BH21" s="250"/>
    </row>
    <row r="22" spans="1:60" outlineLevel="1" x14ac:dyDescent="0.25">
      <c r="A22" s="239">
        <v>13</v>
      </c>
      <c r="B22" s="240" t="s">
        <v>125</v>
      </c>
      <c r="C22" s="262" t="s">
        <v>126</v>
      </c>
      <c r="D22" s="241" t="s">
        <v>96</v>
      </c>
      <c r="E22" s="242">
        <v>1</v>
      </c>
      <c r="F22" s="243"/>
      <c r="G22" s="244">
        <f>ROUND(E22*F22,2)</f>
        <v>0</v>
      </c>
      <c r="H22" s="245"/>
      <c r="I22" s="246">
        <f>ROUND(E22*H22,2)</f>
        <v>0</v>
      </c>
      <c r="J22" s="243"/>
      <c r="K22" s="244">
        <f>ROUND(E22*J22,2)</f>
        <v>0</v>
      </c>
      <c r="L22" s="244">
        <v>21</v>
      </c>
      <c r="M22" s="244">
        <f>G22*(1+L22/100)</f>
        <v>0</v>
      </c>
      <c r="N22" s="242">
        <v>0</v>
      </c>
      <c r="O22" s="242">
        <f>ROUND(E22*N22,2)</f>
        <v>0</v>
      </c>
      <c r="P22" s="242">
        <v>0</v>
      </c>
      <c r="Q22" s="242">
        <f>ROUND(E22*P22,2)</f>
        <v>0</v>
      </c>
      <c r="R22" s="244"/>
      <c r="S22" s="244" t="s">
        <v>97</v>
      </c>
      <c r="T22" s="244" t="s">
        <v>98</v>
      </c>
      <c r="U22" s="244">
        <v>0</v>
      </c>
      <c r="V22" s="244">
        <f>ROUND(E22*U22,2)</f>
        <v>0</v>
      </c>
      <c r="W22" s="244"/>
      <c r="X22" s="247" t="s">
        <v>99</v>
      </c>
      <c r="Y22" s="229" t="s">
        <v>100</v>
      </c>
      <c r="Z22" s="248">
        <f>I22</f>
        <v>0</v>
      </c>
      <c r="AA22" s="248">
        <f>K22</f>
        <v>0</v>
      </c>
      <c r="AB22" s="248">
        <f>M22</f>
        <v>0</v>
      </c>
      <c r="AC22" s="249">
        <f>O22</f>
        <v>0</v>
      </c>
      <c r="AD22" s="249">
        <f>Q22</f>
        <v>0</v>
      </c>
      <c r="AE22" s="248">
        <f>V22</f>
        <v>0</v>
      </c>
      <c r="AF22" s="248">
        <f>G22</f>
        <v>0</v>
      </c>
      <c r="AG22" s="250" t="s">
        <v>101</v>
      </c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250"/>
      <c r="BB22" s="250"/>
      <c r="BC22" s="250"/>
      <c r="BD22" s="250"/>
      <c r="BE22" s="250"/>
      <c r="BF22" s="250"/>
      <c r="BG22" s="250"/>
      <c r="BH22" s="250"/>
    </row>
    <row r="23" spans="1:60" outlineLevel="1" x14ac:dyDescent="0.25">
      <c r="A23" s="239">
        <v>14</v>
      </c>
      <c r="B23" s="240" t="s">
        <v>127</v>
      </c>
      <c r="C23" s="262" t="s">
        <v>128</v>
      </c>
      <c r="D23" s="241" t="s">
        <v>96</v>
      </c>
      <c r="E23" s="242">
        <v>1</v>
      </c>
      <c r="F23" s="243"/>
      <c r="G23" s="244">
        <f>ROUND(E23*F23,2)</f>
        <v>0</v>
      </c>
      <c r="H23" s="245"/>
      <c r="I23" s="246">
        <f>ROUND(E23*H23,2)</f>
        <v>0</v>
      </c>
      <c r="J23" s="243"/>
      <c r="K23" s="244">
        <f>ROUND(E23*J23,2)</f>
        <v>0</v>
      </c>
      <c r="L23" s="244">
        <v>21</v>
      </c>
      <c r="M23" s="244">
        <f>G23*(1+L23/100)</f>
        <v>0</v>
      </c>
      <c r="N23" s="242">
        <v>0</v>
      </c>
      <c r="O23" s="242">
        <f>ROUND(E23*N23,2)</f>
        <v>0</v>
      </c>
      <c r="P23" s="242">
        <v>0</v>
      </c>
      <c r="Q23" s="242">
        <f>ROUND(E23*P23,2)</f>
        <v>0</v>
      </c>
      <c r="R23" s="244"/>
      <c r="S23" s="244" t="s">
        <v>97</v>
      </c>
      <c r="T23" s="244" t="s">
        <v>98</v>
      </c>
      <c r="U23" s="244">
        <v>0</v>
      </c>
      <c r="V23" s="244">
        <f>ROUND(E23*U23,2)</f>
        <v>0</v>
      </c>
      <c r="W23" s="244"/>
      <c r="X23" s="247" t="s">
        <v>99</v>
      </c>
      <c r="Y23" s="229" t="s">
        <v>100</v>
      </c>
      <c r="Z23" s="248">
        <f>I23</f>
        <v>0</v>
      </c>
      <c r="AA23" s="248">
        <f>K23</f>
        <v>0</v>
      </c>
      <c r="AB23" s="248">
        <f>M23</f>
        <v>0</v>
      </c>
      <c r="AC23" s="249">
        <f>O23</f>
        <v>0</v>
      </c>
      <c r="AD23" s="249">
        <f>Q23</f>
        <v>0</v>
      </c>
      <c r="AE23" s="248">
        <f>V23</f>
        <v>0</v>
      </c>
      <c r="AF23" s="248">
        <f>G23</f>
        <v>0</v>
      </c>
      <c r="AG23" s="250" t="s">
        <v>101</v>
      </c>
      <c r="AH23" s="250"/>
      <c r="AI23" s="250"/>
      <c r="AJ23" s="250"/>
      <c r="AK23" s="250"/>
      <c r="AL23" s="250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  <c r="BB23" s="250"/>
      <c r="BC23" s="250"/>
      <c r="BD23" s="250"/>
      <c r="BE23" s="250"/>
      <c r="BF23" s="250"/>
      <c r="BG23" s="250"/>
      <c r="BH23" s="250"/>
    </row>
    <row r="24" spans="1:60" outlineLevel="1" x14ac:dyDescent="0.25">
      <c r="A24" s="239">
        <v>15</v>
      </c>
      <c r="B24" s="240" t="s">
        <v>45</v>
      </c>
      <c r="C24" s="262" t="s">
        <v>129</v>
      </c>
      <c r="D24" s="241" t="s">
        <v>96</v>
      </c>
      <c r="E24" s="242">
        <v>1</v>
      </c>
      <c r="F24" s="243"/>
      <c r="G24" s="244">
        <f>ROUND(E24*F24,2)</f>
        <v>0</v>
      </c>
      <c r="H24" s="245"/>
      <c r="I24" s="246">
        <f>ROUND(E24*H24,2)</f>
        <v>0</v>
      </c>
      <c r="J24" s="243"/>
      <c r="K24" s="244">
        <f>ROUND(E24*J24,2)</f>
        <v>0</v>
      </c>
      <c r="L24" s="244">
        <v>21</v>
      </c>
      <c r="M24" s="244">
        <f>G24*(1+L24/100)</f>
        <v>0</v>
      </c>
      <c r="N24" s="242">
        <v>0</v>
      </c>
      <c r="O24" s="242">
        <f>ROUND(E24*N24,2)</f>
        <v>0</v>
      </c>
      <c r="P24" s="242">
        <v>0</v>
      </c>
      <c r="Q24" s="242">
        <f>ROUND(E24*P24,2)</f>
        <v>0</v>
      </c>
      <c r="R24" s="244"/>
      <c r="S24" s="244" t="s">
        <v>97</v>
      </c>
      <c r="T24" s="244" t="s">
        <v>98</v>
      </c>
      <c r="U24" s="244">
        <v>0</v>
      </c>
      <c r="V24" s="244">
        <f>ROUND(E24*U24,2)</f>
        <v>0</v>
      </c>
      <c r="W24" s="244"/>
      <c r="X24" s="247" t="s">
        <v>99</v>
      </c>
      <c r="Y24" s="229" t="s">
        <v>100</v>
      </c>
      <c r="Z24" s="248">
        <f>I24</f>
        <v>0</v>
      </c>
      <c r="AA24" s="248">
        <f>K24</f>
        <v>0</v>
      </c>
      <c r="AB24" s="248">
        <f>M24</f>
        <v>0</v>
      </c>
      <c r="AC24" s="249">
        <f>O24</f>
        <v>0</v>
      </c>
      <c r="AD24" s="249">
        <f>Q24</f>
        <v>0</v>
      </c>
      <c r="AE24" s="248">
        <f>V24</f>
        <v>0</v>
      </c>
      <c r="AF24" s="248">
        <f>G24</f>
        <v>0</v>
      </c>
      <c r="AG24" s="250" t="s">
        <v>101</v>
      </c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  <c r="BB24" s="250"/>
      <c r="BC24" s="250"/>
      <c r="BD24" s="250"/>
      <c r="BE24" s="250"/>
      <c r="BF24" s="250"/>
      <c r="BG24" s="250"/>
      <c r="BH24" s="250"/>
    </row>
    <row r="25" spans="1:60" outlineLevel="1" x14ac:dyDescent="0.25">
      <c r="A25" s="239">
        <v>16</v>
      </c>
      <c r="B25" s="240" t="s">
        <v>130</v>
      </c>
      <c r="C25" s="262" t="s">
        <v>131</v>
      </c>
      <c r="D25" s="241" t="s">
        <v>96</v>
      </c>
      <c r="E25" s="242">
        <v>1</v>
      </c>
      <c r="F25" s="243"/>
      <c r="G25" s="244">
        <f>ROUND(E25*F25,2)</f>
        <v>0</v>
      </c>
      <c r="H25" s="245"/>
      <c r="I25" s="246">
        <f>ROUND(E25*H25,2)</f>
        <v>0</v>
      </c>
      <c r="J25" s="243"/>
      <c r="K25" s="244">
        <f>ROUND(E25*J25,2)</f>
        <v>0</v>
      </c>
      <c r="L25" s="244">
        <v>21</v>
      </c>
      <c r="M25" s="244">
        <f>G25*(1+L25/100)</f>
        <v>0</v>
      </c>
      <c r="N25" s="242">
        <v>0</v>
      </c>
      <c r="O25" s="242">
        <f>ROUND(E25*N25,2)</f>
        <v>0</v>
      </c>
      <c r="P25" s="242">
        <v>0</v>
      </c>
      <c r="Q25" s="242">
        <f>ROUND(E25*P25,2)</f>
        <v>0</v>
      </c>
      <c r="R25" s="244"/>
      <c r="S25" s="244" t="s">
        <v>97</v>
      </c>
      <c r="T25" s="244" t="s">
        <v>98</v>
      </c>
      <c r="U25" s="244">
        <v>0</v>
      </c>
      <c r="V25" s="244">
        <f>ROUND(E25*U25,2)</f>
        <v>0</v>
      </c>
      <c r="W25" s="244"/>
      <c r="X25" s="247" t="s">
        <v>99</v>
      </c>
      <c r="Y25" s="229" t="s">
        <v>100</v>
      </c>
      <c r="Z25" s="248">
        <f>I25</f>
        <v>0</v>
      </c>
      <c r="AA25" s="248">
        <f>K25</f>
        <v>0</v>
      </c>
      <c r="AB25" s="248">
        <f>M25</f>
        <v>0</v>
      </c>
      <c r="AC25" s="249">
        <f>O25</f>
        <v>0</v>
      </c>
      <c r="AD25" s="249">
        <f>Q25</f>
        <v>0</v>
      </c>
      <c r="AE25" s="248">
        <f>V25</f>
        <v>0</v>
      </c>
      <c r="AF25" s="248">
        <f>G25</f>
        <v>0</v>
      </c>
      <c r="AG25" s="250" t="s">
        <v>101</v>
      </c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</row>
    <row r="26" spans="1:60" outlineLevel="1" x14ac:dyDescent="0.25">
      <c r="A26" s="239">
        <v>17</v>
      </c>
      <c r="B26" s="240" t="s">
        <v>132</v>
      </c>
      <c r="C26" s="262" t="s">
        <v>133</v>
      </c>
      <c r="D26" s="241" t="s">
        <v>96</v>
      </c>
      <c r="E26" s="242">
        <v>1</v>
      </c>
      <c r="F26" s="243"/>
      <c r="G26" s="244">
        <f>ROUND(E26*F26,2)</f>
        <v>0</v>
      </c>
      <c r="H26" s="245"/>
      <c r="I26" s="246">
        <f>ROUND(E26*H26,2)</f>
        <v>0</v>
      </c>
      <c r="J26" s="243"/>
      <c r="K26" s="244">
        <f>ROUND(E26*J26,2)</f>
        <v>0</v>
      </c>
      <c r="L26" s="244">
        <v>21</v>
      </c>
      <c r="M26" s="244">
        <f>G26*(1+L26/100)</f>
        <v>0</v>
      </c>
      <c r="N26" s="242">
        <v>0</v>
      </c>
      <c r="O26" s="242">
        <f>ROUND(E26*N26,2)</f>
        <v>0</v>
      </c>
      <c r="P26" s="242">
        <v>0</v>
      </c>
      <c r="Q26" s="242">
        <f>ROUND(E26*P26,2)</f>
        <v>0</v>
      </c>
      <c r="R26" s="244"/>
      <c r="S26" s="244" t="s">
        <v>97</v>
      </c>
      <c r="T26" s="244" t="s">
        <v>98</v>
      </c>
      <c r="U26" s="244">
        <v>0</v>
      </c>
      <c r="V26" s="244">
        <f>ROUND(E26*U26,2)</f>
        <v>0</v>
      </c>
      <c r="W26" s="244"/>
      <c r="X26" s="247" t="s">
        <v>99</v>
      </c>
      <c r="Y26" s="229" t="s">
        <v>100</v>
      </c>
      <c r="Z26" s="248">
        <f>I26</f>
        <v>0</v>
      </c>
      <c r="AA26" s="248">
        <f>K26</f>
        <v>0</v>
      </c>
      <c r="AB26" s="248">
        <f>M26</f>
        <v>0</v>
      </c>
      <c r="AC26" s="249">
        <f>O26</f>
        <v>0</v>
      </c>
      <c r="AD26" s="249">
        <f>Q26</f>
        <v>0</v>
      </c>
      <c r="AE26" s="248">
        <f>V26</f>
        <v>0</v>
      </c>
      <c r="AF26" s="248">
        <f>G26</f>
        <v>0</v>
      </c>
      <c r="AG26" s="250" t="s">
        <v>101</v>
      </c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0"/>
      <c r="BD26" s="250"/>
      <c r="BE26" s="250"/>
      <c r="BF26" s="250"/>
      <c r="BG26" s="250"/>
      <c r="BH26" s="250"/>
    </row>
    <row r="27" spans="1:60" outlineLevel="1" x14ac:dyDescent="0.25">
      <c r="A27" s="239">
        <v>18</v>
      </c>
      <c r="B27" s="240" t="s">
        <v>134</v>
      </c>
      <c r="C27" s="262" t="s">
        <v>135</v>
      </c>
      <c r="D27" s="241" t="s">
        <v>96</v>
      </c>
      <c r="E27" s="242">
        <v>5</v>
      </c>
      <c r="F27" s="243"/>
      <c r="G27" s="244">
        <f>ROUND(E27*F27,2)</f>
        <v>0</v>
      </c>
      <c r="H27" s="245"/>
      <c r="I27" s="246">
        <f>ROUND(E27*H27,2)</f>
        <v>0</v>
      </c>
      <c r="J27" s="243"/>
      <c r="K27" s="244">
        <f>ROUND(E27*J27,2)</f>
        <v>0</v>
      </c>
      <c r="L27" s="244">
        <v>21</v>
      </c>
      <c r="M27" s="244">
        <f>G27*(1+L27/100)</f>
        <v>0</v>
      </c>
      <c r="N27" s="242">
        <v>0</v>
      </c>
      <c r="O27" s="242">
        <f>ROUND(E27*N27,2)</f>
        <v>0</v>
      </c>
      <c r="P27" s="242">
        <v>0</v>
      </c>
      <c r="Q27" s="242">
        <f>ROUND(E27*P27,2)</f>
        <v>0</v>
      </c>
      <c r="R27" s="244"/>
      <c r="S27" s="244" t="s">
        <v>97</v>
      </c>
      <c r="T27" s="244" t="s">
        <v>98</v>
      </c>
      <c r="U27" s="244">
        <v>0</v>
      </c>
      <c r="V27" s="244">
        <f>ROUND(E27*U27,2)</f>
        <v>0</v>
      </c>
      <c r="W27" s="244"/>
      <c r="X27" s="247" t="s">
        <v>99</v>
      </c>
      <c r="Y27" s="229" t="s">
        <v>100</v>
      </c>
      <c r="Z27" s="248">
        <f>I27</f>
        <v>0</v>
      </c>
      <c r="AA27" s="248">
        <f>K27</f>
        <v>0</v>
      </c>
      <c r="AB27" s="248">
        <f>M27</f>
        <v>0</v>
      </c>
      <c r="AC27" s="249">
        <f>O27</f>
        <v>0</v>
      </c>
      <c r="AD27" s="249">
        <f>Q27</f>
        <v>0</v>
      </c>
      <c r="AE27" s="248">
        <f>V27</f>
        <v>0</v>
      </c>
      <c r="AF27" s="248">
        <f>G27</f>
        <v>0</v>
      </c>
      <c r="AG27" s="250" t="s">
        <v>101</v>
      </c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  <c r="BH27" s="250"/>
    </row>
    <row r="28" spans="1:60" outlineLevel="1" x14ac:dyDescent="0.25">
      <c r="A28" s="239">
        <v>19</v>
      </c>
      <c r="B28" s="240" t="s">
        <v>136</v>
      </c>
      <c r="C28" s="262" t="s">
        <v>137</v>
      </c>
      <c r="D28" s="241" t="s">
        <v>96</v>
      </c>
      <c r="E28" s="242">
        <v>5</v>
      </c>
      <c r="F28" s="243"/>
      <c r="G28" s="244">
        <f>ROUND(E28*F28,2)</f>
        <v>0</v>
      </c>
      <c r="H28" s="245"/>
      <c r="I28" s="246">
        <f>ROUND(E28*H28,2)</f>
        <v>0</v>
      </c>
      <c r="J28" s="243"/>
      <c r="K28" s="244">
        <f>ROUND(E28*J28,2)</f>
        <v>0</v>
      </c>
      <c r="L28" s="244">
        <v>21</v>
      </c>
      <c r="M28" s="244">
        <f>G28*(1+L28/100)</f>
        <v>0</v>
      </c>
      <c r="N28" s="242">
        <v>0</v>
      </c>
      <c r="O28" s="242">
        <f>ROUND(E28*N28,2)</f>
        <v>0</v>
      </c>
      <c r="P28" s="242">
        <v>0</v>
      </c>
      <c r="Q28" s="242">
        <f>ROUND(E28*P28,2)</f>
        <v>0</v>
      </c>
      <c r="R28" s="244"/>
      <c r="S28" s="244" t="s">
        <v>97</v>
      </c>
      <c r="T28" s="244" t="s">
        <v>98</v>
      </c>
      <c r="U28" s="244">
        <v>0</v>
      </c>
      <c r="V28" s="244">
        <f>ROUND(E28*U28,2)</f>
        <v>0</v>
      </c>
      <c r="W28" s="244"/>
      <c r="X28" s="247" t="s">
        <v>99</v>
      </c>
      <c r="Y28" s="229" t="s">
        <v>100</v>
      </c>
      <c r="Z28" s="248">
        <f>I28</f>
        <v>0</v>
      </c>
      <c r="AA28" s="248">
        <f>K28</f>
        <v>0</v>
      </c>
      <c r="AB28" s="248">
        <f>M28</f>
        <v>0</v>
      </c>
      <c r="AC28" s="249">
        <f>O28</f>
        <v>0</v>
      </c>
      <c r="AD28" s="249">
        <f>Q28</f>
        <v>0</v>
      </c>
      <c r="AE28" s="248">
        <f>V28</f>
        <v>0</v>
      </c>
      <c r="AF28" s="248">
        <f>G28</f>
        <v>0</v>
      </c>
      <c r="AG28" s="250" t="s">
        <v>101</v>
      </c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  <c r="BH28" s="250"/>
    </row>
    <row r="29" spans="1:60" outlineLevel="1" x14ac:dyDescent="0.25">
      <c r="A29" s="239">
        <v>20</v>
      </c>
      <c r="B29" s="240" t="s">
        <v>138</v>
      </c>
      <c r="C29" s="262" t="s">
        <v>139</v>
      </c>
      <c r="D29" s="241" t="s">
        <v>96</v>
      </c>
      <c r="E29" s="242">
        <v>24</v>
      </c>
      <c r="F29" s="243"/>
      <c r="G29" s="244">
        <f>ROUND(E29*F29,2)</f>
        <v>0</v>
      </c>
      <c r="H29" s="245"/>
      <c r="I29" s="246">
        <f>ROUND(E29*H29,2)</f>
        <v>0</v>
      </c>
      <c r="J29" s="243"/>
      <c r="K29" s="244">
        <f>ROUND(E29*J29,2)</f>
        <v>0</v>
      </c>
      <c r="L29" s="244">
        <v>21</v>
      </c>
      <c r="M29" s="244">
        <f>G29*(1+L29/100)</f>
        <v>0</v>
      </c>
      <c r="N29" s="242">
        <v>0</v>
      </c>
      <c r="O29" s="242">
        <f>ROUND(E29*N29,2)</f>
        <v>0</v>
      </c>
      <c r="P29" s="242">
        <v>0</v>
      </c>
      <c r="Q29" s="242">
        <f>ROUND(E29*P29,2)</f>
        <v>0</v>
      </c>
      <c r="R29" s="244"/>
      <c r="S29" s="244" t="s">
        <v>97</v>
      </c>
      <c r="T29" s="244" t="s">
        <v>98</v>
      </c>
      <c r="U29" s="244">
        <v>0</v>
      </c>
      <c r="V29" s="244">
        <f>ROUND(E29*U29,2)</f>
        <v>0</v>
      </c>
      <c r="W29" s="244"/>
      <c r="X29" s="247" t="s">
        <v>99</v>
      </c>
      <c r="Y29" s="229" t="s">
        <v>100</v>
      </c>
      <c r="Z29" s="248">
        <f>I29</f>
        <v>0</v>
      </c>
      <c r="AA29" s="248">
        <f>K29</f>
        <v>0</v>
      </c>
      <c r="AB29" s="248">
        <f>M29</f>
        <v>0</v>
      </c>
      <c r="AC29" s="249">
        <f>O29</f>
        <v>0</v>
      </c>
      <c r="AD29" s="249">
        <f>Q29</f>
        <v>0</v>
      </c>
      <c r="AE29" s="248">
        <f>V29</f>
        <v>0</v>
      </c>
      <c r="AF29" s="248">
        <f>G29</f>
        <v>0</v>
      </c>
      <c r="AG29" s="250" t="s">
        <v>101</v>
      </c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50"/>
      <c r="BD29" s="250"/>
      <c r="BE29" s="250"/>
      <c r="BF29" s="250"/>
      <c r="BG29" s="250"/>
      <c r="BH29" s="250"/>
    </row>
    <row r="30" spans="1:60" outlineLevel="1" x14ac:dyDescent="0.25">
      <c r="A30" s="239">
        <v>21</v>
      </c>
      <c r="B30" s="240" t="s">
        <v>140</v>
      </c>
      <c r="C30" s="262" t="s">
        <v>141</v>
      </c>
      <c r="D30" s="241" t="s">
        <v>96</v>
      </c>
      <c r="E30" s="242">
        <v>1</v>
      </c>
      <c r="F30" s="243"/>
      <c r="G30" s="244">
        <f>ROUND(E30*F30,2)</f>
        <v>0</v>
      </c>
      <c r="H30" s="245"/>
      <c r="I30" s="246">
        <f>ROUND(E30*H30,2)</f>
        <v>0</v>
      </c>
      <c r="J30" s="243"/>
      <c r="K30" s="244">
        <f>ROUND(E30*J30,2)</f>
        <v>0</v>
      </c>
      <c r="L30" s="244">
        <v>21</v>
      </c>
      <c r="M30" s="244">
        <f>G30*(1+L30/100)</f>
        <v>0</v>
      </c>
      <c r="N30" s="242">
        <v>0</v>
      </c>
      <c r="O30" s="242">
        <f>ROUND(E30*N30,2)</f>
        <v>0</v>
      </c>
      <c r="P30" s="242">
        <v>0</v>
      </c>
      <c r="Q30" s="242">
        <f>ROUND(E30*P30,2)</f>
        <v>0</v>
      </c>
      <c r="R30" s="244"/>
      <c r="S30" s="244" t="s">
        <v>97</v>
      </c>
      <c r="T30" s="244" t="s">
        <v>98</v>
      </c>
      <c r="U30" s="244">
        <v>0</v>
      </c>
      <c r="V30" s="244">
        <f>ROUND(E30*U30,2)</f>
        <v>0</v>
      </c>
      <c r="W30" s="244"/>
      <c r="X30" s="247" t="s">
        <v>99</v>
      </c>
      <c r="Y30" s="229" t="s">
        <v>100</v>
      </c>
      <c r="Z30" s="248">
        <f>I30</f>
        <v>0</v>
      </c>
      <c r="AA30" s="248">
        <f>K30</f>
        <v>0</v>
      </c>
      <c r="AB30" s="248">
        <f>M30</f>
        <v>0</v>
      </c>
      <c r="AC30" s="249">
        <f>O30</f>
        <v>0</v>
      </c>
      <c r="AD30" s="249">
        <f>Q30</f>
        <v>0</v>
      </c>
      <c r="AE30" s="248">
        <f>V30</f>
        <v>0</v>
      </c>
      <c r="AF30" s="248">
        <f>G30</f>
        <v>0</v>
      </c>
      <c r="AG30" s="250" t="s">
        <v>101</v>
      </c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0"/>
      <c r="BD30" s="250"/>
      <c r="BE30" s="250"/>
      <c r="BF30" s="250"/>
      <c r="BG30" s="250"/>
      <c r="BH30" s="250"/>
    </row>
    <row r="31" spans="1:60" outlineLevel="1" x14ac:dyDescent="0.25">
      <c r="A31" s="251">
        <v>22</v>
      </c>
      <c r="B31" s="252" t="s">
        <v>142</v>
      </c>
      <c r="C31" s="263" t="s">
        <v>143</v>
      </c>
      <c r="D31" s="253" t="s">
        <v>144</v>
      </c>
      <c r="E31" s="254">
        <v>1</v>
      </c>
      <c r="F31" s="255"/>
      <c r="G31" s="256">
        <f>ROUND(E31*F31,2)</f>
        <v>0</v>
      </c>
      <c r="H31" s="257"/>
      <c r="I31" s="258">
        <f>ROUND(E31*H31,2)</f>
        <v>0</v>
      </c>
      <c r="J31" s="255"/>
      <c r="K31" s="256">
        <f>ROUND(E31*J31,2)</f>
        <v>0</v>
      </c>
      <c r="L31" s="256">
        <v>21</v>
      </c>
      <c r="M31" s="256">
        <f>G31*(1+L31/100)</f>
        <v>0</v>
      </c>
      <c r="N31" s="254">
        <v>0</v>
      </c>
      <c r="O31" s="254">
        <f>ROUND(E31*N31,2)</f>
        <v>0</v>
      </c>
      <c r="P31" s="254">
        <v>0</v>
      </c>
      <c r="Q31" s="254">
        <f>ROUND(E31*P31,2)</f>
        <v>0</v>
      </c>
      <c r="R31" s="256"/>
      <c r="S31" s="256" t="s">
        <v>97</v>
      </c>
      <c r="T31" s="256" t="s">
        <v>98</v>
      </c>
      <c r="U31" s="256">
        <v>0</v>
      </c>
      <c r="V31" s="256">
        <f>ROUND(E31*U31,2)</f>
        <v>0</v>
      </c>
      <c r="W31" s="256"/>
      <c r="X31" s="259" t="s">
        <v>145</v>
      </c>
      <c r="Y31" s="229" t="s">
        <v>100</v>
      </c>
      <c r="Z31" s="248">
        <f>I31</f>
        <v>0</v>
      </c>
      <c r="AA31" s="248">
        <f>K31</f>
        <v>0</v>
      </c>
      <c r="AB31" s="248">
        <f>M31</f>
        <v>0</v>
      </c>
      <c r="AC31" s="249">
        <f>O31</f>
        <v>0</v>
      </c>
      <c r="AD31" s="249">
        <f>Q31</f>
        <v>0</v>
      </c>
      <c r="AE31" s="248">
        <f>V31</f>
        <v>0</v>
      </c>
      <c r="AF31" s="248">
        <f>G31</f>
        <v>0</v>
      </c>
      <c r="AG31" s="250" t="s">
        <v>146</v>
      </c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  <c r="BH31" s="250"/>
    </row>
    <row r="32" spans="1:60" x14ac:dyDescent="0.25">
      <c r="A32" s="3"/>
      <c r="B32" s="4"/>
      <c r="C32" s="264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v>15</v>
      </c>
      <c r="AF32">
        <v>21</v>
      </c>
      <c r="AG32" t="s">
        <v>78</v>
      </c>
    </row>
    <row r="33" spans="1:33" x14ac:dyDescent="0.25">
      <c r="A33" s="215"/>
      <c r="B33" s="216" t="s">
        <v>31</v>
      </c>
      <c r="C33" s="265"/>
      <c r="D33" s="217"/>
      <c r="E33" s="218"/>
      <c r="F33" s="218"/>
      <c r="G33" s="260">
        <f>G8+G10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f>SUMIF(L7:L31,AE32,G7:G31)</f>
        <v>0</v>
      </c>
      <c r="AF33">
        <f>SUMIF(L7:L31,AF32,G7:G31)</f>
        <v>0</v>
      </c>
      <c r="AG33" t="s">
        <v>147</v>
      </c>
    </row>
    <row r="34" spans="1:33" x14ac:dyDescent="0.25">
      <c r="A34" s="3"/>
      <c r="B34" s="4"/>
      <c r="C34" s="264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5">
      <c r="A35" s="3"/>
      <c r="B35" s="4"/>
      <c r="C35" s="264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5">
      <c r="A36" s="219" t="s">
        <v>148</v>
      </c>
      <c r="B36" s="219"/>
      <c r="C36" s="266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5">
      <c r="A37" s="220"/>
      <c r="B37" s="221"/>
      <c r="C37" s="267"/>
      <c r="D37" s="221"/>
      <c r="E37" s="221"/>
      <c r="F37" s="221"/>
      <c r="G37" s="22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G37" t="s">
        <v>149</v>
      </c>
    </row>
    <row r="38" spans="1:33" x14ac:dyDescent="0.25">
      <c r="A38" s="223"/>
      <c r="B38" s="224"/>
      <c r="C38" s="268"/>
      <c r="D38" s="224"/>
      <c r="E38" s="224"/>
      <c r="F38" s="224"/>
      <c r="G38" s="22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33" x14ac:dyDescent="0.25">
      <c r="A39" s="223"/>
      <c r="B39" s="224"/>
      <c r="C39" s="268"/>
      <c r="D39" s="224"/>
      <c r="E39" s="224"/>
      <c r="F39" s="224"/>
      <c r="G39" s="22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33" x14ac:dyDescent="0.25">
      <c r="A40" s="223"/>
      <c r="B40" s="224"/>
      <c r="C40" s="268"/>
      <c r="D40" s="224"/>
      <c r="E40" s="224"/>
      <c r="F40" s="224"/>
      <c r="G40" s="22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33" x14ac:dyDescent="0.25">
      <c r="A41" s="226"/>
      <c r="B41" s="227"/>
      <c r="C41" s="269"/>
      <c r="D41" s="227"/>
      <c r="E41" s="227"/>
      <c r="F41" s="227"/>
      <c r="G41" s="22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33" x14ac:dyDescent="0.25">
      <c r="A42" s="3"/>
      <c r="B42" s="4"/>
      <c r="C42" s="264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33" x14ac:dyDescent="0.25">
      <c r="C43" s="270"/>
      <c r="D43" s="10"/>
      <c r="AG43" t="s">
        <v>150</v>
      </c>
    </row>
    <row r="44" spans="1:33" x14ac:dyDescent="0.25">
      <c r="D44" s="10"/>
    </row>
    <row r="45" spans="1:33" x14ac:dyDescent="0.25">
      <c r="D45" s="10"/>
    </row>
    <row r="46" spans="1:33" x14ac:dyDescent="0.25">
      <c r="D46" s="10"/>
    </row>
    <row r="47" spans="1:33" x14ac:dyDescent="0.25">
      <c r="D47" s="10"/>
    </row>
    <row r="48" spans="1:3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zzigNGy0+uJ6BOILscWHhGkMYSAb39vFGtidOUnnuqpif70p9MmQBClmduQ3klui9NWyaT5GZmAqGggDsAnykQ==" saltValue="PStEmC9gQsAGloOala+sHA==" spinCount="100000" sheet="1" formatRows="0"/>
  <mergeCells count="6">
    <mergeCell ref="A1:G1"/>
    <mergeCell ref="C2:G2"/>
    <mergeCell ref="C3:G3"/>
    <mergeCell ref="C4:G4"/>
    <mergeCell ref="A36:C36"/>
    <mergeCell ref="A37:G41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49</vt:i4>
      </vt:variant>
    </vt:vector>
  </HeadingPairs>
  <TitlesOfParts>
    <vt:vector size="53" baseType="lpstr">
      <vt:lpstr>Pokyny pro vyplnění</vt:lpstr>
      <vt:lpstr>Stavba</vt:lpstr>
      <vt:lpstr>VzorPolozky</vt:lpstr>
      <vt:lpstr>2 D.1.4.5 Pol</vt:lpstr>
      <vt:lpstr>Stavba!CelkemDPHVypocet</vt:lpstr>
      <vt:lpstr>CenaCelkem</vt:lpstr>
      <vt:lpstr>CenaCelkemBezDPH</vt:lpstr>
      <vt:lpstr>Stavba!CenaCelkemUzivDily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 D.1.4.5 Pol'!Názvy_tisku</vt:lpstr>
      <vt:lpstr>oadresa</vt:lpstr>
      <vt:lpstr>Stavba!Objednatel</vt:lpstr>
      <vt:lpstr>Stavba!Objekt</vt:lpstr>
      <vt:lpstr>'2 D.1.4.5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Zubalík</dc:creator>
  <cp:lastModifiedBy>Michal Zubalík</cp:lastModifiedBy>
  <cp:lastPrinted>2019-03-19T12:27:02Z</cp:lastPrinted>
  <dcterms:created xsi:type="dcterms:W3CDTF">2009-04-08T07:15:50Z</dcterms:created>
  <dcterms:modified xsi:type="dcterms:W3CDTF">2026-02-26T11:15:51Z</dcterms:modified>
</cp:coreProperties>
</file>