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zakázky" sheetId="1" state="veryHidden" r:id="rId1"/>
    <sheet name="2023-TILL-03 - Oprava výt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'2023-TILL-03 - Oprava výt...'!$C$118:$K$197</definedName>
    <definedName name="_xlnm.Print_Area" localSheetId="1">'2023-TILL-03 - Oprava výt...'!$C$4:$J$76,'2023-TILL-03 - Oprava výt...'!$C$82:$J$102,'2023-TILL-03 - Oprava výt...'!$C$108:$K$197</definedName>
    <definedName name="_xlnm.Print_Titles" localSheetId="0">'Rekapitulace zakázky'!$92:$92</definedName>
    <definedName name="_xlnm.Print_Titles" localSheetId="1">'2023-TILL-03 - Oprava výt...'!$118:$118</definedName>
  </definedNames>
  <calcPr fullCalcOnLoad="1"/>
</workbook>
</file>

<file path=xl/sharedStrings.xml><?xml version="1.0" encoding="utf-8"?>
<sst xmlns="http://schemas.openxmlformats.org/spreadsheetml/2006/main" count="957" uniqueCount="256">
  <si>
    <t>Export Komplet</t>
  </si>
  <si>
    <t/>
  </si>
  <si>
    <t>2.0</t>
  </si>
  <si>
    <t>ZAMOK</t>
  </si>
  <si>
    <t>False</t>
  </si>
  <si>
    <t>{b2ee4927-b59a-4e91-9881-3a93c820d0ad}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</si>
  <si>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</si>
  <si>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</si>
  <si>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</si>
  <si>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</si>
  <si>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</si>
  <si>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</si>
  <si>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</si>
  <si>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</si>
  <si>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2023-TILL-03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</si>
  <si>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</si>
  <si>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</si>
  <si>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výtluku v MK I. třídy</t>
  </si>
  <si>
    <t>KSO:</t>
  </si>
  <si>
    <t>CC-CZ:</t>
  </si>
  <si>
    <t>Místo:</t>
  </si>
  <si>
    <t xml:space="preserve"> </t>
  </si>
  <si>
    <t>Datum:</t>
  </si>
  <si>
    <t>14. 2. 2023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</si>
  <si>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</si>
  <si>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</si>
  <si>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</si>
  <si>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</si>
  <si>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</si>
  <si>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</si>
  <si>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</si>
  <si>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Till Tomáš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</si>
  <si>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</si>
  <si>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</si>
  <si>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</si>
  <si>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</si>
  <si>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</si>
  <si>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</si>
  <si>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</si>
  <si>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</si>
  <si>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</si>
  <si>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</si>
  <si>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</si>
  <si>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</si>
  <si>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</si>
  <si>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</si>
  <si>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</si>
  <si>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</si>
  <si>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</si>
  <si>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</si>
  <si>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</si>
  <si>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</si>
  <si>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</si>
  <si>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</si>
  <si>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</si>
  <si>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</si>
  <si>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</si>
  <si>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</si>
  <si>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</si>
  <si>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</si>
  <si>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</si>
  <si>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</si>
  <si>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</si>
  <si>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</si>
  <si>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</si>
  <si>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</si>
  <si>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</si>
  <si>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</si>
  <si>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</si>
  <si>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</si>
  <si>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</si>
  <si>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</si>
  <si>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</si>
  <si>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</si>
  <si>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</si>
  <si>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</si>
  <si>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</si>
  <si>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</si>
  <si>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</si>
  <si>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</si>
  <si>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</si>
  <si>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</si>
  <si>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</si>
  <si>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</si>
  <si>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</si>
  <si>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</si>
  <si>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</si>
  <si>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</si>
  <si>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</si>
  <si>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</si>
  <si>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</si>
  <si>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</si>
  <si>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5 - Komunikace pozemní</t>
  </si>
  <si>
    <t>9 - Ostatní konstrukce a práce, bourání</t>
  </si>
  <si>
    <t>997 - Přesun sutě</t>
  </si>
  <si>
    <t>VRN3 - Zařízení staveniště</t>
  </si>
  <si>
    <t>VRN4 - Inženýrská činnost</t>
  </si>
  <si>
    <t>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</si>
  <si>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</si>
  <si>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</si>
  <si>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</si>
  <si>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</si>
  <si>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</si>
  <si>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</si>
  <si>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</si>
  <si>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</si>
  <si>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</si>
  <si>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</si>
  <si>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</si>
  <si>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</si>
  <si>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</si>
  <si>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</si>
  <si>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</si>
  <si>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</si>
  <si>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</si>
  <si>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</si>
  <si>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m2</t>
  </si>
  <si>
    <t>CS ÚRS 2023 01</t>
  </si>
  <si>
    <t>4</t>
  </si>
  <si>
    <t>1814414616</t>
  </si>
  <si>
    <t>Online PSC</t>
  </si>
  <si>
    <t>https://podminky.urs.cz/item/CS_URS_2023_01/113107124</t>
  </si>
  <si>
    <t>VV</t>
  </si>
  <si>
    <t>v plízkosti plynovodu</t>
  </si>
  <si>
    <t>10,00*3,00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</si>
  <si>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</si>
  <si>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</si>
  <si>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532770364</t>
  </si>
  <si>
    <t>https://podminky.urs.cz/item/CS_URS_2023_01/113107324</t>
  </si>
  <si>
    <t>3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</si>
  <si>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</si>
  <si>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</si>
  <si>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1845948708</t>
  </si>
  <si>
    <t>https://podminky.urs.cz/item/CS_URS_2023_01/113107343</t>
  </si>
  <si>
    <t>10,00*4,00</t>
  </si>
  <si>
    <t>113154123</t>
  </si>
  <si>
    <t>Frézování živičného podkladu nebo krytu s naložením na dopravní prostředek plochy do 500 m2 bez překážek v trase pruhu šířky přes 0,5 m do 1 m, tloušťky vrstvy 50 mm</t>
  </si>
  <si>
    <t>1061616250</t>
  </si>
  <si>
    <t>https://podminky.urs.cz/item/CS_URS_2023_01/113154123</t>
  </si>
  <si>
    <t>10,00*5,00</t>
  </si>
  <si>
    <t>5</t>
  </si>
  <si>
    <t>Komunikace pozemní</t>
  </si>
  <si>
    <t>564871016</t>
  </si>
  <si>
    <t>Podklad ze štěrkodrti ŠD s rozprostřením a zhutněním plochy jednotlivě do 100 m2, po zhutnění tl. 300 mm</t>
  </si>
  <si>
    <t>2119386768</t>
  </si>
  <si>
    <t>https://podminky.urs.cz/item/CS_URS_2023_01/564871016</t>
  </si>
  <si>
    <t>aktivní zóna</t>
  </si>
  <si>
    <t>skladba vozovky</t>
  </si>
  <si>
    <t>Součet</t>
  </si>
  <si>
    <t>6</t>
  </si>
  <si>
    <t>565155121</t>
  </si>
  <si>
    <t>Asfaltový beton vrstva podkladní ACP 16 (obalované kamenivo střednězrnné - OKS) s rozprostřením a zhutněním v pruhu šířky přes 3 m, po zhutnění tl. 70 mm</t>
  </si>
  <si>
    <t>-2146540240</t>
  </si>
  <si>
    <t>https://podminky.urs.cz/item/CS_URS_2023_01/565155121</t>
  </si>
  <si>
    <t>10,00*4</t>
  </si>
  <si>
    <t>7</t>
  </si>
  <si>
    <t>573111115</t>
  </si>
  <si>
    <t>Postřik infiltrační PI z asfaltu silničního s posypem kamenivem, v množství 2,50 kg/m2</t>
  </si>
  <si>
    <t>-1620817125</t>
  </si>
  <si>
    <t>https://podminky.urs.cz/item/CS_URS_2023_01/573111115</t>
  </si>
  <si>
    <t>8</t>
  </si>
  <si>
    <t>573191111</t>
  </si>
  <si>
    <t>Postřik infiltrační kationaktivní emulzí v množství 1,00 kg/m2</t>
  </si>
  <si>
    <t>359055691</t>
  </si>
  <si>
    <t>https://podminky.urs.cz/item/CS_URS_2023_01/573191111</t>
  </si>
  <si>
    <t>9</t>
  </si>
  <si>
    <t>573231107</t>
  </si>
  <si>
    <t>Postřik spojovací PS bez posypu kamenivem ze silniční emulze, v množství 0,40 kg/m2</t>
  </si>
  <si>
    <t>919814841</t>
  </si>
  <si>
    <t>https://podminky.urs.cz/item/CS_URS_2023_01/573231107</t>
  </si>
  <si>
    <t>10,00*5</t>
  </si>
  <si>
    <t>10</t>
  </si>
  <si>
    <t>577144141</t>
  </si>
  <si>
    <t>Asfaltový beton vrstva obrusná ACO 11 (ABS) s rozprostřením a se zhutněním z modifikovaného asfaltu v pruhu šířky přes 3 m, po zhutnění tl. 50 mm</t>
  </si>
  <si>
    <t>-83515537</t>
  </si>
  <si>
    <t>https://podminky.urs.cz/item/CS_URS_2023_01/577144141</t>
  </si>
  <si>
    <t>11</t>
  </si>
  <si>
    <t>577155142</t>
  </si>
  <si>
    <t>Asfaltový beton vrstva ložní ACL 16 (ABH) s rozprostřením a zhutněním z modifikovaného asfaltu v pruhu šířky přes 3 m, po zhutnění tl. 60 mm</t>
  </si>
  <si>
    <t>-927153173</t>
  </si>
  <si>
    <t>https://podminky.urs.cz/item/CS_URS_2023_01/577155142</t>
  </si>
  <si>
    <t>Ostatní konstrukce a práce, bourání</t>
  </si>
  <si>
    <t>12</t>
  </si>
  <si>
    <t>919726202</t>
  </si>
  <si>
    <t>Geotextilie tkaná pro vyztužení, separaci nebo filtraci z polypropylenu, podélná pevnost v tahu přes 15 do 50 kN/m</t>
  </si>
  <si>
    <t>1047103852</t>
  </si>
  <si>
    <t>https://podminky.urs.cz/item/CS_URS_2023_01/919726202</t>
  </si>
  <si>
    <t>13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</si>
  <si>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</si>
  <si>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</si>
  <si>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m</t>
  </si>
  <si>
    <t>401549744</t>
  </si>
  <si>
    <t>https://podminky.urs.cz/item/CS_URS_2023_01/919732211</t>
  </si>
  <si>
    <t>10,00*2</t>
  </si>
  <si>
    <t>5,00</t>
  </si>
  <si>
    <t>14</t>
  </si>
  <si>
    <t>919735112</t>
  </si>
  <si>
    <t>Řezání stávajícího živičného krytu nebo podkladu hloubky přes 50 do 100 mm</t>
  </si>
  <si>
    <t>-248650236</t>
  </si>
  <si>
    <t>https://podminky.urs.cz/item/CS_URS_2023_01/919735112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</si>
  <si>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</si>
  <si>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</si>
  <si>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</si>
  <si>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</si>
  <si>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t</t>
  </si>
  <si>
    <t>-574898032</t>
  </si>
  <si>
    <t>https://podminky.urs.cz/item/CS_URS_2023_01/997221551</t>
  </si>
  <si>
    <t>16</t>
  </si>
  <si>
    <t>997221559</t>
  </si>
  <si>
    <t>Vodorovná doprava suti bez naložení, ale se složením a s hrubým urovnáním Příplatek k ceně za každý další i započatý 1 km přes 1 km</t>
  </si>
  <si>
    <t>-1898504505</t>
  </si>
  <si>
    <t>https://podminky.urs.cz/item/CS_URS_2023_01/997221559</t>
  </si>
  <si>
    <t>53,19*15 'Přepočtené koeficientem množství</t>
  </si>
  <si>
    <t>17</t>
  </si>
  <si>
    <t>997221875</t>
  </si>
  <si>
    <t>Poplatek za uložení stavebního odpadu na recyklační skládce (skládkovné) asfaltového bez obsahu dehtu zatříděného do Katalogu odpadů pod kódem 17 03 02</t>
  </si>
  <si>
    <t>-1847005314</t>
  </si>
  <si>
    <t>https://podminky.urs.cz/item/CS_URS_2023_01/997221875</t>
  </si>
  <si>
    <t>18</t>
  </si>
  <si>
    <t>997221655</t>
  </si>
  <si>
    <t>Poplatek za uložení stavebního odpadu na skládce (skládkovné) zeminy a kamení zatříděného do Katalogu odpadů pod kódem 17 05 04</t>
  </si>
  <si>
    <t>484326707</t>
  </si>
  <si>
    <t>https://podminky.urs.cz/item/CS_URS_2023_01/997221655</t>
  </si>
  <si>
    <t>VRN3</t>
  </si>
  <si>
    <t>Zařízení staveniště</t>
  </si>
  <si>
    <t>19</t>
  </si>
  <si>
    <t>030001000</t>
  </si>
  <si>
    <t>suma</t>
  </si>
  <si>
    <t>1024</t>
  </si>
  <si>
    <t>2019003220</t>
  </si>
  <si>
    <t>https://podminky.urs.cz/item/CS_URS_2023_01/030001000</t>
  </si>
  <si>
    <t>20</t>
  </si>
  <si>
    <t>034303000</t>
  </si>
  <si>
    <t>Dopravní značení na staveništi</t>
  </si>
  <si>
    <t>212186667</t>
  </si>
  <si>
    <t>https://podminky.urs.cz/item/CS_URS_2023_01/034303000</t>
  </si>
  <si>
    <t>VRN4</t>
  </si>
  <si>
    <t>Inženýrská činnost</t>
  </si>
  <si>
    <t>043134000</t>
  </si>
  <si>
    <t>Zkoušky zatěžovací</t>
  </si>
  <si>
    <t>-895246354</t>
  </si>
  <si>
    <t>https://podminky.urs.cz/item/CS_URS_2023_01/043134000</t>
  </si>
  <si>
    <t>22</t>
  </si>
  <si>
    <t>049103000</t>
  </si>
  <si>
    <t>Náklady vzniklé v souvislosti s realizací stavby</t>
  </si>
  <si>
    <t>243418552</t>
  </si>
  <si>
    <t>https://podminky.urs.cz/item/CS_URS_2023_01/049103000</t>
  </si>
  <si>
    <t>P</t>
  </si>
  <si>
    <t>Poznámka k položce:
Vytýčení inženýrských sítí
Vyřízení přechodné úpravy provozu na pozemních komunikacích</t>
  </si>
  <si>
    <t>VRN7</t>
  </si>
  <si>
    <t>Provozní vlivy</t>
  </si>
  <si>
    <t>23</t>
  </si>
  <si>
    <t>072002000</t>
  </si>
  <si>
    <t>Silniční provoz</t>
  </si>
  <si>
    <t>113286360</t>
  </si>
  <si>
    <t>https://podminky.urs.cz/item/CS_URS_2023_01/072002000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</si>
</sst>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24" TargetMode="External" /><Relationship Id="rId2" Type="http://schemas.openxmlformats.org/officeDocument/2006/relationships/hyperlink" Target="https://podminky.urs.cz/item/CS_URS_2023_01/113107324" TargetMode="External" /><Relationship Id="rId3" Type="http://schemas.openxmlformats.org/officeDocument/2006/relationships/hyperlink" Target="https://podminky.urs.cz/item/CS_URS_2023_01/113107343" TargetMode="External" /><Relationship Id="rId4" Type="http://schemas.openxmlformats.org/officeDocument/2006/relationships/hyperlink" Target="https://podminky.urs.cz/item/CS_URS_2023_01/113154123" TargetMode="External" /><Relationship Id="rId5" Type="http://schemas.openxmlformats.org/officeDocument/2006/relationships/hyperlink" Target="https://podminky.urs.cz/item/CS_URS_2023_01/564871016" TargetMode="External" /><Relationship Id="rId6" Type="http://schemas.openxmlformats.org/officeDocument/2006/relationships/hyperlink" Target="https://podminky.urs.cz/item/CS_URS_2023_01/565155121" TargetMode="External" /><Relationship Id="rId7" Type="http://schemas.openxmlformats.org/officeDocument/2006/relationships/hyperlink" Target="https://podminky.urs.cz/item/CS_URS_2023_01/573111115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31107" TargetMode="External" /><Relationship Id="rId10" Type="http://schemas.openxmlformats.org/officeDocument/2006/relationships/hyperlink" Target="https://podminky.urs.cz/item/CS_URS_2023_01/577144141" TargetMode="External" /><Relationship Id="rId11" Type="http://schemas.openxmlformats.org/officeDocument/2006/relationships/hyperlink" Target="https://podminky.urs.cz/item/CS_URS_2023_01/577155142" TargetMode="External" /><Relationship Id="rId12" Type="http://schemas.openxmlformats.org/officeDocument/2006/relationships/hyperlink" Target="https://podminky.urs.cz/item/CS_URS_2023_01/919726202" TargetMode="External" /><Relationship Id="rId13" Type="http://schemas.openxmlformats.org/officeDocument/2006/relationships/hyperlink" Target="https://podminky.urs.cz/item/CS_URS_2023_01/919732211" TargetMode="External" /><Relationship Id="rId14" Type="http://schemas.openxmlformats.org/officeDocument/2006/relationships/hyperlink" Target="https://podminky.urs.cz/item/CS_URS_2023_01/919735112" TargetMode="External" /><Relationship Id="rId15" Type="http://schemas.openxmlformats.org/officeDocument/2006/relationships/hyperlink" Target="https://podminky.urs.cz/item/CS_URS_2023_01/997221551" TargetMode="External" /><Relationship Id="rId16" Type="http://schemas.openxmlformats.org/officeDocument/2006/relationships/hyperlink" Target="https://podminky.urs.cz/item/CS_URS_2023_01/997221559" TargetMode="External" /><Relationship Id="rId17" Type="http://schemas.openxmlformats.org/officeDocument/2006/relationships/hyperlink" Target="https://podminky.urs.cz/item/CS_URS_2023_01/997221875" TargetMode="External" /><Relationship Id="rId18" Type="http://schemas.openxmlformats.org/officeDocument/2006/relationships/hyperlink" Target="https://podminky.urs.cz/item/CS_URS_2023_01/997221655" TargetMode="External" /><Relationship Id="rId19" Type="http://schemas.openxmlformats.org/officeDocument/2006/relationships/hyperlink" Target="https://podminky.urs.cz/item/CS_URS_2023_01/030001000" TargetMode="External" /><Relationship Id="rId20" Type="http://schemas.openxmlformats.org/officeDocument/2006/relationships/hyperlink" Target="https://podminky.urs.cz/item/CS_URS_2023_01/034303000" TargetMode="External" /><Relationship Id="rId21" Type="http://schemas.openxmlformats.org/officeDocument/2006/relationships/hyperlink" Target="https://podminky.urs.cz/item/CS_URS_2023_01/043134000" TargetMode="External" /><Relationship Id="rId22" Type="http://schemas.openxmlformats.org/officeDocument/2006/relationships/hyperlink" Target="https://podminky.urs.cz/item/CS_URS_2023_01/049103000" TargetMode="External" /><Relationship Id="rId23" Type="http://schemas.openxmlformats.org/officeDocument/2006/relationships/hyperlink" Target="https://podminky.urs.cz/item/CS_URS_2023_01/072002000" TargetMode="External" /><Relationship Id="rId2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2023-TILL-03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výtluku v MK I. třídy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14. 2. 2023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Studénka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Till Tomáš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Ladislav Pekárek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0" s="7" customFormat="1" ht="24.75" customHeight="1">
      <c r="A95" s="117" t="s">
        <v>80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'2023-TILL-03 - Oprava výt...'!J28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'2023-TILL-03 - Oprava výt...'!P119</f>
        <v>0</v>
      </c>
      <c r="AV95" s="126">
        <f>'2023-TILL-03 - Oprava výt...'!J31</f>
        <v>0</v>
      </c>
      <c r="AW95" s="126">
        <f>'2023-TILL-03 - Oprava výt...'!J32</f>
        <v>0</v>
      </c>
      <c r="AX95" s="126">
        <f>'2023-TILL-03 - Oprava výt...'!J33</f>
        <v>0</v>
      </c>
      <c r="AY95" s="126">
        <f>'2023-TILL-03 - Oprava výt...'!J34</f>
        <v>0</v>
      </c>
      <c r="AZ95" s="126">
        <f>'2023-TILL-03 - Oprava výt...'!F31</f>
        <v>0</v>
      </c>
      <c r="BA95" s="126">
        <f>'2023-TILL-03 - Oprava výt...'!F32</f>
        <v>0</v>
      </c>
      <c r="BB95" s="126">
        <f>'2023-TILL-03 - Oprava výt...'!F33</f>
        <v>0</v>
      </c>
      <c r="BC95" s="126">
        <f>'2023-TILL-03 - Oprava výt...'!F34</f>
        <v>0</v>
      </c>
      <c r="BD95" s="128">
        <f>'2023-TILL-03 - Oprava výt...'!F35</f>
        <v>0</v>
      </c>
      <c r="BE95" s="7"/>
      <c r="BT95" s="129" t="s">
        <v>82</v>
      </c>
      <c r="BU95" s="129" t="s">
        <v>83</v>
      </c>
      <c r="BV95" s="129" t="s">
        <v>78</v>
      </c>
      <c r="BW95" s="129" t="s">
        <v>5</v>
      </c>
      <c r="BX95" s="129" t="s">
        <v>79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-TILL-03 - Oprava vý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84</v>
      </c>
    </row>
    <row r="4" spans="2:46" s="1" customFormat="1" ht="24.95" customHeight="1">
      <c r="B4" s="19"/>
      <c r="D4" s="132" t="s">
        <v>85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zakázky'!AN8</f>
        <v>14. 2. 2023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zakázky'!AN13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zakázky'!E14</f>
        <v>Vyplň údaj</v>
      </c>
      <c r="F16" s="136"/>
      <c r="G16" s="136"/>
      <c r="H16" s="136"/>
      <c r="I16" s="134" t="s">
        <v>27</v>
      </c>
      <c r="J16" s="32" t="str">
        <f>'Rekapitulace zakázky'!AN14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">
        <v>31</v>
      </c>
      <c r="F19" s="37"/>
      <c r="G19" s="37"/>
      <c r="H19" s="37"/>
      <c r="I19" s="134" t="s">
        <v>27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34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35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36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37</v>
      </c>
      <c r="E28" s="37"/>
      <c r="F28" s="37"/>
      <c r="G28" s="37"/>
      <c r="H28" s="37"/>
      <c r="I28" s="37"/>
      <c r="J28" s="144">
        <f>ROUND(J119,2)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39</v>
      </c>
      <c r="G30" s="37"/>
      <c r="H30" s="37"/>
      <c r="I30" s="145" t="s">
        <v>38</v>
      </c>
      <c r="J30" s="145" t="s">
        <v>40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41</v>
      </c>
      <c r="E31" s="134" t="s">
        <v>42</v>
      </c>
      <c r="F31" s="147">
        <f>ROUND((SUM(BE119:BE197)),2)</f>
        <v>0</v>
      </c>
      <c r="G31" s="37"/>
      <c r="H31" s="37"/>
      <c r="I31" s="148">
        <v>0.21</v>
      </c>
      <c r="J31" s="147">
        <f>ROUND(((SUM(BE119:BE197))*I31),2)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43</v>
      </c>
      <c r="F32" s="147">
        <f>ROUND((SUM(BF119:BF197)),2)</f>
        <v>0</v>
      </c>
      <c r="G32" s="37"/>
      <c r="H32" s="37"/>
      <c r="I32" s="148">
        <v>0.15</v>
      </c>
      <c r="J32" s="147">
        <f>ROUND(((SUM(BF119:BF197))*I32),2)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44</v>
      </c>
      <c r="F33" s="147">
        <f>ROUND((SUM(BG119:BG197)),2)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45</v>
      </c>
      <c r="F34" s="147">
        <f>ROUND((SUM(BH119:BH197)),2)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46</v>
      </c>
      <c r="F35" s="147">
        <f>ROUND((SUM(BI119:BI197)),2)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47</v>
      </c>
      <c r="E37" s="151"/>
      <c r="F37" s="151"/>
      <c r="G37" s="152" t="s">
        <v>48</v>
      </c>
      <c r="H37" s="153" t="s">
        <v>49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50</v>
      </c>
      <c r="E50" s="157"/>
      <c r="F50" s="157"/>
      <c r="G50" s="156" t="s">
        <v>51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52</v>
      </c>
      <c r="E61" s="159"/>
      <c r="F61" s="160" t="s">
        <v>53</v>
      </c>
      <c r="G61" s="158" t="s">
        <v>52</v>
      </c>
      <c r="H61" s="159"/>
      <c r="I61" s="159"/>
      <c r="J61" s="161" t="s">
        <v>53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54</v>
      </c>
      <c r="E65" s="162"/>
      <c r="F65" s="162"/>
      <c r="G65" s="156" t="s">
        <v>55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52</v>
      </c>
      <c r="E76" s="159"/>
      <c r="F76" s="160" t="s">
        <v>53</v>
      </c>
      <c r="G76" s="158" t="s">
        <v>52</v>
      </c>
      <c r="H76" s="159"/>
      <c r="I76" s="159"/>
      <c r="J76" s="161" t="s">
        <v>53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Oprava výtluku v MK I. třídy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14. 2. 2023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Studénka</v>
      </c>
      <c r="G89" s="39"/>
      <c r="H89" s="39"/>
      <c r="I89" s="31" t="s">
        <v>30</v>
      </c>
      <c r="J89" s="35" t="str">
        <f>E19</f>
        <v>Till Tomáš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Ladislav Pekárek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87</v>
      </c>
      <c r="D92" s="168"/>
      <c r="E92" s="168"/>
      <c r="F92" s="168"/>
      <c r="G92" s="168"/>
      <c r="H92" s="168"/>
      <c r="I92" s="168"/>
      <c r="J92" s="169" t="s">
        <v>88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89</v>
      </c>
      <c r="D94" s="39"/>
      <c r="E94" s="39"/>
      <c r="F94" s="39"/>
      <c r="G94" s="39"/>
      <c r="H94" s="39"/>
      <c r="I94" s="39"/>
      <c r="J94" s="109">
        <f>J119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90</v>
      </c>
    </row>
    <row r="95" spans="1:31" s="9" customFormat="1" ht="24.95" customHeight="1">
      <c r="A95" s="9"/>
      <c r="B95" s="171"/>
      <c r="C95" s="172"/>
      <c r="D95" s="173" t="s">
        <v>91</v>
      </c>
      <c r="E95" s="174"/>
      <c r="F95" s="174"/>
      <c r="G95" s="174"/>
      <c r="H95" s="174"/>
      <c r="I95" s="174"/>
      <c r="J95" s="175">
        <f>J120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71"/>
      <c r="C96" s="172"/>
      <c r="D96" s="173" t="s">
        <v>92</v>
      </c>
      <c r="E96" s="174"/>
      <c r="F96" s="174"/>
      <c r="G96" s="174"/>
      <c r="H96" s="174"/>
      <c r="I96" s="174"/>
      <c r="J96" s="175">
        <f>J134</f>
        <v>0</v>
      </c>
      <c r="K96" s="172"/>
      <c r="L96" s="176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9" customFormat="1" ht="24.95" customHeight="1">
      <c r="A97" s="9"/>
      <c r="B97" s="171"/>
      <c r="C97" s="172"/>
      <c r="D97" s="173" t="s">
        <v>93</v>
      </c>
      <c r="E97" s="174"/>
      <c r="F97" s="174"/>
      <c r="G97" s="174"/>
      <c r="H97" s="174"/>
      <c r="I97" s="174"/>
      <c r="J97" s="175">
        <f>J162</f>
        <v>0</v>
      </c>
      <c r="K97" s="172"/>
      <c r="L97" s="17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1"/>
      <c r="C98" s="172"/>
      <c r="D98" s="173" t="s">
        <v>94</v>
      </c>
      <c r="E98" s="174"/>
      <c r="F98" s="174"/>
      <c r="G98" s="174"/>
      <c r="H98" s="174"/>
      <c r="I98" s="174"/>
      <c r="J98" s="175">
        <f>J174</f>
        <v>0</v>
      </c>
      <c r="K98" s="172"/>
      <c r="L98" s="17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1"/>
      <c r="C99" s="172"/>
      <c r="D99" s="173" t="s">
        <v>95</v>
      </c>
      <c r="E99" s="174"/>
      <c r="F99" s="174"/>
      <c r="G99" s="174"/>
      <c r="H99" s="174"/>
      <c r="I99" s="174"/>
      <c r="J99" s="175">
        <f>J184</f>
        <v>0</v>
      </c>
      <c r="K99" s="172"/>
      <c r="L99" s="17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1"/>
      <c r="C100" s="172"/>
      <c r="D100" s="173" t="s">
        <v>96</v>
      </c>
      <c r="E100" s="174"/>
      <c r="F100" s="174"/>
      <c r="G100" s="174"/>
      <c r="H100" s="174"/>
      <c r="I100" s="174"/>
      <c r="J100" s="175">
        <f>J189</f>
        <v>0</v>
      </c>
      <c r="K100" s="172"/>
      <c r="L100" s="17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1"/>
      <c r="C101" s="172"/>
      <c r="D101" s="173" t="s">
        <v>97</v>
      </c>
      <c r="E101" s="174"/>
      <c r="F101" s="174"/>
      <c r="G101" s="174"/>
      <c r="H101" s="174"/>
      <c r="I101" s="174"/>
      <c r="J101" s="175">
        <f>J195</f>
        <v>0</v>
      </c>
      <c r="K101" s="172"/>
      <c r="L101" s="17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98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E7</f>
        <v>Oprava výtluku v MK I. třídy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F10</f>
        <v xml:space="preserve"> </v>
      </c>
      <c r="G113" s="39"/>
      <c r="H113" s="39"/>
      <c r="I113" s="31" t="s">
        <v>22</v>
      </c>
      <c r="J113" s="78" t="str">
        <f>IF(J10="","",J10)</f>
        <v>14. 2. 2023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E13</f>
        <v>Město Studénka</v>
      </c>
      <c r="G115" s="39"/>
      <c r="H115" s="39"/>
      <c r="I115" s="31" t="s">
        <v>30</v>
      </c>
      <c r="J115" s="35" t="str">
        <f>E19</f>
        <v>Till Tomáš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IF(E16="","",E16)</f>
        <v>Vyplň údaj</v>
      </c>
      <c r="G116" s="39"/>
      <c r="H116" s="39"/>
      <c r="I116" s="31" t="s">
        <v>33</v>
      </c>
      <c r="J116" s="35" t="str">
        <f>E22</f>
        <v>Ladislav Pekárek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0" customFormat="1" ht="29.25" customHeight="1">
      <c r="A118" s="177"/>
      <c r="B118" s="178"/>
      <c r="C118" s="179" t="s">
        <v>99</v>
      </c>
      <c r="D118" s="180" t="s">
        <v>62</v>
      </c>
      <c r="E118" s="180" t="s">
        <v>58</v>
      </c>
      <c r="F118" s="180" t="s">
        <v>59</v>
      </c>
      <c r="G118" s="180" t="s">
        <v>100</v>
      </c>
      <c r="H118" s="180" t="s">
        <v>101</v>
      </c>
      <c r="I118" s="180" t="s">
        <v>102</v>
      </c>
      <c r="J118" s="180" t="s">
        <v>88</v>
      </c>
      <c r="K118" s="181" t="s">
        <v>103</v>
      </c>
      <c r="L118" s="182"/>
      <c r="M118" s="99" t="s">
        <v>1</v>
      </c>
      <c r="N118" s="100" t="s">
        <v>41</v>
      </c>
      <c r="O118" s="100" t="s">
        <v>104</v>
      </c>
      <c r="P118" s="100" t="s">
        <v>105</v>
      </c>
      <c r="Q118" s="100" t="s">
        <v>106</v>
      </c>
      <c r="R118" s="100" t="s">
        <v>107</v>
      </c>
      <c r="S118" s="100" t="s">
        <v>108</v>
      </c>
      <c r="T118" s="101" t="s">
        <v>109</v>
      </c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</row>
    <row r="119" spans="1:63" s="2" customFormat="1" ht="22.8" customHeight="1">
      <c r="A119" s="37"/>
      <c r="B119" s="38"/>
      <c r="C119" s="106" t="s">
        <v>110</v>
      </c>
      <c r="D119" s="39"/>
      <c r="E119" s="39"/>
      <c r="F119" s="39"/>
      <c r="G119" s="39"/>
      <c r="H119" s="39"/>
      <c r="I119" s="39"/>
      <c r="J119" s="183">
        <f>BK119</f>
        <v>0</v>
      </c>
      <c r="K119" s="39"/>
      <c r="L119" s="43"/>
      <c r="M119" s="102"/>
      <c r="N119" s="184"/>
      <c r="O119" s="103"/>
      <c r="P119" s="185">
        <f>P120+P134+P162+P174+P184+P189+P195</f>
        <v>0</v>
      </c>
      <c r="Q119" s="103"/>
      <c r="R119" s="185">
        <f>R120+R134+R162+R174+R184+R189+R195</f>
        <v>0.02855</v>
      </c>
      <c r="S119" s="103"/>
      <c r="T119" s="186">
        <f>T120+T134+T162+T174+T184+T189+T195</f>
        <v>53.19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76</v>
      </c>
      <c r="AU119" s="16" t="s">
        <v>90</v>
      </c>
      <c r="BK119" s="187">
        <f>BK120+BK134+BK162+BK174+BK184+BK189+BK195</f>
        <v>0</v>
      </c>
    </row>
    <row r="120" spans="1:63" s="11" customFormat="1" ht="25.9" customHeight="1">
      <c r="A120" s="11"/>
      <c r="B120" s="188"/>
      <c r="C120" s="189"/>
      <c r="D120" s="190" t="s">
        <v>76</v>
      </c>
      <c r="E120" s="191" t="s">
        <v>82</v>
      </c>
      <c r="F120" s="191" t="s">
        <v>111</v>
      </c>
      <c r="G120" s="189"/>
      <c r="H120" s="189"/>
      <c r="I120" s="192"/>
      <c r="J120" s="193">
        <f>BK120</f>
        <v>0</v>
      </c>
      <c r="K120" s="189"/>
      <c r="L120" s="194"/>
      <c r="M120" s="195"/>
      <c r="N120" s="196"/>
      <c r="O120" s="196"/>
      <c r="P120" s="197">
        <f>SUM(P121:P133)</f>
        <v>0</v>
      </c>
      <c r="Q120" s="196"/>
      <c r="R120" s="197">
        <f>SUM(R121:R133)</f>
        <v>0.0025</v>
      </c>
      <c r="S120" s="196"/>
      <c r="T120" s="198">
        <f>SUM(T121:T133)</f>
        <v>53.19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99" t="s">
        <v>82</v>
      </c>
      <c r="AT120" s="200" t="s">
        <v>76</v>
      </c>
      <c r="AU120" s="200" t="s">
        <v>77</v>
      </c>
      <c r="AY120" s="199" t="s">
        <v>112</v>
      </c>
      <c r="BK120" s="201">
        <f>SUM(BK121:BK133)</f>
        <v>0</v>
      </c>
    </row>
    <row r="121" spans="1:65" s="2" customFormat="1" ht="55.5" customHeight="1">
      <c r="A121" s="37"/>
      <c r="B121" s="38"/>
      <c r="C121" s="202" t="s">
        <v>82</v>
      </c>
      <c r="D121" s="202" t="s">
        <v>113</v>
      </c>
      <c r="E121" s="203" t="s">
        <v>114</v>
      </c>
      <c r="F121" s="204" t="s">
        <v>115</v>
      </c>
      <c r="G121" s="205" t="s">
        <v>116</v>
      </c>
      <c r="H121" s="206">
        <v>30</v>
      </c>
      <c r="I121" s="207"/>
      <c r="J121" s="208">
        <f>ROUND(I121*H121,2)</f>
        <v>0</v>
      </c>
      <c r="K121" s="204" t="s">
        <v>117</v>
      </c>
      <c r="L121" s="43"/>
      <c r="M121" s="209" t="s">
        <v>1</v>
      </c>
      <c r="N121" s="210" t="s">
        <v>42</v>
      </c>
      <c r="O121" s="90"/>
      <c r="P121" s="211">
        <f>O121*H121</f>
        <v>0</v>
      </c>
      <c r="Q121" s="211">
        <v>0</v>
      </c>
      <c r="R121" s="211">
        <f>Q121*H121</f>
        <v>0</v>
      </c>
      <c r="S121" s="211">
        <v>0.58</v>
      </c>
      <c r="T121" s="212">
        <f>S121*H121</f>
        <v>17.4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3" t="s">
        <v>118</v>
      </c>
      <c r="AT121" s="213" t="s">
        <v>113</v>
      </c>
      <c r="AU121" s="213" t="s">
        <v>82</v>
      </c>
      <c r="AY121" s="16" t="s">
        <v>112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6" t="s">
        <v>82</v>
      </c>
      <c r="BK121" s="214">
        <f>ROUND(I121*H121,2)</f>
        <v>0</v>
      </c>
      <c r="BL121" s="16" t="s">
        <v>118</v>
      </c>
      <c r="BM121" s="213" t="s">
        <v>119</v>
      </c>
    </row>
    <row r="122" spans="1:47" s="2" customFormat="1" ht="12">
      <c r="A122" s="37"/>
      <c r="B122" s="38"/>
      <c r="C122" s="39"/>
      <c r="D122" s="215" t="s">
        <v>120</v>
      </c>
      <c r="E122" s="39"/>
      <c r="F122" s="216" t="s">
        <v>121</v>
      </c>
      <c r="G122" s="39"/>
      <c r="H122" s="39"/>
      <c r="I122" s="217"/>
      <c r="J122" s="39"/>
      <c r="K122" s="39"/>
      <c r="L122" s="43"/>
      <c r="M122" s="218"/>
      <c r="N122" s="219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120</v>
      </c>
      <c r="AU122" s="16" t="s">
        <v>82</v>
      </c>
    </row>
    <row r="123" spans="1:51" s="12" customFormat="1" ht="12">
      <c r="A123" s="12"/>
      <c r="B123" s="220"/>
      <c r="C123" s="221"/>
      <c r="D123" s="222" t="s">
        <v>122</v>
      </c>
      <c r="E123" s="223" t="s">
        <v>1</v>
      </c>
      <c r="F123" s="224" t="s">
        <v>123</v>
      </c>
      <c r="G123" s="221"/>
      <c r="H123" s="223" t="s">
        <v>1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0" t="s">
        <v>122</v>
      </c>
      <c r="AU123" s="230" t="s">
        <v>82</v>
      </c>
      <c r="AV123" s="12" t="s">
        <v>82</v>
      </c>
      <c r="AW123" s="12" t="s">
        <v>32</v>
      </c>
      <c r="AX123" s="12" t="s">
        <v>77</v>
      </c>
      <c r="AY123" s="230" t="s">
        <v>112</v>
      </c>
    </row>
    <row r="124" spans="1:51" s="13" customFormat="1" ht="12">
      <c r="A124" s="13"/>
      <c r="B124" s="231"/>
      <c r="C124" s="232"/>
      <c r="D124" s="222" t="s">
        <v>122</v>
      </c>
      <c r="E124" s="233" t="s">
        <v>1</v>
      </c>
      <c r="F124" s="234" t="s">
        <v>124</v>
      </c>
      <c r="G124" s="232"/>
      <c r="H124" s="235">
        <v>30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122</v>
      </c>
      <c r="AU124" s="241" t="s">
        <v>82</v>
      </c>
      <c r="AV124" s="13" t="s">
        <v>84</v>
      </c>
      <c r="AW124" s="13" t="s">
        <v>32</v>
      </c>
      <c r="AX124" s="13" t="s">
        <v>82</v>
      </c>
      <c r="AY124" s="241" t="s">
        <v>112</v>
      </c>
    </row>
    <row r="125" spans="1:65" s="2" customFormat="1" ht="66.75" customHeight="1">
      <c r="A125" s="37"/>
      <c r="B125" s="38"/>
      <c r="C125" s="202" t="s">
        <v>84</v>
      </c>
      <c r="D125" s="202" t="s">
        <v>113</v>
      </c>
      <c r="E125" s="203" t="s">
        <v>125</v>
      </c>
      <c r="F125" s="204" t="s">
        <v>126</v>
      </c>
      <c r="G125" s="205" t="s">
        <v>116</v>
      </c>
      <c r="H125" s="206">
        <v>30</v>
      </c>
      <c r="I125" s="207"/>
      <c r="J125" s="208">
        <f>ROUND(I125*H125,2)</f>
        <v>0</v>
      </c>
      <c r="K125" s="204" t="s">
        <v>117</v>
      </c>
      <c r="L125" s="43"/>
      <c r="M125" s="209" t="s">
        <v>1</v>
      </c>
      <c r="N125" s="210" t="s">
        <v>42</v>
      </c>
      <c r="O125" s="90"/>
      <c r="P125" s="211">
        <f>O125*H125</f>
        <v>0</v>
      </c>
      <c r="Q125" s="211">
        <v>0</v>
      </c>
      <c r="R125" s="211">
        <f>Q125*H125</f>
        <v>0</v>
      </c>
      <c r="S125" s="211">
        <v>0.58</v>
      </c>
      <c r="T125" s="212">
        <f>S125*H125</f>
        <v>17.4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3" t="s">
        <v>118</v>
      </c>
      <c r="AT125" s="213" t="s">
        <v>113</v>
      </c>
      <c r="AU125" s="213" t="s">
        <v>82</v>
      </c>
      <c r="AY125" s="16" t="s">
        <v>112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6" t="s">
        <v>82</v>
      </c>
      <c r="BK125" s="214">
        <f>ROUND(I125*H125,2)</f>
        <v>0</v>
      </c>
      <c r="BL125" s="16" t="s">
        <v>118</v>
      </c>
      <c r="BM125" s="213" t="s">
        <v>127</v>
      </c>
    </row>
    <row r="126" spans="1:47" s="2" customFormat="1" ht="12">
      <c r="A126" s="37"/>
      <c r="B126" s="38"/>
      <c r="C126" s="39"/>
      <c r="D126" s="215" t="s">
        <v>120</v>
      </c>
      <c r="E126" s="39"/>
      <c r="F126" s="216" t="s">
        <v>128</v>
      </c>
      <c r="G126" s="39"/>
      <c r="H126" s="39"/>
      <c r="I126" s="217"/>
      <c r="J126" s="39"/>
      <c r="K126" s="39"/>
      <c r="L126" s="43"/>
      <c r="M126" s="218"/>
      <c r="N126" s="219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120</v>
      </c>
      <c r="AU126" s="16" t="s">
        <v>82</v>
      </c>
    </row>
    <row r="127" spans="1:51" s="13" customFormat="1" ht="12">
      <c r="A127" s="13"/>
      <c r="B127" s="231"/>
      <c r="C127" s="232"/>
      <c r="D127" s="222" t="s">
        <v>122</v>
      </c>
      <c r="E127" s="233" t="s">
        <v>1</v>
      </c>
      <c r="F127" s="234" t="s">
        <v>124</v>
      </c>
      <c r="G127" s="232"/>
      <c r="H127" s="235">
        <v>30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122</v>
      </c>
      <c r="AU127" s="241" t="s">
        <v>82</v>
      </c>
      <c r="AV127" s="13" t="s">
        <v>84</v>
      </c>
      <c r="AW127" s="13" t="s">
        <v>32</v>
      </c>
      <c r="AX127" s="13" t="s">
        <v>82</v>
      </c>
      <c r="AY127" s="241" t="s">
        <v>112</v>
      </c>
    </row>
    <row r="128" spans="1:65" s="2" customFormat="1" ht="55.5" customHeight="1">
      <c r="A128" s="37"/>
      <c r="B128" s="38"/>
      <c r="C128" s="202" t="s">
        <v>129</v>
      </c>
      <c r="D128" s="202" t="s">
        <v>113</v>
      </c>
      <c r="E128" s="203" t="s">
        <v>130</v>
      </c>
      <c r="F128" s="204" t="s">
        <v>131</v>
      </c>
      <c r="G128" s="205" t="s">
        <v>116</v>
      </c>
      <c r="H128" s="206">
        <v>40</v>
      </c>
      <c r="I128" s="207"/>
      <c r="J128" s="208">
        <f>ROUND(I128*H128,2)</f>
        <v>0</v>
      </c>
      <c r="K128" s="204" t="s">
        <v>117</v>
      </c>
      <c r="L128" s="43"/>
      <c r="M128" s="209" t="s">
        <v>1</v>
      </c>
      <c r="N128" s="210" t="s">
        <v>42</v>
      </c>
      <c r="O128" s="90"/>
      <c r="P128" s="211">
        <f>O128*H128</f>
        <v>0</v>
      </c>
      <c r="Q128" s="211">
        <v>0</v>
      </c>
      <c r="R128" s="211">
        <f>Q128*H128</f>
        <v>0</v>
      </c>
      <c r="S128" s="211">
        <v>0.316</v>
      </c>
      <c r="T128" s="212">
        <f>S128*H128</f>
        <v>12.64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3" t="s">
        <v>118</v>
      </c>
      <c r="AT128" s="213" t="s">
        <v>113</v>
      </c>
      <c r="AU128" s="213" t="s">
        <v>82</v>
      </c>
      <c r="AY128" s="16" t="s">
        <v>112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6" t="s">
        <v>82</v>
      </c>
      <c r="BK128" s="214">
        <f>ROUND(I128*H128,2)</f>
        <v>0</v>
      </c>
      <c r="BL128" s="16" t="s">
        <v>118</v>
      </c>
      <c r="BM128" s="213" t="s">
        <v>132</v>
      </c>
    </row>
    <row r="129" spans="1:47" s="2" customFormat="1" ht="12">
      <c r="A129" s="37"/>
      <c r="B129" s="38"/>
      <c r="C129" s="39"/>
      <c r="D129" s="215" t="s">
        <v>120</v>
      </c>
      <c r="E129" s="39"/>
      <c r="F129" s="216" t="s">
        <v>133</v>
      </c>
      <c r="G129" s="39"/>
      <c r="H129" s="39"/>
      <c r="I129" s="217"/>
      <c r="J129" s="39"/>
      <c r="K129" s="39"/>
      <c r="L129" s="43"/>
      <c r="M129" s="218"/>
      <c r="N129" s="219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120</v>
      </c>
      <c r="AU129" s="16" t="s">
        <v>82</v>
      </c>
    </row>
    <row r="130" spans="1:51" s="13" customFormat="1" ht="12">
      <c r="A130" s="13"/>
      <c r="B130" s="231"/>
      <c r="C130" s="232"/>
      <c r="D130" s="222" t="s">
        <v>122</v>
      </c>
      <c r="E130" s="233" t="s">
        <v>1</v>
      </c>
      <c r="F130" s="234" t="s">
        <v>134</v>
      </c>
      <c r="G130" s="232"/>
      <c r="H130" s="235">
        <v>40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122</v>
      </c>
      <c r="AU130" s="241" t="s">
        <v>82</v>
      </c>
      <c r="AV130" s="13" t="s">
        <v>84</v>
      </c>
      <c r="AW130" s="13" t="s">
        <v>32</v>
      </c>
      <c r="AX130" s="13" t="s">
        <v>82</v>
      </c>
      <c r="AY130" s="241" t="s">
        <v>112</v>
      </c>
    </row>
    <row r="131" spans="1:65" s="2" customFormat="1" ht="49.05" customHeight="1">
      <c r="A131" s="37"/>
      <c r="B131" s="38"/>
      <c r="C131" s="202" t="s">
        <v>118</v>
      </c>
      <c r="D131" s="202" t="s">
        <v>113</v>
      </c>
      <c r="E131" s="203" t="s">
        <v>135</v>
      </c>
      <c r="F131" s="204" t="s">
        <v>136</v>
      </c>
      <c r="G131" s="205" t="s">
        <v>116</v>
      </c>
      <c r="H131" s="206">
        <v>50</v>
      </c>
      <c r="I131" s="207"/>
      <c r="J131" s="208">
        <f>ROUND(I131*H131,2)</f>
        <v>0</v>
      </c>
      <c r="K131" s="204" t="s">
        <v>117</v>
      </c>
      <c r="L131" s="43"/>
      <c r="M131" s="209" t="s">
        <v>1</v>
      </c>
      <c r="N131" s="210" t="s">
        <v>42</v>
      </c>
      <c r="O131" s="90"/>
      <c r="P131" s="211">
        <f>O131*H131</f>
        <v>0</v>
      </c>
      <c r="Q131" s="211">
        <v>5E-05</v>
      </c>
      <c r="R131" s="211">
        <f>Q131*H131</f>
        <v>0.0025</v>
      </c>
      <c r="S131" s="211">
        <v>0.115</v>
      </c>
      <c r="T131" s="212">
        <f>S131*H131</f>
        <v>5.75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3" t="s">
        <v>118</v>
      </c>
      <c r="AT131" s="213" t="s">
        <v>113</v>
      </c>
      <c r="AU131" s="213" t="s">
        <v>82</v>
      </c>
      <c r="AY131" s="16" t="s">
        <v>112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6" t="s">
        <v>82</v>
      </c>
      <c r="BK131" s="214">
        <f>ROUND(I131*H131,2)</f>
        <v>0</v>
      </c>
      <c r="BL131" s="16" t="s">
        <v>118</v>
      </c>
      <c r="BM131" s="213" t="s">
        <v>137</v>
      </c>
    </row>
    <row r="132" spans="1:47" s="2" customFormat="1" ht="12">
      <c r="A132" s="37"/>
      <c r="B132" s="38"/>
      <c r="C132" s="39"/>
      <c r="D132" s="215" t="s">
        <v>120</v>
      </c>
      <c r="E132" s="39"/>
      <c r="F132" s="216" t="s">
        <v>138</v>
      </c>
      <c r="G132" s="39"/>
      <c r="H132" s="39"/>
      <c r="I132" s="217"/>
      <c r="J132" s="39"/>
      <c r="K132" s="39"/>
      <c r="L132" s="43"/>
      <c r="M132" s="218"/>
      <c r="N132" s="219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120</v>
      </c>
      <c r="AU132" s="16" t="s">
        <v>82</v>
      </c>
    </row>
    <row r="133" spans="1:51" s="13" customFormat="1" ht="12">
      <c r="A133" s="13"/>
      <c r="B133" s="231"/>
      <c r="C133" s="232"/>
      <c r="D133" s="222" t="s">
        <v>122</v>
      </c>
      <c r="E133" s="233" t="s">
        <v>1</v>
      </c>
      <c r="F133" s="234" t="s">
        <v>139</v>
      </c>
      <c r="G133" s="232"/>
      <c r="H133" s="235">
        <v>50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122</v>
      </c>
      <c r="AU133" s="241" t="s">
        <v>82</v>
      </c>
      <c r="AV133" s="13" t="s">
        <v>84</v>
      </c>
      <c r="AW133" s="13" t="s">
        <v>32</v>
      </c>
      <c r="AX133" s="13" t="s">
        <v>82</v>
      </c>
      <c r="AY133" s="241" t="s">
        <v>112</v>
      </c>
    </row>
    <row r="134" spans="1:63" s="11" customFormat="1" ht="25.9" customHeight="1">
      <c r="A134" s="11"/>
      <c r="B134" s="188"/>
      <c r="C134" s="189"/>
      <c r="D134" s="190" t="s">
        <v>76</v>
      </c>
      <c r="E134" s="191" t="s">
        <v>140</v>
      </c>
      <c r="F134" s="191" t="s">
        <v>141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SUM(P135:P161)</f>
        <v>0</v>
      </c>
      <c r="Q134" s="196"/>
      <c r="R134" s="197">
        <f>SUM(R135:R161)</f>
        <v>0</v>
      </c>
      <c r="S134" s="196"/>
      <c r="T134" s="198">
        <f>SUM(T135:T161)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199" t="s">
        <v>82</v>
      </c>
      <c r="AT134" s="200" t="s">
        <v>76</v>
      </c>
      <c r="AU134" s="200" t="s">
        <v>77</v>
      </c>
      <c r="AY134" s="199" t="s">
        <v>112</v>
      </c>
      <c r="BK134" s="201">
        <f>SUM(BK135:BK161)</f>
        <v>0</v>
      </c>
    </row>
    <row r="135" spans="1:65" s="2" customFormat="1" ht="33" customHeight="1">
      <c r="A135" s="37"/>
      <c r="B135" s="38"/>
      <c r="C135" s="202" t="s">
        <v>140</v>
      </c>
      <c r="D135" s="202" t="s">
        <v>113</v>
      </c>
      <c r="E135" s="203" t="s">
        <v>142</v>
      </c>
      <c r="F135" s="204" t="s">
        <v>143</v>
      </c>
      <c r="G135" s="205" t="s">
        <v>116</v>
      </c>
      <c r="H135" s="206">
        <v>60</v>
      </c>
      <c r="I135" s="207"/>
      <c r="J135" s="208">
        <f>ROUND(I135*H135,2)</f>
        <v>0</v>
      </c>
      <c r="K135" s="204" t="s">
        <v>117</v>
      </c>
      <c r="L135" s="43"/>
      <c r="M135" s="209" t="s">
        <v>1</v>
      </c>
      <c r="N135" s="210" t="s">
        <v>42</v>
      </c>
      <c r="O135" s="90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3" t="s">
        <v>118</v>
      </c>
      <c r="AT135" s="213" t="s">
        <v>113</v>
      </c>
      <c r="AU135" s="213" t="s">
        <v>82</v>
      </c>
      <c r="AY135" s="16" t="s">
        <v>112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6" t="s">
        <v>82</v>
      </c>
      <c r="BK135" s="214">
        <f>ROUND(I135*H135,2)</f>
        <v>0</v>
      </c>
      <c r="BL135" s="16" t="s">
        <v>118</v>
      </c>
      <c r="BM135" s="213" t="s">
        <v>144</v>
      </c>
    </row>
    <row r="136" spans="1:47" s="2" customFormat="1" ht="12">
      <c r="A136" s="37"/>
      <c r="B136" s="38"/>
      <c r="C136" s="39"/>
      <c r="D136" s="215" t="s">
        <v>120</v>
      </c>
      <c r="E136" s="39"/>
      <c r="F136" s="216" t="s">
        <v>145</v>
      </c>
      <c r="G136" s="39"/>
      <c r="H136" s="39"/>
      <c r="I136" s="217"/>
      <c r="J136" s="39"/>
      <c r="K136" s="39"/>
      <c r="L136" s="43"/>
      <c r="M136" s="218"/>
      <c r="N136" s="219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120</v>
      </c>
      <c r="AU136" s="16" t="s">
        <v>82</v>
      </c>
    </row>
    <row r="137" spans="1:51" s="12" customFormat="1" ht="12">
      <c r="A137" s="12"/>
      <c r="B137" s="220"/>
      <c r="C137" s="221"/>
      <c r="D137" s="222" t="s">
        <v>122</v>
      </c>
      <c r="E137" s="223" t="s">
        <v>1</v>
      </c>
      <c r="F137" s="224" t="s">
        <v>146</v>
      </c>
      <c r="G137" s="221"/>
      <c r="H137" s="223" t="s">
        <v>1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0" t="s">
        <v>122</v>
      </c>
      <c r="AU137" s="230" t="s">
        <v>82</v>
      </c>
      <c r="AV137" s="12" t="s">
        <v>82</v>
      </c>
      <c r="AW137" s="12" t="s">
        <v>32</v>
      </c>
      <c r="AX137" s="12" t="s">
        <v>77</v>
      </c>
      <c r="AY137" s="230" t="s">
        <v>112</v>
      </c>
    </row>
    <row r="138" spans="1:51" s="13" customFormat="1" ht="12">
      <c r="A138" s="13"/>
      <c r="B138" s="231"/>
      <c r="C138" s="232"/>
      <c r="D138" s="222" t="s">
        <v>122</v>
      </c>
      <c r="E138" s="233" t="s">
        <v>1</v>
      </c>
      <c r="F138" s="234" t="s">
        <v>124</v>
      </c>
      <c r="G138" s="232"/>
      <c r="H138" s="235">
        <v>30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122</v>
      </c>
      <c r="AU138" s="241" t="s">
        <v>82</v>
      </c>
      <c r="AV138" s="13" t="s">
        <v>84</v>
      </c>
      <c r="AW138" s="13" t="s">
        <v>32</v>
      </c>
      <c r="AX138" s="13" t="s">
        <v>77</v>
      </c>
      <c r="AY138" s="241" t="s">
        <v>112</v>
      </c>
    </row>
    <row r="139" spans="1:51" s="12" customFormat="1" ht="12">
      <c r="A139" s="12"/>
      <c r="B139" s="220"/>
      <c r="C139" s="221"/>
      <c r="D139" s="222" t="s">
        <v>122</v>
      </c>
      <c r="E139" s="223" t="s">
        <v>1</v>
      </c>
      <c r="F139" s="224" t="s">
        <v>147</v>
      </c>
      <c r="G139" s="221"/>
      <c r="H139" s="223" t="s">
        <v>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0" t="s">
        <v>122</v>
      </c>
      <c r="AU139" s="230" t="s">
        <v>82</v>
      </c>
      <c r="AV139" s="12" t="s">
        <v>82</v>
      </c>
      <c r="AW139" s="12" t="s">
        <v>32</v>
      </c>
      <c r="AX139" s="12" t="s">
        <v>77</v>
      </c>
      <c r="AY139" s="230" t="s">
        <v>112</v>
      </c>
    </row>
    <row r="140" spans="1:51" s="13" customFormat="1" ht="12">
      <c r="A140" s="13"/>
      <c r="B140" s="231"/>
      <c r="C140" s="232"/>
      <c r="D140" s="222" t="s">
        <v>122</v>
      </c>
      <c r="E140" s="233" t="s">
        <v>1</v>
      </c>
      <c r="F140" s="234" t="s">
        <v>124</v>
      </c>
      <c r="G140" s="232"/>
      <c r="H140" s="235">
        <v>30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122</v>
      </c>
      <c r="AU140" s="241" t="s">
        <v>82</v>
      </c>
      <c r="AV140" s="13" t="s">
        <v>84</v>
      </c>
      <c r="AW140" s="13" t="s">
        <v>32</v>
      </c>
      <c r="AX140" s="13" t="s">
        <v>77</v>
      </c>
      <c r="AY140" s="241" t="s">
        <v>112</v>
      </c>
    </row>
    <row r="141" spans="1:51" s="14" customFormat="1" ht="12">
      <c r="A141" s="14"/>
      <c r="B141" s="242"/>
      <c r="C141" s="243"/>
      <c r="D141" s="222" t="s">
        <v>122</v>
      </c>
      <c r="E141" s="244" t="s">
        <v>1</v>
      </c>
      <c r="F141" s="245" t="s">
        <v>148</v>
      </c>
      <c r="G141" s="243"/>
      <c r="H141" s="246">
        <v>60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122</v>
      </c>
      <c r="AU141" s="252" t="s">
        <v>82</v>
      </c>
      <c r="AV141" s="14" t="s">
        <v>118</v>
      </c>
      <c r="AW141" s="14" t="s">
        <v>32</v>
      </c>
      <c r="AX141" s="14" t="s">
        <v>82</v>
      </c>
      <c r="AY141" s="252" t="s">
        <v>112</v>
      </c>
    </row>
    <row r="142" spans="1:65" s="2" customFormat="1" ht="49.05" customHeight="1">
      <c r="A142" s="37"/>
      <c r="B142" s="38"/>
      <c r="C142" s="202" t="s">
        <v>149</v>
      </c>
      <c r="D142" s="202" t="s">
        <v>113</v>
      </c>
      <c r="E142" s="203" t="s">
        <v>150</v>
      </c>
      <c r="F142" s="204" t="s">
        <v>151</v>
      </c>
      <c r="G142" s="205" t="s">
        <v>116</v>
      </c>
      <c r="H142" s="206">
        <v>40</v>
      </c>
      <c r="I142" s="207"/>
      <c r="J142" s="208">
        <f>ROUND(I142*H142,2)</f>
        <v>0</v>
      </c>
      <c r="K142" s="204" t="s">
        <v>117</v>
      </c>
      <c r="L142" s="43"/>
      <c r="M142" s="209" t="s">
        <v>1</v>
      </c>
      <c r="N142" s="210" t="s">
        <v>42</v>
      </c>
      <c r="O142" s="90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3" t="s">
        <v>118</v>
      </c>
      <c r="AT142" s="213" t="s">
        <v>113</v>
      </c>
      <c r="AU142" s="213" t="s">
        <v>82</v>
      </c>
      <c r="AY142" s="16" t="s">
        <v>112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6" t="s">
        <v>82</v>
      </c>
      <c r="BK142" s="214">
        <f>ROUND(I142*H142,2)</f>
        <v>0</v>
      </c>
      <c r="BL142" s="16" t="s">
        <v>118</v>
      </c>
      <c r="BM142" s="213" t="s">
        <v>152</v>
      </c>
    </row>
    <row r="143" spans="1:47" s="2" customFormat="1" ht="12">
      <c r="A143" s="37"/>
      <c r="B143" s="38"/>
      <c r="C143" s="39"/>
      <c r="D143" s="215" t="s">
        <v>120</v>
      </c>
      <c r="E143" s="39"/>
      <c r="F143" s="216" t="s">
        <v>153</v>
      </c>
      <c r="G143" s="39"/>
      <c r="H143" s="39"/>
      <c r="I143" s="217"/>
      <c r="J143" s="39"/>
      <c r="K143" s="39"/>
      <c r="L143" s="43"/>
      <c r="M143" s="218"/>
      <c r="N143" s="219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120</v>
      </c>
      <c r="AU143" s="16" t="s">
        <v>82</v>
      </c>
    </row>
    <row r="144" spans="1:51" s="13" customFormat="1" ht="12">
      <c r="A144" s="13"/>
      <c r="B144" s="231"/>
      <c r="C144" s="232"/>
      <c r="D144" s="222" t="s">
        <v>122</v>
      </c>
      <c r="E144" s="233" t="s">
        <v>1</v>
      </c>
      <c r="F144" s="234" t="s">
        <v>154</v>
      </c>
      <c r="G144" s="232"/>
      <c r="H144" s="235">
        <v>40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122</v>
      </c>
      <c r="AU144" s="241" t="s">
        <v>82</v>
      </c>
      <c r="AV144" s="13" t="s">
        <v>84</v>
      </c>
      <c r="AW144" s="13" t="s">
        <v>32</v>
      </c>
      <c r="AX144" s="13" t="s">
        <v>82</v>
      </c>
      <c r="AY144" s="241" t="s">
        <v>112</v>
      </c>
    </row>
    <row r="145" spans="1:65" s="2" customFormat="1" ht="24.15" customHeight="1">
      <c r="A145" s="37"/>
      <c r="B145" s="38"/>
      <c r="C145" s="202" t="s">
        <v>155</v>
      </c>
      <c r="D145" s="202" t="s">
        <v>113</v>
      </c>
      <c r="E145" s="203" t="s">
        <v>156</v>
      </c>
      <c r="F145" s="204" t="s">
        <v>157</v>
      </c>
      <c r="G145" s="205" t="s">
        <v>116</v>
      </c>
      <c r="H145" s="206">
        <v>40</v>
      </c>
      <c r="I145" s="207"/>
      <c r="J145" s="208">
        <f>ROUND(I145*H145,2)</f>
        <v>0</v>
      </c>
      <c r="K145" s="204" t="s">
        <v>117</v>
      </c>
      <c r="L145" s="43"/>
      <c r="M145" s="209" t="s">
        <v>1</v>
      </c>
      <c r="N145" s="210" t="s">
        <v>42</v>
      </c>
      <c r="O145" s="90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3" t="s">
        <v>118</v>
      </c>
      <c r="AT145" s="213" t="s">
        <v>113</v>
      </c>
      <c r="AU145" s="213" t="s">
        <v>82</v>
      </c>
      <c r="AY145" s="16" t="s">
        <v>112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6" t="s">
        <v>82</v>
      </c>
      <c r="BK145" s="214">
        <f>ROUND(I145*H145,2)</f>
        <v>0</v>
      </c>
      <c r="BL145" s="16" t="s">
        <v>118</v>
      </c>
      <c r="BM145" s="213" t="s">
        <v>158</v>
      </c>
    </row>
    <row r="146" spans="1:47" s="2" customFormat="1" ht="12">
      <c r="A146" s="37"/>
      <c r="B146" s="38"/>
      <c r="C146" s="39"/>
      <c r="D146" s="215" t="s">
        <v>120</v>
      </c>
      <c r="E146" s="39"/>
      <c r="F146" s="216" t="s">
        <v>159</v>
      </c>
      <c r="G146" s="39"/>
      <c r="H146" s="39"/>
      <c r="I146" s="217"/>
      <c r="J146" s="39"/>
      <c r="K146" s="39"/>
      <c r="L146" s="43"/>
      <c r="M146" s="218"/>
      <c r="N146" s="219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120</v>
      </c>
      <c r="AU146" s="16" t="s">
        <v>82</v>
      </c>
    </row>
    <row r="147" spans="1:51" s="13" customFormat="1" ht="12">
      <c r="A147" s="13"/>
      <c r="B147" s="231"/>
      <c r="C147" s="232"/>
      <c r="D147" s="222" t="s">
        <v>122</v>
      </c>
      <c r="E147" s="233" t="s">
        <v>1</v>
      </c>
      <c r="F147" s="234" t="s">
        <v>134</v>
      </c>
      <c r="G147" s="232"/>
      <c r="H147" s="235">
        <v>40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122</v>
      </c>
      <c r="AU147" s="241" t="s">
        <v>82</v>
      </c>
      <c r="AV147" s="13" t="s">
        <v>84</v>
      </c>
      <c r="AW147" s="13" t="s">
        <v>32</v>
      </c>
      <c r="AX147" s="13" t="s">
        <v>82</v>
      </c>
      <c r="AY147" s="241" t="s">
        <v>112</v>
      </c>
    </row>
    <row r="148" spans="1:65" s="2" customFormat="1" ht="24.15" customHeight="1">
      <c r="A148" s="37"/>
      <c r="B148" s="38"/>
      <c r="C148" s="202" t="s">
        <v>160</v>
      </c>
      <c r="D148" s="202" t="s">
        <v>113</v>
      </c>
      <c r="E148" s="203" t="s">
        <v>161</v>
      </c>
      <c r="F148" s="204" t="s">
        <v>162</v>
      </c>
      <c r="G148" s="205" t="s">
        <v>116</v>
      </c>
      <c r="H148" s="206">
        <v>40</v>
      </c>
      <c r="I148" s="207"/>
      <c r="J148" s="208">
        <f>ROUND(I148*H148,2)</f>
        <v>0</v>
      </c>
      <c r="K148" s="204" t="s">
        <v>117</v>
      </c>
      <c r="L148" s="43"/>
      <c r="M148" s="209" t="s">
        <v>1</v>
      </c>
      <c r="N148" s="210" t="s">
        <v>42</v>
      </c>
      <c r="O148" s="90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3" t="s">
        <v>118</v>
      </c>
      <c r="AT148" s="213" t="s">
        <v>113</v>
      </c>
      <c r="AU148" s="213" t="s">
        <v>82</v>
      </c>
      <c r="AY148" s="16" t="s">
        <v>112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6" t="s">
        <v>82</v>
      </c>
      <c r="BK148" s="214">
        <f>ROUND(I148*H148,2)</f>
        <v>0</v>
      </c>
      <c r="BL148" s="16" t="s">
        <v>118</v>
      </c>
      <c r="BM148" s="213" t="s">
        <v>163</v>
      </c>
    </row>
    <row r="149" spans="1:47" s="2" customFormat="1" ht="12">
      <c r="A149" s="37"/>
      <c r="B149" s="38"/>
      <c r="C149" s="39"/>
      <c r="D149" s="215" t="s">
        <v>120</v>
      </c>
      <c r="E149" s="39"/>
      <c r="F149" s="216" t="s">
        <v>164</v>
      </c>
      <c r="G149" s="39"/>
      <c r="H149" s="39"/>
      <c r="I149" s="217"/>
      <c r="J149" s="39"/>
      <c r="K149" s="39"/>
      <c r="L149" s="43"/>
      <c r="M149" s="218"/>
      <c r="N149" s="219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120</v>
      </c>
      <c r="AU149" s="16" t="s">
        <v>82</v>
      </c>
    </row>
    <row r="150" spans="1:51" s="13" customFormat="1" ht="12">
      <c r="A150" s="13"/>
      <c r="B150" s="231"/>
      <c r="C150" s="232"/>
      <c r="D150" s="222" t="s">
        <v>122</v>
      </c>
      <c r="E150" s="233" t="s">
        <v>1</v>
      </c>
      <c r="F150" s="234" t="s">
        <v>154</v>
      </c>
      <c r="G150" s="232"/>
      <c r="H150" s="235">
        <v>40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122</v>
      </c>
      <c r="AU150" s="241" t="s">
        <v>82</v>
      </c>
      <c r="AV150" s="13" t="s">
        <v>84</v>
      </c>
      <c r="AW150" s="13" t="s">
        <v>32</v>
      </c>
      <c r="AX150" s="13" t="s">
        <v>82</v>
      </c>
      <c r="AY150" s="241" t="s">
        <v>112</v>
      </c>
    </row>
    <row r="151" spans="1:65" s="2" customFormat="1" ht="24.15" customHeight="1">
      <c r="A151" s="37"/>
      <c r="B151" s="38"/>
      <c r="C151" s="202" t="s">
        <v>165</v>
      </c>
      <c r="D151" s="202" t="s">
        <v>113</v>
      </c>
      <c r="E151" s="203" t="s">
        <v>166</v>
      </c>
      <c r="F151" s="204" t="s">
        <v>167</v>
      </c>
      <c r="G151" s="205" t="s">
        <v>116</v>
      </c>
      <c r="H151" s="206">
        <v>90</v>
      </c>
      <c r="I151" s="207"/>
      <c r="J151" s="208">
        <f>ROUND(I151*H151,2)</f>
        <v>0</v>
      </c>
      <c r="K151" s="204" t="s">
        <v>117</v>
      </c>
      <c r="L151" s="43"/>
      <c r="M151" s="209" t="s">
        <v>1</v>
      </c>
      <c r="N151" s="210" t="s">
        <v>42</v>
      </c>
      <c r="O151" s="90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3" t="s">
        <v>118</v>
      </c>
      <c r="AT151" s="213" t="s">
        <v>113</v>
      </c>
      <c r="AU151" s="213" t="s">
        <v>82</v>
      </c>
      <c r="AY151" s="16" t="s">
        <v>112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6" t="s">
        <v>82</v>
      </c>
      <c r="BK151" s="214">
        <f>ROUND(I151*H151,2)</f>
        <v>0</v>
      </c>
      <c r="BL151" s="16" t="s">
        <v>118</v>
      </c>
      <c r="BM151" s="213" t="s">
        <v>168</v>
      </c>
    </row>
    <row r="152" spans="1:47" s="2" customFormat="1" ht="12">
      <c r="A152" s="37"/>
      <c r="B152" s="38"/>
      <c r="C152" s="39"/>
      <c r="D152" s="215" t="s">
        <v>120</v>
      </c>
      <c r="E152" s="39"/>
      <c r="F152" s="216" t="s">
        <v>169</v>
      </c>
      <c r="G152" s="39"/>
      <c r="H152" s="39"/>
      <c r="I152" s="217"/>
      <c r="J152" s="39"/>
      <c r="K152" s="39"/>
      <c r="L152" s="43"/>
      <c r="M152" s="218"/>
      <c r="N152" s="219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120</v>
      </c>
      <c r="AU152" s="16" t="s">
        <v>82</v>
      </c>
    </row>
    <row r="153" spans="1:51" s="13" customFormat="1" ht="12">
      <c r="A153" s="13"/>
      <c r="B153" s="231"/>
      <c r="C153" s="232"/>
      <c r="D153" s="222" t="s">
        <v>122</v>
      </c>
      <c r="E153" s="233" t="s">
        <v>1</v>
      </c>
      <c r="F153" s="234" t="s">
        <v>154</v>
      </c>
      <c r="G153" s="232"/>
      <c r="H153" s="235">
        <v>40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122</v>
      </c>
      <c r="AU153" s="241" t="s">
        <v>82</v>
      </c>
      <c r="AV153" s="13" t="s">
        <v>84</v>
      </c>
      <c r="AW153" s="13" t="s">
        <v>32</v>
      </c>
      <c r="AX153" s="13" t="s">
        <v>77</v>
      </c>
      <c r="AY153" s="241" t="s">
        <v>112</v>
      </c>
    </row>
    <row r="154" spans="1:51" s="13" customFormat="1" ht="12">
      <c r="A154" s="13"/>
      <c r="B154" s="231"/>
      <c r="C154" s="232"/>
      <c r="D154" s="222" t="s">
        <v>122</v>
      </c>
      <c r="E154" s="233" t="s">
        <v>1</v>
      </c>
      <c r="F154" s="234" t="s">
        <v>170</v>
      </c>
      <c r="G154" s="232"/>
      <c r="H154" s="235">
        <v>50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122</v>
      </c>
      <c r="AU154" s="241" t="s">
        <v>82</v>
      </c>
      <c r="AV154" s="13" t="s">
        <v>84</v>
      </c>
      <c r="AW154" s="13" t="s">
        <v>32</v>
      </c>
      <c r="AX154" s="13" t="s">
        <v>77</v>
      </c>
      <c r="AY154" s="241" t="s">
        <v>112</v>
      </c>
    </row>
    <row r="155" spans="1:51" s="14" customFormat="1" ht="12">
      <c r="A155" s="14"/>
      <c r="B155" s="242"/>
      <c r="C155" s="243"/>
      <c r="D155" s="222" t="s">
        <v>122</v>
      </c>
      <c r="E155" s="244" t="s">
        <v>1</v>
      </c>
      <c r="F155" s="245" t="s">
        <v>148</v>
      </c>
      <c r="G155" s="243"/>
      <c r="H155" s="246">
        <v>90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122</v>
      </c>
      <c r="AU155" s="252" t="s">
        <v>82</v>
      </c>
      <c r="AV155" s="14" t="s">
        <v>118</v>
      </c>
      <c r="AW155" s="14" t="s">
        <v>32</v>
      </c>
      <c r="AX155" s="14" t="s">
        <v>82</v>
      </c>
      <c r="AY155" s="252" t="s">
        <v>112</v>
      </c>
    </row>
    <row r="156" spans="1:65" s="2" customFormat="1" ht="44.25" customHeight="1">
      <c r="A156" s="37"/>
      <c r="B156" s="38"/>
      <c r="C156" s="202" t="s">
        <v>171</v>
      </c>
      <c r="D156" s="202" t="s">
        <v>113</v>
      </c>
      <c r="E156" s="203" t="s">
        <v>172</v>
      </c>
      <c r="F156" s="204" t="s">
        <v>173</v>
      </c>
      <c r="G156" s="205" t="s">
        <v>116</v>
      </c>
      <c r="H156" s="206">
        <v>50</v>
      </c>
      <c r="I156" s="207"/>
      <c r="J156" s="208">
        <f>ROUND(I156*H156,2)</f>
        <v>0</v>
      </c>
      <c r="K156" s="204" t="s">
        <v>117</v>
      </c>
      <c r="L156" s="43"/>
      <c r="M156" s="209" t="s">
        <v>1</v>
      </c>
      <c r="N156" s="210" t="s">
        <v>42</v>
      </c>
      <c r="O156" s="90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3" t="s">
        <v>118</v>
      </c>
      <c r="AT156" s="213" t="s">
        <v>113</v>
      </c>
      <c r="AU156" s="213" t="s">
        <v>82</v>
      </c>
      <c r="AY156" s="16" t="s">
        <v>112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6" t="s">
        <v>82</v>
      </c>
      <c r="BK156" s="214">
        <f>ROUND(I156*H156,2)</f>
        <v>0</v>
      </c>
      <c r="BL156" s="16" t="s">
        <v>118</v>
      </c>
      <c r="BM156" s="213" t="s">
        <v>174</v>
      </c>
    </row>
    <row r="157" spans="1:47" s="2" customFormat="1" ht="12">
      <c r="A157" s="37"/>
      <c r="B157" s="38"/>
      <c r="C157" s="39"/>
      <c r="D157" s="215" t="s">
        <v>120</v>
      </c>
      <c r="E157" s="39"/>
      <c r="F157" s="216" t="s">
        <v>175</v>
      </c>
      <c r="G157" s="39"/>
      <c r="H157" s="39"/>
      <c r="I157" s="217"/>
      <c r="J157" s="39"/>
      <c r="K157" s="39"/>
      <c r="L157" s="43"/>
      <c r="M157" s="218"/>
      <c r="N157" s="219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120</v>
      </c>
      <c r="AU157" s="16" t="s">
        <v>82</v>
      </c>
    </row>
    <row r="158" spans="1:51" s="13" customFormat="1" ht="12">
      <c r="A158" s="13"/>
      <c r="B158" s="231"/>
      <c r="C158" s="232"/>
      <c r="D158" s="222" t="s">
        <v>122</v>
      </c>
      <c r="E158" s="233" t="s">
        <v>1</v>
      </c>
      <c r="F158" s="234" t="s">
        <v>139</v>
      </c>
      <c r="G158" s="232"/>
      <c r="H158" s="235">
        <v>50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122</v>
      </c>
      <c r="AU158" s="241" t="s">
        <v>82</v>
      </c>
      <c r="AV158" s="13" t="s">
        <v>84</v>
      </c>
      <c r="AW158" s="13" t="s">
        <v>32</v>
      </c>
      <c r="AX158" s="13" t="s">
        <v>82</v>
      </c>
      <c r="AY158" s="241" t="s">
        <v>112</v>
      </c>
    </row>
    <row r="159" spans="1:65" s="2" customFormat="1" ht="44.25" customHeight="1">
      <c r="A159" s="37"/>
      <c r="B159" s="38"/>
      <c r="C159" s="202" t="s">
        <v>176</v>
      </c>
      <c r="D159" s="202" t="s">
        <v>113</v>
      </c>
      <c r="E159" s="203" t="s">
        <v>177</v>
      </c>
      <c r="F159" s="204" t="s">
        <v>178</v>
      </c>
      <c r="G159" s="205" t="s">
        <v>116</v>
      </c>
      <c r="H159" s="206">
        <v>40</v>
      </c>
      <c r="I159" s="207"/>
      <c r="J159" s="208">
        <f>ROUND(I159*H159,2)</f>
        <v>0</v>
      </c>
      <c r="K159" s="204" t="s">
        <v>117</v>
      </c>
      <c r="L159" s="43"/>
      <c r="M159" s="209" t="s">
        <v>1</v>
      </c>
      <c r="N159" s="210" t="s">
        <v>42</v>
      </c>
      <c r="O159" s="90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3" t="s">
        <v>118</v>
      </c>
      <c r="AT159" s="213" t="s">
        <v>113</v>
      </c>
      <c r="AU159" s="213" t="s">
        <v>82</v>
      </c>
      <c r="AY159" s="16" t="s">
        <v>112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6" t="s">
        <v>82</v>
      </c>
      <c r="BK159" s="214">
        <f>ROUND(I159*H159,2)</f>
        <v>0</v>
      </c>
      <c r="BL159" s="16" t="s">
        <v>118</v>
      </c>
      <c r="BM159" s="213" t="s">
        <v>179</v>
      </c>
    </row>
    <row r="160" spans="1:47" s="2" customFormat="1" ht="12">
      <c r="A160" s="37"/>
      <c r="B160" s="38"/>
      <c r="C160" s="39"/>
      <c r="D160" s="215" t="s">
        <v>120</v>
      </c>
      <c r="E160" s="39"/>
      <c r="F160" s="216" t="s">
        <v>180</v>
      </c>
      <c r="G160" s="39"/>
      <c r="H160" s="39"/>
      <c r="I160" s="217"/>
      <c r="J160" s="39"/>
      <c r="K160" s="39"/>
      <c r="L160" s="43"/>
      <c r="M160" s="218"/>
      <c r="N160" s="219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120</v>
      </c>
      <c r="AU160" s="16" t="s">
        <v>82</v>
      </c>
    </row>
    <row r="161" spans="1:51" s="13" customFormat="1" ht="12">
      <c r="A161" s="13"/>
      <c r="B161" s="231"/>
      <c r="C161" s="232"/>
      <c r="D161" s="222" t="s">
        <v>122</v>
      </c>
      <c r="E161" s="233" t="s">
        <v>1</v>
      </c>
      <c r="F161" s="234" t="s">
        <v>134</v>
      </c>
      <c r="G161" s="232"/>
      <c r="H161" s="235">
        <v>40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122</v>
      </c>
      <c r="AU161" s="241" t="s">
        <v>82</v>
      </c>
      <c r="AV161" s="13" t="s">
        <v>84</v>
      </c>
      <c r="AW161" s="13" t="s">
        <v>32</v>
      </c>
      <c r="AX161" s="13" t="s">
        <v>82</v>
      </c>
      <c r="AY161" s="241" t="s">
        <v>112</v>
      </c>
    </row>
    <row r="162" spans="1:63" s="11" customFormat="1" ht="25.9" customHeight="1">
      <c r="A162" s="11"/>
      <c r="B162" s="188"/>
      <c r="C162" s="189"/>
      <c r="D162" s="190" t="s">
        <v>76</v>
      </c>
      <c r="E162" s="191" t="s">
        <v>165</v>
      </c>
      <c r="F162" s="191" t="s">
        <v>181</v>
      </c>
      <c r="G162" s="189"/>
      <c r="H162" s="189"/>
      <c r="I162" s="192"/>
      <c r="J162" s="193">
        <f>BK162</f>
        <v>0</v>
      </c>
      <c r="K162" s="189"/>
      <c r="L162" s="194"/>
      <c r="M162" s="195"/>
      <c r="N162" s="196"/>
      <c r="O162" s="196"/>
      <c r="P162" s="197">
        <f>SUM(P163:P173)</f>
        <v>0</v>
      </c>
      <c r="Q162" s="196"/>
      <c r="R162" s="197">
        <f>SUM(R163:R173)</f>
        <v>0.02605</v>
      </c>
      <c r="S162" s="196"/>
      <c r="T162" s="198">
        <f>SUM(T163:T173)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199" t="s">
        <v>82</v>
      </c>
      <c r="AT162" s="200" t="s">
        <v>76</v>
      </c>
      <c r="AU162" s="200" t="s">
        <v>77</v>
      </c>
      <c r="AY162" s="199" t="s">
        <v>112</v>
      </c>
      <c r="BK162" s="201">
        <f>SUM(BK163:BK173)</f>
        <v>0</v>
      </c>
    </row>
    <row r="163" spans="1:65" s="2" customFormat="1" ht="37.8" customHeight="1">
      <c r="A163" s="37"/>
      <c r="B163" s="38"/>
      <c r="C163" s="202" t="s">
        <v>182</v>
      </c>
      <c r="D163" s="202" t="s">
        <v>113</v>
      </c>
      <c r="E163" s="203" t="s">
        <v>183</v>
      </c>
      <c r="F163" s="204" t="s">
        <v>184</v>
      </c>
      <c r="G163" s="205" t="s">
        <v>116</v>
      </c>
      <c r="H163" s="206">
        <v>30</v>
      </c>
      <c r="I163" s="207"/>
      <c r="J163" s="208">
        <f>ROUND(I163*H163,2)</f>
        <v>0</v>
      </c>
      <c r="K163" s="204" t="s">
        <v>117</v>
      </c>
      <c r="L163" s="43"/>
      <c r="M163" s="209" t="s">
        <v>1</v>
      </c>
      <c r="N163" s="210" t="s">
        <v>42</v>
      </c>
      <c r="O163" s="90"/>
      <c r="P163" s="211">
        <f>O163*H163</f>
        <v>0</v>
      </c>
      <c r="Q163" s="211">
        <v>0.00036</v>
      </c>
      <c r="R163" s="211">
        <f>Q163*H163</f>
        <v>0.0108</v>
      </c>
      <c r="S163" s="211">
        <v>0</v>
      </c>
      <c r="T163" s="21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3" t="s">
        <v>118</v>
      </c>
      <c r="AT163" s="213" t="s">
        <v>113</v>
      </c>
      <c r="AU163" s="213" t="s">
        <v>82</v>
      </c>
      <c r="AY163" s="16" t="s">
        <v>112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6" t="s">
        <v>82</v>
      </c>
      <c r="BK163" s="214">
        <f>ROUND(I163*H163,2)</f>
        <v>0</v>
      </c>
      <c r="BL163" s="16" t="s">
        <v>118</v>
      </c>
      <c r="BM163" s="213" t="s">
        <v>185</v>
      </c>
    </row>
    <row r="164" spans="1:47" s="2" customFormat="1" ht="12">
      <c r="A164" s="37"/>
      <c r="B164" s="38"/>
      <c r="C164" s="39"/>
      <c r="D164" s="215" t="s">
        <v>120</v>
      </c>
      <c r="E164" s="39"/>
      <c r="F164" s="216" t="s">
        <v>186</v>
      </c>
      <c r="G164" s="39"/>
      <c r="H164" s="39"/>
      <c r="I164" s="217"/>
      <c r="J164" s="39"/>
      <c r="K164" s="39"/>
      <c r="L164" s="43"/>
      <c r="M164" s="218"/>
      <c r="N164" s="219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120</v>
      </c>
      <c r="AU164" s="16" t="s">
        <v>82</v>
      </c>
    </row>
    <row r="165" spans="1:51" s="13" customFormat="1" ht="12">
      <c r="A165" s="13"/>
      <c r="B165" s="231"/>
      <c r="C165" s="232"/>
      <c r="D165" s="222" t="s">
        <v>122</v>
      </c>
      <c r="E165" s="233" t="s">
        <v>1</v>
      </c>
      <c r="F165" s="234" t="s">
        <v>124</v>
      </c>
      <c r="G165" s="232"/>
      <c r="H165" s="235">
        <v>30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122</v>
      </c>
      <c r="AU165" s="241" t="s">
        <v>82</v>
      </c>
      <c r="AV165" s="13" t="s">
        <v>84</v>
      </c>
      <c r="AW165" s="13" t="s">
        <v>32</v>
      </c>
      <c r="AX165" s="13" t="s">
        <v>82</v>
      </c>
      <c r="AY165" s="241" t="s">
        <v>112</v>
      </c>
    </row>
    <row r="166" spans="1:65" s="2" customFormat="1" ht="62.7" customHeight="1">
      <c r="A166" s="37"/>
      <c r="B166" s="38"/>
      <c r="C166" s="202" t="s">
        <v>187</v>
      </c>
      <c r="D166" s="202" t="s">
        <v>113</v>
      </c>
      <c r="E166" s="203" t="s">
        <v>188</v>
      </c>
      <c r="F166" s="204" t="s">
        <v>189</v>
      </c>
      <c r="G166" s="205" t="s">
        <v>190</v>
      </c>
      <c r="H166" s="206">
        <v>25</v>
      </c>
      <c r="I166" s="207"/>
      <c r="J166" s="208">
        <f>ROUND(I166*H166,2)</f>
        <v>0</v>
      </c>
      <c r="K166" s="204" t="s">
        <v>117</v>
      </c>
      <c r="L166" s="43"/>
      <c r="M166" s="209" t="s">
        <v>1</v>
      </c>
      <c r="N166" s="210" t="s">
        <v>42</v>
      </c>
      <c r="O166" s="90"/>
      <c r="P166" s="211">
        <f>O166*H166</f>
        <v>0</v>
      </c>
      <c r="Q166" s="211">
        <v>0.00061</v>
      </c>
      <c r="R166" s="211">
        <f>Q166*H166</f>
        <v>0.01525</v>
      </c>
      <c r="S166" s="211">
        <v>0</v>
      </c>
      <c r="T166" s="21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13" t="s">
        <v>118</v>
      </c>
      <c r="AT166" s="213" t="s">
        <v>113</v>
      </c>
      <c r="AU166" s="213" t="s">
        <v>82</v>
      </c>
      <c r="AY166" s="16" t="s">
        <v>112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6" t="s">
        <v>82</v>
      </c>
      <c r="BK166" s="214">
        <f>ROUND(I166*H166,2)</f>
        <v>0</v>
      </c>
      <c r="BL166" s="16" t="s">
        <v>118</v>
      </c>
      <c r="BM166" s="213" t="s">
        <v>191</v>
      </c>
    </row>
    <row r="167" spans="1:47" s="2" customFormat="1" ht="12">
      <c r="A167" s="37"/>
      <c r="B167" s="38"/>
      <c r="C167" s="39"/>
      <c r="D167" s="215" t="s">
        <v>120</v>
      </c>
      <c r="E167" s="39"/>
      <c r="F167" s="216" t="s">
        <v>192</v>
      </c>
      <c r="G167" s="39"/>
      <c r="H167" s="39"/>
      <c r="I167" s="217"/>
      <c r="J167" s="39"/>
      <c r="K167" s="39"/>
      <c r="L167" s="43"/>
      <c r="M167" s="218"/>
      <c r="N167" s="219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120</v>
      </c>
      <c r="AU167" s="16" t="s">
        <v>82</v>
      </c>
    </row>
    <row r="168" spans="1:51" s="13" customFormat="1" ht="12">
      <c r="A168" s="13"/>
      <c r="B168" s="231"/>
      <c r="C168" s="232"/>
      <c r="D168" s="222" t="s">
        <v>122</v>
      </c>
      <c r="E168" s="233" t="s">
        <v>1</v>
      </c>
      <c r="F168" s="234" t="s">
        <v>193</v>
      </c>
      <c r="G168" s="232"/>
      <c r="H168" s="235">
        <v>20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122</v>
      </c>
      <c r="AU168" s="241" t="s">
        <v>82</v>
      </c>
      <c r="AV168" s="13" t="s">
        <v>84</v>
      </c>
      <c r="AW168" s="13" t="s">
        <v>32</v>
      </c>
      <c r="AX168" s="13" t="s">
        <v>77</v>
      </c>
      <c r="AY168" s="241" t="s">
        <v>112</v>
      </c>
    </row>
    <row r="169" spans="1:51" s="13" customFormat="1" ht="12">
      <c r="A169" s="13"/>
      <c r="B169" s="231"/>
      <c r="C169" s="232"/>
      <c r="D169" s="222" t="s">
        <v>122</v>
      </c>
      <c r="E169" s="233" t="s">
        <v>1</v>
      </c>
      <c r="F169" s="234" t="s">
        <v>194</v>
      </c>
      <c r="G169" s="232"/>
      <c r="H169" s="235">
        <v>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122</v>
      </c>
      <c r="AU169" s="241" t="s">
        <v>82</v>
      </c>
      <c r="AV169" s="13" t="s">
        <v>84</v>
      </c>
      <c r="AW169" s="13" t="s">
        <v>32</v>
      </c>
      <c r="AX169" s="13" t="s">
        <v>77</v>
      </c>
      <c r="AY169" s="241" t="s">
        <v>112</v>
      </c>
    </row>
    <row r="170" spans="1:51" s="14" customFormat="1" ht="12">
      <c r="A170" s="14"/>
      <c r="B170" s="242"/>
      <c r="C170" s="243"/>
      <c r="D170" s="222" t="s">
        <v>122</v>
      </c>
      <c r="E170" s="244" t="s">
        <v>1</v>
      </c>
      <c r="F170" s="245" t="s">
        <v>148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122</v>
      </c>
      <c r="AU170" s="252" t="s">
        <v>82</v>
      </c>
      <c r="AV170" s="14" t="s">
        <v>118</v>
      </c>
      <c r="AW170" s="14" t="s">
        <v>32</v>
      </c>
      <c r="AX170" s="14" t="s">
        <v>82</v>
      </c>
      <c r="AY170" s="252" t="s">
        <v>112</v>
      </c>
    </row>
    <row r="171" spans="1:65" s="2" customFormat="1" ht="24.15" customHeight="1">
      <c r="A171" s="37"/>
      <c r="B171" s="38"/>
      <c r="C171" s="202" t="s">
        <v>195</v>
      </c>
      <c r="D171" s="202" t="s">
        <v>113</v>
      </c>
      <c r="E171" s="203" t="s">
        <v>196</v>
      </c>
      <c r="F171" s="204" t="s">
        <v>197</v>
      </c>
      <c r="G171" s="205" t="s">
        <v>190</v>
      </c>
      <c r="H171" s="206">
        <v>20</v>
      </c>
      <c r="I171" s="207"/>
      <c r="J171" s="208">
        <f>ROUND(I171*H171,2)</f>
        <v>0</v>
      </c>
      <c r="K171" s="204" t="s">
        <v>117</v>
      </c>
      <c r="L171" s="43"/>
      <c r="M171" s="209" t="s">
        <v>1</v>
      </c>
      <c r="N171" s="210" t="s">
        <v>42</v>
      </c>
      <c r="O171" s="90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3" t="s">
        <v>118</v>
      </c>
      <c r="AT171" s="213" t="s">
        <v>113</v>
      </c>
      <c r="AU171" s="213" t="s">
        <v>82</v>
      </c>
      <c r="AY171" s="16" t="s">
        <v>112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6" t="s">
        <v>82</v>
      </c>
      <c r="BK171" s="214">
        <f>ROUND(I171*H171,2)</f>
        <v>0</v>
      </c>
      <c r="BL171" s="16" t="s">
        <v>118</v>
      </c>
      <c r="BM171" s="213" t="s">
        <v>198</v>
      </c>
    </row>
    <row r="172" spans="1:47" s="2" customFormat="1" ht="12">
      <c r="A172" s="37"/>
      <c r="B172" s="38"/>
      <c r="C172" s="39"/>
      <c r="D172" s="215" t="s">
        <v>120</v>
      </c>
      <c r="E172" s="39"/>
      <c r="F172" s="216" t="s">
        <v>199</v>
      </c>
      <c r="G172" s="39"/>
      <c r="H172" s="39"/>
      <c r="I172" s="217"/>
      <c r="J172" s="39"/>
      <c r="K172" s="39"/>
      <c r="L172" s="43"/>
      <c r="M172" s="218"/>
      <c r="N172" s="219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120</v>
      </c>
      <c r="AU172" s="16" t="s">
        <v>82</v>
      </c>
    </row>
    <row r="173" spans="1:51" s="13" customFormat="1" ht="12">
      <c r="A173" s="13"/>
      <c r="B173" s="231"/>
      <c r="C173" s="232"/>
      <c r="D173" s="222" t="s">
        <v>122</v>
      </c>
      <c r="E173" s="233" t="s">
        <v>1</v>
      </c>
      <c r="F173" s="234" t="s">
        <v>193</v>
      </c>
      <c r="G173" s="232"/>
      <c r="H173" s="235">
        <v>20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122</v>
      </c>
      <c r="AU173" s="241" t="s">
        <v>82</v>
      </c>
      <c r="AV173" s="13" t="s">
        <v>84</v>
      </c>
      <c r="AW173" s="13" t="s">
        <v>32</v>
      </c>
      <c r="AX173" s="13" t="s">
        <v>82</v>
      </c>
      <c r="AY173" s="241" t="s">
        <v>112</v>
      </c>
    </row>
    <row r="174" spans="1:63" s="11" customFormat="1" ht="25.9" customHeight="1">
      <c r="A174" s="11"/>
      <c r="B174" s="188"/>
      <c r="C174" s="189"/>
      <c r="D174" s="190" t="s">
        <v>76</v>
      </c>
      <c r="E174" s="191" t="s">
        <v>200</v>
      </c>
      <c r="F174" s="191" t="s">
        <v>201</v>
      </c>
      <c r="G174" s="189"/>
      <c r="H174" s="189"/>
      <c r="I174" s="192"/>
      <c r="J174" s="193">
        <f>BK174</f>
        <v>0</v>
      </c>
      <c r="K174" s="189"/>
      <c r="L174" s="194"/>
      <c r="M174" s="195"/>
      <c r="N174" s="196"/>
      <c r="O174" s="196"/>
      <c r="P174" s="197">
        <f>SUM(P175:P183)</f>
        <v>0</v>
      </c>
      <c r="Q174" s="196"/>
      <c r="R174" s="197">
        <f>SUM(R175:R183)</f>
        <v>0</v>
      </c>
      <c r="S174" s="196"/>
      <c r="T174" s="198">
        <f>SUM(T175:T183)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199" t="s">
        <v>82</v>
      </c>
      <c r="AT174" s="200" t="s">
        <v>76</v>
      </c>
      <c r="AU174" s="200" t="s">
        <v>77</v>
      </c>
      <c r="AY174" s="199" t="s">
        <v>112</v>
      </c>
      <c r="BK174" s="201">
        <f>SUM(BK175:BK183)</f>
        <v>0</v>
      </c>
    </row>
    <row r="175" spans="1:65" s="2" customFormat="1" ht="37.8" customHeight="1">
      <c r="A175" s="37"/>
      <c r="B175" s="38"/>
      <c r="C175" s="202" t="s">
        <v>8</v>
      </c>
      <c r="D175" s="202" t="s">
        <v>113</v>
      </c>
      <c r="E175" s="203" t="s">
        <v>202</v>
      </c>
      <c r="F175" s="204" t="s">
        <v>203</v>
      </c>
      <c r="G175" s="205" t="s">
        <v>204</v>
      </c>
      <c r="H175" s="206">
        <v>53.19</v>
      </c>
      <c r="I175" s="207"/>
      <c r="J175" s="208">
        <f>ROUND(I175*H175,2)</f>
        <v>0</v>
      </c>
      <c r="K175" s="204" t="s">
        <v>117</v>
      </c>
      <c r="L175" s="43"/>
      <c r="M175" s="209" t="s">
        <v>1</v>
      </c>
      <c r="N175" s="210" t="s">
        <v>42</v>
      </c>
      <c r="O175" s="90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3" t="s">
        <v>118</v>
      </c>
      <c r="AT175" s="213" t="s">
        <v>113</v>
      </c>
      <c r="AU175" s="213" t="s">
        <v>82</v>
      </c>
      <c r="AY175" s="16" t="s">
        <v>112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6" t="s">
        <v>82</v>
      </c>
      <c r="BK175" s="214">
        <f>ROUND(I175*H175,2)</f>
        <v>0</v>
      </c>
      <c r="BL175" s="16" t="s">
        <v>118</v>
      </c>
      <c r="BM175" s="213" t="s">
        <v>205</v>
      </c>
    </row>
    <row r="176" spans="1:47" s="2" customFormat="1" ht="12">
      <c r="A176" s="37"/>
      <c r="B176" s="38"/>
      <c r="C176" s="39"/>
      <c r="D176" s="215" t="s">
        <v>120</v>
      </c>
      <c r="E176" s="39"/>
      <c r="F176" s="216" t="s">
        <v>206</v>
      </c>
      <c r="G176" s="39"/>
      <c r="H176" s="39"/>
      <c r="I176" s="217"/>
      <c r="J176" s="39"/>
      <c r="K176" s="39"/>
      <c r="L176" s="43"/>
      <c r="M176" s="218"/>
      <c r="N176" s="219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120</v>
      </c>
      <c r="AU176" s="16" t="s">
        <v>82</v>
      </c>
    </row>
    <row r="177" spans="1:65" s="2" customFormat="1" ht="37.8" customHeight="1">
      <c r="A177" s="37"/>
      <c r="B177" s="38"/>
      <c r="C177" s="202" t="s">
        <v>207</v>
      </c>
      <c r="D177" s="202" t="s">
        <v>113</v>
      </c>
      <c r="E177" s="203" t="s">
        <v>208</v>
      </c>
      <c r="F177" s="204" t="s">
        <v>209</v>
      </c>
      <c r="G177" s="205" t="s">
        <v>204</v>
      </c>
      <c r="H177" s="206">
        <v>797.85</v>
      </c>
      <c r="I177" s="207"/>
      <c r="J177" s="208">
        <f>ROUND(I177*H177,2)</f>
        <v>0</v>
      </c>
      <c r="K177" s="204" t="s">
        <v>117</v>
      </c>
      <c r="L177" s="43"/>
      <c r="M177" s="209" t="s">
        <v>1</v>
      </c>
      <c r="N177" s="210" t="s">
        <v>42</v>
      </c>
      <c r="O177" s="90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13" t="s">
        <v>118</v>
      </c>
      <c r="AT177" s="213" t="s">
        <v>113</v>
      </c>
      <c r="AU177" s="213" t="s">
        <v>82</v>
      </c>
      <c r="AY177" s="16" t="s">
        <v>112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6" t="s">
        <v>82</v>
      </c>
      <c r="BK177" s="214">
        <f>ROUND(I177*H177,2)</f>
        <v>0</v>
      </c>
      <c r="BL177" s="16" t="s">
        <v>118</v>
      </c>
      <c r="BM177" s="213" t="s">
        <v>210</v>
      </c>
    </row>
    <row r="178" spans="1:47" s="2" customFormat="1" ht="12">
      <c r="A178" s="37"/>
      <c r="B178" s="38"/>
      <c r="C178" s="39"/>
      <c r="D178" s="215" t="s">
        <v>120</v>
      </c>
      <c r="E178" s="39"/>
      <c r="F178" s="216" t="s">
        <v>211</v>
      </c>
      <c r="G178" s="39"/>
      <c r="H178" s="39"/>
      <c r="I178" s="217"/>
      <c r="J178" s="39"/>
      <c r="K178" s="39"/>
      <c r="L178" s="43"/>
      <c r="M178" s="218"/>
      <c r="N178" s="219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120</v>
      </c>
      <c r="AU178" s="16" t="s">
        <v>82</v>
      </c>
    </row>
    <row r="179" spans="1:51" s="13" customFormat="1" ht="12">
      <c r="A179" s="13"/>
      <c r="B179" s="231"/>
      <c r="C179" s="232"/>
      <c r="D179" s="222" t="s">
        <v>122</v>
      </c>
      <c r="E179" s="232"/>
      <c r="F179" s="234" t="s">
        <v>212</v>
      </c>
      <c r="G179" s="232"/>
      <c r="H179" s="235">
        <v>797.85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122</v>
      </c>
      <c r="AU179" s="241" t="s">
        <v>82</v>
      </c>
      <c r="AV179" s="13" t="s">
        <v>84</v>
      </c>
      <c r="AW179" s="13" t="s">
        <v>4</v>
      </c>
      <c r="AX179" s="13" t="s">
        <v>82</v>
      </c>
      <c r="AY179" s="241" t="s">
        <v>112</v>
      </c>
    </row>
    <row r="180" spans="1:65" s="2" customFormat="1" ht="44.25" customHeight="1">
      <c r="A180" s="37"/>
      <c r="B180" s="38"/>
      <c r="C180" s="202" t="s">
        <v>213</v>
      </c>
      <c r="D180" s="202" t="s">
        <v>113</v>
      </c>
      <c r="E180" s="203" t="s">
        <v>214</v>
      </c>
      <c r="F180" s="204" t="s">
        <v>215</v>
      </c>
      <c r="G180" s="205" t="s">
        <v>204</v>
      </c>
      <c r="H180" s="206">
        <v>18.39</v>
      </c>
      <c r="I180" s="207"/>
      <c r="J180" s="208">
        <f>ROUND(I180*H180,2)</f>
        <v>0</v>
      </c>
      <c r="K180" s="204" t="s">
        <v>117</v>
      </c>
      <c r="L180" s="43"/>
      <c r="M180" s="209" t="s">
        <v>1</v>
      </c>
      <c r="N180" s="210" t="s">
        <v>42</v>
      </c>
      <c r="O180" s="90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3" t="s">
        <v>118</v>
      </c>
      <c r="AT180" s="213" t="s">
        <v>113</v>
      </c>
      <c r="AU180" s="213" t="s">
        <v>82</v>
      </c>
      <c r="AY180" s="16" t="s">
        <v>112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6" t="s">
        <v>82</v>
      </c>
      <c r="BK180" s="214">
        <f>ROUND(I180*H180,2)</f>
        <v>0</v>
      </c>
      <c r="BL180" s="16" t="s">
        <v>118</v>
      </c>
      <c r="BM180" s="213" t="s">
        <v>216</v>
      </c>
    </row>
    <row r="181" spans="1:47" s="2" customFormat="1" ht="12">
      <c r="A181" s="37"/>
      <c r="B181" s="38"/>
      <c r="C181" s="39"/>
      <c r="D181" s="215" t="s">
        <v>120</v>
      </c>
      <c r="E181" s="39"/>
      <c r="F181" s="216" t="s">
        <v>217</v>
      </c>
      <c r="G181" s="39"/>
      <c r="H181" s="39"/>
      <c r="I181" s="217"/>
      <c r="J181" s="39"/>
      <c r="K181" s="39"/>
      <c r="L181" s="43"/>
      <c r="M181" s="218"/>
      <c r="N181" s="219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120</v>
      </c>
      <c r="AU181" s="16" t="s">
        <v>82</v>
      </c>
    </row>
    <row r="182" spans="1:65" s="2" customFormat="1" ht="44.25" customHeight="1">
      <c r="A182" s="37"/>
      <c r="B182" s="38"/>
      <c r="C182" s="202" t="s">
        <v>218</v>
      </c>
      <c r="D182" s="202" t="s">
        <v>113</v>
      </c>
      <c r="E182" s="203" t="s">
        <v>219</v>
      </c>
      <c r="F182" s="204" t="s">
        <v>220</v>
      </c>
      <c r="G182" s="205" t="s">
        <v>204</v>
      </c>
      <c r="H182" s="206">
        <v>34.8</v>
      </c>
      <c r="I182" s="207"/>
      <c r="J182" s="208">
        <f>ROUND(I182*H182,2)</f>
        <v>0</v>
      </c>
      <c r="K182" s="204" t="s">
        <v>117</v>
      </c>
      <c r="L182" s="43"/>
      <c r="M182" s="209" t="s">
        <v>1</v>
      </c>
      <c r="N182" s="210" t="s">
        <v>42</v>
      </c>
      <c r="O182" s="90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13" t="s">
        <v>118</v>
      </c>
      <c r="AT182" s="213" t="s">
        <v>113</v>
      </c>
      <c r="AU182" s="213" t="s">
        <v>82</v>
      </c>
      <c r="AY182" s="16" t="s">
        <v>112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6" t="s">
        <v>82</v>
      </c>
      <c r="BK182" s="214">
        <f>ROUND(I182*H182,2)</f>
        <v>0</v>
      </c>
      <c r="BL182" s="16" t="s">
        <v>118</v>
      </c>
      <c r="BM182" s="213" t="s">
        <v>221</v>
      </c>
    </row>
    <row r="183" spans="1:47" s="2" customFormat="1" ht="12">
      <c r="A183" s="37"/>
      <c r="B183" s="38"/>
      <c r="C183" s="39"/>
      <c r="D183" s="215" t="s">
        <v>120</v>
      </c>
      <c r="E183" s="39"/>
      <c r="F183" s="216" t="s">
        <v>222</v>
      </c>
      <c r="G183" s="39"/>
      <c r="H183" s="39"/>
      <c r="I183" s="217"/>
      <c r="J183" s="39"/>
      <c r="K183" s="39"/>
      <c r="L183" s="43"/>
      <c r="M183" s="218"/>
      <c r="N183" s="219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120</v>
      </c>
      <c r="AU183" s="16" t="s">
        <v>82</v>
      </c>
    </row>
    <row r="184" spans="1:63" s="11" customFormat="1" ht="25.9" customHeight="1">
      <c r="A184" s="11"/>
      <c r="B184" s="188"/>
      <c r="C184" s="189"/>
      <c r="D184" s="190" t="s">
        <v>76</v>
      </c>
      <c r="E184" s="191" t="s">
        <v>223</v>
      </c>
      <c r="F184" s="191" t="s">
        <v>224</v>
      </c>
      <c r="G184" s="189"/>
      <c r="H184" s="189"/>
      <c r="I184" s="192"/>
      <c r="J184" s="193">
        <f>BK184</f>
        <v>0</v>
      </c>
      <c r="K184" s="189"/>
      <c r="L184" s="194"/>
      <c r="M184" s="195"/>
      <c r="N184" s="196"/>
      <c r="O184" s="196"/>
      <c r="P184" s="197">
        <f>SUM(P185:P188)</f>
        <v>0</v>
      </c>
      <c r="Q184" s="196"/>
      <c r="R184" s="197">
        <f>SUM(R185:R188)</f>
        <v>0</v>
      </c>
      <c r="S184" s="196"/>
      <c r="T184" s="198">
        <f>SUM(T185:T188)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99" t="s">
        <v>140</v>
      </c>
      <c r="AT184" s="200" t="s">
        <v>76</v>
      </c>
      <c r="AU184" s="200" t="s">
        <v>77</v>
      </c>
      <c r="AY184" s="199" t="s">
        <v>112</v>
      </c>
      <c r="BK184" s="201">
        <f>SUM(BK185:BK188)</f>
        <v>0</v>
      </c>
    </row>
    <row r="185" spans="1:65" s="2" customFormat="1" ht="16.5" customHeight="1">
      <c r="A185" s="37"/>
      <c r="B185" s="38"/>
      <c r="C185" s="202" t="s">
        <v>225</v>
      </c>
      <c r="D185" s="202" t="s">
        <v>113</v>
      </c>
      <c r="E185" s="203" t="s">
        <v>226</v>
      </c>
      <c r="F185" s="204" t="s">
        <v>224</v>
      </c>
      <c r="G185" s="205" t="s">
        <v>227</v>
      </c>
      <c r="H185" s="206">
        <v>1</v>
      </c>
      <c r="I185" s="207"/>
      <c r="J185" s="208">
        <f>ROUND(I185*H185,2)</f>
        <v>0</v>
      </c>
      <c r="K185" s="204" t="s">
        <v>117</v>
      </c>
      <c r="L185" s="43"/>
      <c r="M185" s="209" t="s">
        <v>1</v>
      </c>
      <c r="N185" s="210" t="s">
        <v>42</v>
      </c>
      <c r="O185" s="90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3" t="s">
        <v>228</v>
      </c>
      <c r="AT185" s="213" t="s">
        <v>113</v>
      </c>
      <c r="AU185" s="213" t="s">
        <v>82</v>
      </c>
      <c r="AY185" s="16" t="s">
        <v>112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6" t="s">
        <v>82</v>
      </c>
      <c r="BK185" s="214">
        <f>ROUND(I185*H185,2)</f>
        <v>0</v>
      </c>
      <c r="BL185" s="16" t="s">
        <v>228</v>
      </c>
      <c r="BM185" s="213" t="s">
        <v>229</v>
      </c>
    </row>
    <row r="186" spans="1:47" s="2" customFormat="1" ht="12">
      <c r="A186" s="37"/>
      <c r="B186" s="38"/>
      <c r="C186" s="39"/>
      <c r="D186" s="215" t="s">
        <v>120</v>
      </c>
      <c r="E186" s="39"/>
      <c r="F186" s="216" t="s">
        <v>230</v>
      </c>
      <c r="G186" s="39"/>
      <c r="H186" s="39"/>
      <c r="I186" s="217"/>
      <c r="J186" s="39"/>
      <c r="K186" s="39"/>
      <c r="L186" s="43"/>
      <c r="M186" s="218"/>
      <c r="N186" s="219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120</v>
      </c>
      <c r="AU186" s="16" t="s">
        <v>82</v>
      </c>
    </row>
    <row r="187" spans="1:65" s="2" customFormat="1" ht="16.5" customHeight="1">
      <c r="A187" s="37"/>
      <c r="B187" s="38"/>
      <c r="C187" s="202" t="s">
        <v>231</v>
      </c>
      <c r="D187" s="202" t="s">
        <v>113</v>
      </c>
      <c r="E187" s="203" t="s">
        <v>232</v>
      </c>
      <c r="F187" s="204" t="s">
        <v>233</v>
      </c>
      <c r="G187" s="205" t="s">
        <v>227</v>
      </c>
      <c r="H187" s="206">
        <v>1</v>
      </c>
      <c r="I187" s="207"/>
      <c r="J187" s="208">
        <f>ROUND(I187*H187,2)</f>
        <v>0</v>
      </c>
      <c r="K187" s="204" t="s">
        <v>117</v>
      </c>
      <c r="L187" s="43"/>
      <c r="M187" s="209" t="s">
        <v>1</v>
      </c>
      <c r="N187" s="210" t="s">
        <v>42</v>
      </c>
      <c r="O187" s="90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13" t="s">
        <v>228</v>
      </c>
      <c r="AT187" s="213" t="s">
        <v>113</v>
      </c>
      <c r="AU187" s="213" t="s">
        <v>82</v>
      </c>
      <c r="AY187" s="16" t="s">
        <v>112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6" t="s">
        <v>82</v>
      </c>
      <c r="BK187" s="214">
        <f>ROUND(I187*H187,2)</f>
        <v>0</v>
      </c>
      <c r="BL187" s="16" t="s">
        <v>228</v>
      </c>
      <c r="BM187" s="213" t="s">
        <v>234</v>
      </c>
    </row>
    <row r="188" spans="1:47" s="2" customFormat="1" ht="12">
      <c r="A188" s="37"/>
      <c r="B188" s="38"/>
      <c r="C188" s="39"/>
      <c r="D188" s="215" t="s">
        <v>120</v>
      </c>
      <c r="E188" s="39"/>
      <c r="F188" s="216" t="s">
        <v>235</v>
      </c>
      <c r="G188" s="39"/>
      <c r="H188" s="39"/>
      <c r="I188" s="217"/>
      <c r="J188" s="39"/>
      <c r="K188" s="39"/>
      <c r="L188" s="43"/>
      <c r="M188" s="218"/>
      <c r="N188" s="219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120</v>
      </c>
      <c r="AU188" s="16" t="s">
        <v>82</v>
      </c>
    </row>
    <row r="189" spans="1:63" s="11" customFormat="1" ht="25.9" customHeight="1">
      <c r="A189" s="11"/>
      <c r="B189" s="188"/>
      <c r="C189" s="189"/>
      <c r="D189" s="190" t="s">
        <v>76</v>
      </c>
      <c r="E189" s="191" t="s">
        <v>236</v>
      </c>
      <c r="F189" s="191" t="s">
        <v>237</v>
      </c>
      <c r="G189" s="189"/>
      <c r="H189" s="189"/>
      <c r="I189" s="192"/>
      <c r="J189" s="193">
        <f>BK189</f>
        <v>0</v>
      </c>
      <c r="K189" s="189"/>
      <c r="L189" s="194"/>
      <c r="M189" s="195"/>
      <c r="N189" s="196"/>
      <c r="O189" s="196"/>
      <c r="P189" s="197">
        <f>SUM(P190:P194)</f>
        <v>0</v>
      </c>
      <c r="Q189" s="196"/>
      <c r="R189" s="197">
        <f>SUM(R190:R194)</f>
        <v>0</v>
      </c>
      <c r="S189" s="196"/>
      <c r="T189" s="198">
        <f>SUM(T190:T194)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199" t="s">
        <v>140</v>
      </c>
      <c r="AT189" s="200" t="s">
        <v>76</v>
      </c>
      <c r="AU189" s="200" t="s">
        <v>77</v>
      </c>
      <c r="AY189" s="199" t="s">
        <v>112</v>
      </c>
      <c r="BK189" s="201">
        <f>SUM(BK190:BK194)</f>
        <v>0</v>
      </c>
    </row>
    <row r="190" spans="1:65" s="2" customFormat="1" ht="16.5" customHeight="1">
      <c r="A190" s="37"/>
      <c r="B190" s="38"/>
      <c r="C190" s="202" t="s">
        <v>7</v>
      </c>
      <c r="D190" s="202" t="s">
        <v>113</v>
      </c>
      <c r="E190" s="203" t="s">
        <v>238</v>
      </c>
      <c r="F190" s="204" t="s">
        <v>239</v>
      </c>
      <c r="G190" s="205" t="s">
        <v>227</v>
      </c>
      <c r="H190" s="206">
        <v>1</v>
      </c>
      <c r="I190" s="207"/>
      <c r="J190" s="208">
        <f>ROUND(I190*H190,2)</f>
        <v>0</v>
      </c>
      <c r="K190" s="204" t="s">
        <v>117</v>
      </c>
      <c r="L190" s="43"/>
      <c r="M190" s="209" t="s">
        <v>1</v>
      </c>
      <c r="N190" s="210" t="s">
        <v>42</v>
      </c>
      <c r="O190" s="90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3" t="s">
        <v>228</v>
      </c>
      <c r="AT190" s="213" t="s">
        <v>113</v>
      </c>
      <c r="AU190" s="213" t="s">
        <v>82</v>
      </c>
      <c r="AY190" s="16" t="s">
        <v>112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6" t="s">
        <v>82</v>
      </c>
      <c r="BK190" s="214">
        <f>ROUND(I190*H190,2)</f>
        <v>0</v>
      </c>
      <c r="BL190" s="16" t="s">
        <v>228</v>
      </c>
      <c r="BM190" s="213" t="s">
        <v>240</v>
      </c>
    </row>
    <row r="191" spans="1:47" s="2" customFormat="1" ht="12">
      <c r="A191" s="37"/>
      <c r="B191" s="38"/>
      <c r="C191" s="39"/>
      <c r="D191" s="215" t="s">
        <v>120</v>
      </c>
      <c r="E191" s="39"/>
      <c r="F191" s="216" t="s">
        <v>241</v>
      </c>
      <c r="G191" s="39"/>
      <c r="H191" s="39"/>
      <c r="I191" s="217"/>
      <c r="J191" s="39"/>
      <c r="K191" s="39"/>
      <c r="L191" s="43"/>
      <c r="M191" s="218"/>
      <c r="N191" s="219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120</v>
      </c>
      <c r="AU191" s="16" t="s">
        <v>82</v>
      </c>
    </row>
    <row r="192" spans="1:65" s="2" customFormat="1" ht="16.5" customHeight="1">
      <c r="A192" s="37"/>
      <c r="B192" s="38"/>
      <c r="C192" s="202" t="s">
        <v>242</v>
      </c>
      <c r="D192" s="202" t="s">
        <v>113</v>
      </c>
      <c r="E192" s="203" t="s">
        <v>243</v>
      </c>
      <c r="F192" s="204" t="s">
        <v>244</v>
      </c>
      <c r="G192" s="205" t="s">
        <v>227</v>
      </c>
      <c r="H192" s="206">
        <v>1</v>
      </c>
      <c r="I192" s="207"/>
      <c r="J192" s="208">
        <f>ROUND(I192*H192,2)</f>
        <v>0</v>
      </c>
      <c r="K192" s="204" t="s">
        <v>117</v>
      </c>
      <c r="L192" s="43"/>
      <c r="M192" s="209" t="s">
        <v>1</v>
      </c>
      <c r="N192" s="210" t="s">
        <v>42</v>
      </c>
      <c r="O192" s="90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3" t="s">
        <v>228</v>
      </c>
      <c r="AT192" s="213" t="s">
        <v>113</v>
      </c>
      <c r="AU192" s="213" t="s">
        <v>82</v>
      </c>
      <c r="AY192" s="16" t="s">
        <v>112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6" t="s">
        <v>82</v>
      </c>
      <c r="BK192" s="214">
        <f>ROUND(I192*H192,2)</f>
        <v>0</v>
      </c>
      <c r="BL192" s="16" t="s">
        <v>228</v>
      </c>
      <c r="BM192" s="213" t="s">
        <v>245</v>
      </c>
    </row>
    <row r="193" spans="1:47" s="2" customFormat="1" ht="12">
      <c r="A193" s="37"/>
      <c r="B193" s="38"/>
      <c r="C193" s="39"/>
      <c r="D193" s="215" t="s">
        <v>120</v>
      </c>
      <c r="E193" s="39"/>
      <c r="F193" s="216" t="s">
        <v>246</v>
      </c>
      <c r="G193" s="39"/>
      <c r="H193" s="39"/>
      <c r="I193" s="217"/>
      <c r="J193" s="39"/>
      <c r="K193" s="39"/>
      <c r="L193" s="43"/>
      <c r="M193" s="218"/>
      <c r="N193" s="219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120</v>
      </c>
      <c r="AU193" s="16" t="s">
        <v>82</v>
      </c>
    </row>
    <row r="194" spans="1:47" s="2" customFormat="1" ht="12">
      <c r="A194" s="37"/>
      <c r="B194" s="38"/>
      <c r="C194" s="39"/>
      <c r="D194" s="222" t="s">
        <v>247</v>
      </c>
      <c r="E194" s="39"/>
      <c r="F194" s="253" t="s">
        <v>248</v>
      </c>
      <c r="G194" s="39"/>
      <c r="H194" s="39"/>
      <c r="I194" s="217"/>
      <c r="J194" s="39"/>
      <c r="K194" s="39"/>
      <c r="L194" s="43"/>
      <c r="M194" s="218"/>
      <c r="N194" s="219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247</v>
      </c>
      <c r="AU194" s="16" t="s">
        <v>82</v>
      </c>
    </row>
    <row r="195" spans="1:63" s="11" customFormat="1" ht="25.9" customHeight="1">
      <c r="A195" s="11"/>
      <c r="B195" s="188"/>
      <c r="C195" s="189"/>
      <c r="D195" s="190" t="s">
        <v>76</v>
      </c>
      <c r="E195" s="191" t="s">
        <v>249</v>
      </c>
      <c r="F195" s="191" t="s">
        <v>250</v>
      </c>
      <c r="G195" s="189"/>
      <c r="H195" s="189"/>
      <c r="I195" s="192"/>
      <c r="J195" s="193">
        <f>BK195</f>
        <v>0</v>
      </c>
      <c r="K195" s="189"/>
      <c r="L195" s="194"/>
      <c r="M195" s="195"/>
      <c r="N195" s="196"/>
      <c r="O195" s="196"/>
      <c r="P195" s="197">
        <f>SUM(P196:P197)</f>
        <v>0</v>
      </c>
      <c r="Q195" s="196"/>
      <c r="R195" s="197">
        <f>SUM(R196:R197)</f>
        <v>0</v>
      </c>
      <c r="S195" s="196"/>
      <c r="T195" s="198">
        <f>SUM(T196:T197)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199" t="s">
        <v>140</v>
      </c>
      <c r="AT195" s="200" t="s">
        <v>76</v>
      </c>
      <c r="AU195" s="200" t="s">
        <v>77</v>
      </c>
      <c r="AY195" s="199" t="s">
        <v>112</v>
      </c>
      <c r="BK195" s="201">
        <f>SUM(BK196:BK197)</f>
        <v>0</v>
      </c>
    </row>
    <row r="196" spans="1:65" s="2" customFormat="1" ht="16.5" customHeight="1">
      <c r="A196" s="37"/>
      <c r="B196" s="38"/>
      <c r="C196" s="202" t="s">
        <v>251</v>
      </c>
      <c r="D196" s="202" t="s">
        <v>113</v>
      </c>
      <c r="E196" s="203" t="s">
        <v>252</v>
      </c>
      <c r="F196" s="204" t="s">
        <v>253</v>
      </c>
      <c r="G196" s="205" t="s">
        <v>227</v>
      </c>
      <c r="H196" s="206">
        <v>1</v>
      </c>
      <c r="I196" s="207"/>
      <c r="J196" s="208">
        <f>ROUND(I196*H196,2)</f>
        <v>0</v>
      </c>
      <c r="K196" s="204" t="s">
        <v>117</v>
      </c>
      <c r="L196" s="43"/>
      <c r="M196" s="209" t="s">
        <v>1</v>
      </c>
      <c r="N196" s="210" t="s">
        <v>42</v>
      </c>
      <c r="O196" s="90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13" t="s">
        <v>228</v>
      </c>
      <c r="AT196" s="213" t="s">
        <v>113</v>
      </c>
      <c r="AU196" s="213" t="s">
        <v>82</v>
      </c>
      <c r="AY196" s="16" t="s">
        <v>112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6" t="s">
        <v>82</v>
      </c>
      <c r="BK196" s="214">
        <f>ROUND(I196*H196,2)</f>
        <v>0</v>
      </c>
      <c r="BL196" s="16" t="s">
        <v>228</v>
      </c>
      <c r="BM196" s="213" t="s">
        <v>254</v>
      </c>
    </row>
    <row r="197" spans="1:47" s="2" customFormat="1" ht="12">
      <c r="A197" s="37"/>
      <c r="B197" s="38"/>
      <c r="C197" s="39"/>
      <c r="D197" s="215" t="s">
        <v>120</v>
      </c>
      <c r="E197" s="39"/>
      <c r="F197" s="216" t="s">
        <v>255</v>
      </c>
      <c r="G197" s="39"/>
      <c r="H197" s="39"/>
      <c r="I197" s="217"/>
      <c r="J197" s="39"/>
      <c r="K197" s="39"/>
      <c r="L197" s="43"/>
      <c r="M197" s="254"/>
      <c r="N197" s="255"/>
      <c r="O197" s="256"/>
      <c r="P197" s="256"/>
      <c r="Q197" s="256"/>
      <c r="R197" s="256"/>
      <c r="S197" s="256"/>
      <c r="T197" s="25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120</v>
      </c>
      <c r="AU197" s="16" t="s">
        <v>82</v>
      </c>
    </row>
    <row r="198" spans="1:31" s="2" customFormat="1" ht="6.95" customHeight="1">
      <c r="A198" s="37"/>
      <c r="B198" s="65"/>
      <c r="C198" s="66"/>
      <c r="D198" s="66"/>
      <c r="E198" s="66"/>
      <c r="F198" s="66"/>
      <c r="G198" s="66"/>
      <c r="H198" s="66"/>
      <c r="I198" s="66"/>
      <c r="J198" s="66"/>
      <c r="K198" s="66"/>
      <c r="L198" s="43"/>
      <c r="M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</sheetData>
  <sheetProtection password="CC35" sheet="1" objects="1" scenarios="1" formatColumns="0" formatRows="0" autoFilter="0"/>
  <autoFilter ref="C118:K197"/>
  <mergeCells count="6">
    <mergeCell ref="E7:H7"/>
    <mergeCell ref="E16:H16"/>
    <mergeCell ref="E25:H25"/>
    <mergeCell ref="E85:H85"/>
    <mergeCell ref="E111:H111"/>
    <mergeCell ref="L2:V2"/>
  </mergeCells>
  <hyperlinks>
    <hyperlink ref="F122" r:id="rId1" display="https://podminky.urs.cz/item/CS_URS_2023_01/113107124"/>
    <hyperlink ref="F126" r:id="rId2" display="https://podminky.urs.cz/item/CS_URS_2023_01/113107324"/>
    <hyperlink ref="F129" r:id="rId3" display="https://podminky.urs.cz/item/CS_URS_2023_01/113107343"/>
    <hyperlink ref="F132" r:id="rId4" display="https://podminky.urs.cz/item/CS_URS_2023_01/113154123"/>
    <hyperlink ref="F136" r:id="rId5" display="https://podminky.urs.cz/item/CS_URS_2023_01/564871016"/>
    <hyperlink ref="F143" r:id="rId6" display="https://podminky.urs.cz/item/CS_URS_2023_01/565155121"/>
    <hyperlink ref="F146" r:id="rId7" display="https://podminky.urs.cz/item/CS_URS_2023_01/573111115"/>
    <hyperlink ref="F149" r:id="rId8" display="https://podminky.urs.cz/item/CS_URS_2023_01/573191111"/>
    <hyperlink ref="F152" r:id="rId9" display="https://podminky.urs.cz/item/CS_URS_2023_01/573231107"/>
    <hyperlink ref="F157" r:id="rId10" display="https://podminky.urs.cz/item/CS_URS_2023_01/577144141"/>
    <hyperlink ref="F160" r:id="rId11" display="https://podminky.urs.cz/item/CS_URS_2023_01/577155142"/>
    <hyperlink ref="F164" r:id="rId12" display="https://podminky.urs.cz/item/CS_URS_2023_01/919726202"/>
    <hyperlink ref="F167" r:id="rId13" display="https://podminky.urs.cz/item/CS_URS_2023_01/919732211"/>
    <hyperlink ref="F172" r:id="rId14" display="https://podminky.urs.cz/item/CS_URS_2023_01/919735112"/>
    <hyperlink ref="F176" r:id="rId15" display="https://podminky.urs.cz/item/CS_URS_2023_01/997221551"/>
    <hyperlink ref="F178" r:id="rId16" display="https://podminky.urs.cz/item/CS_URS_2023_01/997221559"/>
    <hyperlink ref="F181" r:id="rId17" display="https://podminky.urs.cz/item/CS_URS_2023_01/997221875"/>
    <hyperlink ref="F183" r:id="rId18" display="https://podminky.urs.cz/item/CS_URS_2023_01/997221655"/>
    <hyperlink ref="F186" r:id="rId19" display="https://podminky.urs.cz/item/CS_URS_2023_01/030001000"/>
    <hyperlink ref="F188" r:id="rId20" display="https://podminky.urs.cz/item/CS_URS_2023_01/034303000"/>
    <hyperlink ref="F191" r:id="rId21" display="https://podminky.urs.cz/item/CS_URS_2023_01/043134000"/>
    <hyperlink ref="F193" r:id="rId22" display="https://podminky.urs.cz/item/CS_URS_2023_01/049103000"/>
    <hyperlink ref="F197" r:id="rId23" display="https://podminky.urs.cz/item/CS_URS_2023_01/07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Ladislav Pekárek</cp:lastModifiedBy>
  <dcterms:created xsi:type="dcterms:W3CDTF">2023-02-15T10:22:51Z</dcterms:created>
  <dcterms:modified xsi:type="dcterms:W3CDTF">2023-02-15T10:22:55Z</dcterms:modified>
  <cp:category/>
  <cp:version/>
  <cp:contentType/>
  <cp:contentStatus/>
</cp:coreProperties>
</file>