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filterPrivacy="1" defaultThemeVersion="166925"/>
  <bookViews>
    <workbookView xWindow="65416" yWindow="65416" windowWidth="38640" windowHeight="21240" activeTab="0"/>
  </bookViews>
  <sheets>
    <sheet name="04 - Silnoproud a scénick..." sheetId="2" r:id="rId1"/>
    <sheet name="06 - AV technika" sheetId="1" r:id="rId2"/>
    <sheet name="D.1.4.3 VZT" sheetId="3" r:id="rId3"/>
  </sheets>
  <externalReferences>
    <externalReference r:id="rId6"/>
  </externalReferences>
  <definedNames>
    <definedName name="_xlnm._FilterDatabase" localSheetId="0" hidden="1">'04 - Silnoproud a scénick...'!$C$15:$H$29</definedName>
    <definedName name="_xlnm._FilterDatabase" localSheetId="1" hidden="1">'06 - AV technika'!$C$15:$H$103</definedName>
    <definedName name="Akce">'[1]Pomocny'!$B$7</definedName>
    <definedName name="Datum">'[1]Pomocny'!$B$13</definedName>
    <definedName name="Kontroloval">'[1]Pomocny'!$B$11</definedName>
    <definedName name="Objednatel">'[1]Pomocny'!$B$2</definedName>
    <definedName name="_xlnm.Print_Area" localSheetId="0">'04 - Silnoproud a scénick...'!$B$2:$H$30</definedName>
    <definedName name="_xlnm.Print_Area" localSheetId="1">'06 - AV technika'!$B$2:$H$104</definedName>
    <definedName name="_xlnm.Print_Area" localSheetId="2">'D.1.4.3 VZT'!$A$1:$D$18</definedName>
    <definedName name="Obsah">'[1]Pomocny'!$B$8</definedName>
    <definedName name="Schvalil">'[1]Pomocny'!$B$12</definedName>
    <definedName name="Stupen">'[1]Pomocny'!$B$14</definedName>
    <definedName name="Vypracoval">'[1]Pomocny'!$B$10</definedName>
    <definedName name="Zakazka">'[1]Pomocny'!$B$5</definedName>
    <definedName name="_xlnm.Print_Titles" localSheetId="0">'04 - Silnoproud a scénick...'!$15:$15</definedName>
    <definedName name="_xlnm.Print_Titles" localSheetId="1">'06 - AV technika'!$15:$15</definedName>
    <definedName name="_xlnm.Print_Titles" localSheetId="2">'D.1.4.3 VZT'!$5:$6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<sst xmlns="http://schemas.openxmlformats.org/spreadsheetml/2006/main" count="1181" uniqueCount="304">
  <si>
    <t>2</t>
  </si>
  <si>
    <t>Stavba:</t>
  </si>
  <si>
    <t>Objekt:</t>
  </si>
  <si>
    <t>06 - AV technika</t>
  </si>
  <si>
    <t>Místo:</t>
  </si>
  <si>
    <t>Studénka</t>
  </si>
  <si>
    <t>Zadavatel:</t>
  </si>
  <si>
    <t>Město Studénka, Nám. Republiky 762, Studénka</t>
  </si>
  <si>
    <t>Zhotovitel:</t>
  </si>
  <si>
    <t>-1</t>
  </si>
  <si>
    <t>PČ</t>
  </si>
  <si>
    <t>Typ</t>
  </si>
  <si>
    <t>Kód</t>
  </si>
  <si>
    <t>Popis</t>
  </si>
  <si>
    <t>D</t>
  </si>
  <si>
    <t>D1</t>
  </si>
  <si>
    <t>Výkonové ozvučení sálu</t>
  </si>
  <si>
    <t>1</t>
  </si>
  <si>
    <t>0</t>
  </si>
  <si>
    <t>ROZPOCET</t>
  </si>
  <si>
    <t>K</t>
  </si>
  <si>
    <t>01</t>
  </si>
  <si>
    <t>SAT1.1 - SAT1.4 + SAT2.1 - SAT2.4 - Line array systém 2x 6.5” + 6" RDC driver, 60 Hz – 20 kHz (-6 dB) ,Maximum peak SPL 139 db (A), koaxiální provedení driveru, Rozměry (výška x šířka x hloubka): max 518 x 200 x 358 mm, Hmotnost: max 12.2 kg, podrobný popis viz. TZ - konfigurace systému</t>
  </si>
  <si>
    <t>4</t>
  </si>
  <si>
    <t>02</t>
  </si>
  <si>
    <t>SUB1.1 - SUB1.2 + SUB2.1 - SUB2.2 - Subbasový reprobox , 15" , Frekvenční rozsah: (-6dB) 30 Hz – 150 Hz, MAX SPL: 139 dB, Rozměry (výška x šířka x hloubka): max 518 x 418 x 595 mm, Hmotnost: max 28 kg, podrobný popis viz. TZ - konfigurace systému</t>
  </si>
  <si>
    <t>6</t>
  </si>
  <si>
    <t>04</t>
  </si>
  <si>
    <t>SAT 3 + SAT4 Pasivní reprobox 8" koaxiální systém, 450W, 100°, 60 Hz – 20 kHz (-6 dB), Max. SPL peak : 131 dB, 8 Ω, Rozměry max. 230 x 540 x 270 mm, hmotnost max. 12 kg</t>
  </si>
  <si>
    <t>8</t>
  </si>
  <si>
    <t>10</t>
  </si>
  <si>
    <t>06</t>
  </si>
  <si>
    <t>SAT 5 + SAT 6 Pasivní reprobox 5" koaxiální systém, 300W, 100°, 80 Hz – 20 kHz (-6 dB), Max. SPL peak : 124 dB, 8 Ω, Rozměry max. 230 x 540 x 270 mm, hmotnost max. 12 kg</t>
  </si>
  <si>
    <t>12</t>
  </si>
  <si>
    <t>14</t>
  </si>
  <si>
    <t>08</t>
  </si>
  <si>
    <t>SAT 7 + SAT 8 (Jeviště portál) - Pasivní reprobox 8" koaxiální systém, 450W, 100°, 60 Hz – 20 kHz (-6 dB), Max. SPL peak : 131 dB, 8 Ω, Rozměry max. 230 x 540 x 270 mm, hmotnost max. 12 kg</t>
  </si>
  <si>
    <t>16</t>
  </si>
  <si>
    <t>Pasivní reprobox (Jeviště mobilní) 8" koaxiální systém, 450W, 100°, 60 Hz – 20 kHz (-6 dB), Max. SPL peak: 131 dB, 8 Ω, Rozměry max. 230 x 540 x 270 mm, hmotnost max. 12 kg</t>
  </si>
  <si>
    <t>20</t>
  </si>
  <si>
    <t>11</t>
  </si>
  <si>
    <t>22</t>
  </si>
  <si>
    <t>24</t>
  </si>
  <si>
    <t>D2</t>
  </si>
  <si>
    <t>Zvuková režie</t>
  </si>
  <si>
    <t>13</t>
  </si>
  <si>
    <t>Digitální mixážní pult. Vstupní kanály: min 64 mono, 8 stereo. Konfigurace faderů: 32-faderů minimálně, min.16 výstupních sběrnic a 8 mix matrix sběrnic, Dante I/O, 2x rozšiřující slot, přímé nahrávání 2kanálové do USB (slot je součástí)nebo prostřenictvím Dante rozhraní Ovládání prostřednictvím WIFI přístupového bodu.</t>
  </si>
  <si>
    <t>26</t>
  </si>
  <si>
    <t>Digitální Stage box 32 vstupů M/L, 16 Analog výstupů, 8 výstupů AES/EBU. Konektivita Dante.</t>
  </si>
  <si>
    <t>28</t>
  </si>
  <si>
    <t>15</t>
  </si>
  <si>
    <t>Aktivní studiový monitor, bi-amp, výkon min 90+90 W, 6,5“ woofer, neodymové magnety, frekvenční rozsah 45 Hz – 20 kHz, rozměry max: 380 x 250 x 250 mm, hmotnost max: 9 kg, XLR vstup.</t>
  </si>
  <si>
    <t>30</t>
  </si>
  <si>
    <t>32</t>
  </si>
  <si>
    <t>17</t>
  </si>
  <si>
    <t>Přijímač bezdrátového mikrofonu, Přijímač 1-kanálový laditelný diverzitní, jednadvaceti skupinami frekvencí s dvaatřiceti přímo přístupnými předvolbami pro okamžité použití, minimálně 2000 UHF laditelných frekvencí, ovládá se pomocí menu na podsvíceném displeji, vícestupňová indikace stavu baterií vysílače, automatické prohledávání dostupné frekvence, synchronizace frekvencí s vysílačem, systém potlačení VF šumu , indikace VF a NF modulací, stav diverzity, funkce zámku zabraňuje náhodné změně nastavení, přepínatelný VF výkon 10 až 50 mW 19" rack adapter.</t>
  </si>
  <si>
    <t>34</t>
  </si>
  <si>
    <t>Ruchový/odposlechový mikrofon, Kardioidní charakteristika, Vynikající směrovost v celém frekvenčním pásmu, Účinné potlačení okolního hluku, Velmi dobré potlačení zpětné vazby, Citlivost: 31 mV/Pa ± 2 dB, Frekvenční rozsah: 40.....20000 Hz +- 2,5 dB včetně napájecího phantom modulu</t>
  </si>
  <si>
    <t>44</t>
  </si>
  <si>
    <t>46</t>
  </si>
  <si>
    <t>Digitální Matrix Processor, 8 Mono vstupů mikrofon /linka, 2 Stereo vstupy, 8 výstupních analogových sběrnic,64 I/O DANTE, 48kHz/44.1kHz</t>
  </si>
  <si>
    <t>48</t>
  </si>
  <si>
    <t>25</t>
  </si>
  <si>
    <t>Ovladací panel pro matrix procesor , DIGITAL CONTROL PANEL, 1 knob, 4 switches</t>
  </si>
  <si>
    <t>50</t>
  </si>
  <si>
    <t>CD a solid state rekordér, dual SD card slot (SDHC/SDXC), USB, WAV/MP3, FTP přes LAN, slot pro DANTE card</t>
  </si>
  <si>
    <t>52</t>
  </si>
  <si>
    <t>29</t>
  </si>
  <si>
    <t>Přehrávač Blu-Ray, DVD, CD, SD card, USB flash,formáty (MPEG1-4, VC-1, AVCHD, WMV, JPEG, GIF, PNG, LPCM, MP3, AAC, WMA) , Výstupy – HDMI, XLR/RCA (analogové audio), S/PDIF (digitální audio), RCA 7.1 out , formáty (HDMI CEC, NTSC/PAL, Dolby, DTS), IR remote.</t>
  </si>
  <si>
    <t>58</t>
  </si>
  <si>
    <t>60</t>
  </si>
  <si>
    <t>64</t>
  </si>
  <si>
    <t>35</t>
  </si>
  <si>
    <t>Profesionální uzavřená circum-aurální sluchátka, určená pro profesionální monitoring, Harmonické zkreslení (THD): &lt; 0.1 % @ 1 kHz, 100 dB SPL, Jmenovitá impedance: 64 Ω, Délka kabelu: cca 1,55 m, Frekvenční rozsah: 6 Hz - 25 kHz, Citlivost: 108 ±3 dB SPL / 1 Vrms / 1 kH, Akustický tlak: 123 dB SPL @ 1 kHz, Konstrukce: dynamická, uzavřená, circum-aural Hmotnost: 297 g bez kabelu</t>
  </si>
  <si>
    <t>70</t>
  </si>
  <si>
    <t>37</t>
  </si>
  <si>
    <t>Zvuková karta USB 2.0, 4 analogové vstupy, 4 analogové výstupy, digitální vstup a výstup S/PDIF, 2 mikrofonní předzesilovače s nízkým zkreslením, převodníky 24 Bit/192 kHz, symetrické výstupy, 2x sluchátkový výstup, MIDI, virtuální mixážní pult</t>
  </si>
  <si>
    <t>74</t>
  </si>
  <si>
    <t>78</t>
  </si>
  <si>
    <t>90</t>
  </si>
  <si>
    <t>Datový přepínač, "Provedení: Rack mounted 19" ; Technologie: Gigabit Ethernet 1000Mbps; počet portů: 24x konfigurovatelný L2 přepínač , Layer 3 Dynamic: L2 switching / L3 Static routing / RIP routing,podpora DHCP, 24x port Gigabit Ethernet 10/100/1000 Mb/s s konektorem RJ-45, 4x Gigabit Ethernet SFP slot, přepínací kapacita 56 Gbps, Auto-MDIX, Quality of Service (QoS), IPv4 podpora, IPv6 podpora, DHCP Server, Management: Fully Managed, Kompatibilita DANTE, Správa prostřednictvím webového rozhraní , rak montáž , 1U.</t>
  </si>
  <si>
    <t>92</t>
  </si>
  <si>
    <t>47</t>
  </si>
  <si>
    <t>Datový přepínač, "Provedení: Rack mounted 19" ; Technologie: Gigabit Ethernet 1000Mbps; počet portů: 48x konfigurovatelný L2 přepínač , Layer 3 Dynamic: L2 switching / L3 Static routing / RIP routing,podpora DHCP, 48x port Gigabit Ethernet 10/100/1000 Mb/s s konektorem RJ-45, 4x Gigabit Ethernet SFP slot, přepínací kapacita 104 Gbps, Auto-MDIX, Quality of Service (QoS), IPv4 podpora, IPv6 podpora, DHCP Server, Management: Fully Managed, Správa prostřednictvím webového rozhraní , rak montáž , 1U.</t>
  </si>
  <si>
    <t>94</t>
  </si>
  <si>
    <t>51</t>
  </si>
  <si>
    <t>Distributor audiosignálu - 2x 6 stereo distribučních zesilovačů, 6 stereo XLR výstupů, 2 stereo XLR vstupy, vstupní a výstupní LED indikátory signálu, každý výstup může být směrován samostatně jako mono nebo stereo, formát: 19 "/ 1U</t>
  </si>
  <si>
    <t>102</t>
  </si>
  <si>
    <t>100V zesilovač, Zesilovač 2 x 200 Watt/2/4Ohm @ 70V, 4/8Ohm @100V, 2U, HPF, GPI</t>
  </si>
  <si>
    <t>104</t>
  </si>
  <si>
    <t>110</t>
  </si>
  <si>
    <t>122</t>
  </si>
  <si>
    <t>124</t>
  </si>
  <si>
    <t>132</t>
  </si>
  <si>
    <t>134</t>
  </si>
  <si>
    <t>136</t>
  </si>
  <si>
    <t>138</t>
  </si>
  <si>
    <t>140</t>
  </si>
  <si>
    <t>142</t>
  </si>
  <si>
    <t>144</t>
  </si>
  <si>
    <t>D3</t>
  </si>
  <si>
    <t>Projekční technika sál</t>
  </si>
  <si>
    <t>73</t>
  </si>
  <si>
    <t>Hlavní projektor - Technologie: Laser, konstrast: 2500000:1, rozlišení: 1920x1200 (WUXGA), světelný výkon: 15000 ANSI, formát: 16:10.</t>
  </si>
  <si>
    <t>146</t>
  </si>
  <si>
    <t>148</t>
  </si>
  <si>
    <t>150</t>
  </si>
  <si>
    <t>152</t>
  </si>
  <si>
    <t>154</t>
  </si>
  <si>
    <t>Maticový přepínač: 8x2 multiformátový maticový přepínač s 3x HDBaseT vstupy, 4x HDMI vstupy, 1x multifunkčním analogovým video vstupem, 2x HDBaseT výstupy se zrcadlenými HDMI výstupy, TCP/IP, RS-232, IR, EDID, HDCP, možnost uchycení do racku</t>
  </si>
  <si>
    <t>156</t>
  </si>
  <si>
    <t>160</t>
  </si>
  <si>
    <t>D4</t>
  </si>
  <si>
    <t>Ozvučení + Projekční technika přísálí</t>
  </si>
  <si>
    <t>89</t>
  </si>
  <si>
    <t>Stropní repro: širokopásmová reprosoustava, 8", Citlivost 97 dB , 1W, 1M, montáž do SDK podhledu</t>
  </si>
  <si>
    <t>178</t>
  </si>
  <si>
    <t>Projektor + objektiv - Technologie: Laser, konstrast: 2500000:1, rozlišení: 1920x1200 (WUXGA), světelný výkon: 5000 ANSI, formát: 16:10.</t>
  </si>
  <si>
    <t>180</t>
  </si>
  <si>
    <t>188</t>
  </si>
  <si>
    <t>D5</t>
  </si>
  <si>
    <t>Ozvučení foyer + vstup + šatny</t>
  </si>
  <si>
    <t>D5.1</t>
  </si>
  <si>
    <t>Foyer, Chodba 1NP, Chodba 2NP</t>
  </si>
  <si>
    <t>97</t>
  </si>
  <si>
    <t>Stropní repro: širokopásmová reprosoustava, 8", Citlivost 97 dB , 1W, 1M, 100V, montáž do SDK podhledu</t>
  </si>
  <si>
    <t>194</t>
  </si>
  <si>
    <t>202</t>
  </si>
  <si>
    <t>D5.2</t>
  </si>
  <si>
    <t>Vstup</t>
  </si>
  <si>
    <t>Dvoupás. Repro box 3"+0.5", 100°x100°, 50W, 8 ohmů, 70V/100V, bílý vč. držáku</t>
  </si>
  <si>
    <t>204</t>
  </si>
  <si>
    <t>103</t>
  </si>
  <si>
    <t>206</t>
  </si>
  <si>
    <t>212</t>
  </si>
  <si>
    <t>214</t>
  </si>
  <si>
    <t>D6</t>
  </si>
  <si>
    <t>AV Technika - Zrcadlový sál</t>
  </si>
  <si>
    <t>109</t>
  </si>
  <si>
    <t>218</t>
  </si>
  <si>
    <t>220</t>
  </si>
  <si>
    <t>111</t>
  </si>
  <si>
    <t>222</t>
  </si>
  <si>
    <t>D7</t>
  </si>
  <si>
    <t>AV Technika - 1PP (Peklo)</t>
  </si>
  <si>
    <t>121</t>
  </si>
  <si>
    <t>Reprobox dvoupás. 8"+1",100°x100°, 240W, 8 ohmů vč. držáku</t>
  </si>
  <si>
    <t>242</t>
  </si>
  <si>
    <t>CD/MP3/WAV přehrávač, přehrávání ze slotu SDHC (až 32GB) a USB, Bluetooth, vstup Aux, symetrické XLR výstupy, ochrana proti otřesům, sluchátkový výstup, v ceně dálkový ovladač + ethernetová karta</t>
  </si>
  <si>
    <t>244</t>
  </si>
  <si>
    <t>123</t>
  </si>
  <si>
    <t>Mixážní pult - 2 mono a 5 stereo kanálů, které lze rozdělit do 3 stereo výstupů a smícha, 2 mikrofonní vstupy s 3-pásmovým EQ: XLR / jack combo jack, Hladinoměr a funkce talkoveru 5 stereofonních vstupů se dvěma volitelnými vstupními zdroji: RCA, Fader kanálu a funkce PFL</t>
  </si>
  <si>
    <t>246</t>
  </si>
  <si>
    <t>Zesilovač-spínaný, 2x525W/4Ohm, Crossover, Limiter, 3,9kg (M) 19" rack montáž</t>
  </si>
  <si>
    <t>248</t>
  </si>
  <si>
    <t>D8</t>
  </si>
  <si>
    <t>Mobilní AV Technologie</t>
  </si>
  <si>
    <t>D8.1</t>
  </si>
  <si>
    <t>Mobilní AV  technika - sál</t>
  </si>
  <si>
    <t>Vysílač bezdrátového mikrofonu - hand, Robustní ruční vysílač s s mikrofonní hlavou s přepínatelnou směrovou charakteristikou kardioida/superkardioida, kompatibilní s přijímači.</t>
  </si>
  <si>
    <t>264</t>
  </si>
  <si>
    <t>133</t>
  </si>
  <si>
    <t>Miniaturní (kapesní) vysílač s podsvětleným grafickým displejem. robustní kovové provedení, kompatibilní s přijímači.</t>
  </si>
  <si>
    <t>266</t>
  </si>
  <si>
    <t>Miniaturní klopový mikrofon vhodný na snímání hlasu i nástrojů, kulová směrová charakteristika, konektor kompatibilní s vysílačem, tělová barva.</t>
  </si>
  <si>
    <t>268</t>
  </si>
  <si>
    <t>135</t>
  </si>
  <si>
    <t>Náhlavní sada s kardioidní mikrofonní hlavou konektor kompatibilní s vysílačem, tělová barva, Mikrofon je vybaven snímatelnou krytkou s vestavěným pop-filtrem a větrnou ochranou, Tenký držák mikrofonu (pouze 2 mm) je odolný proti zkroucení s nastavitelnou délkou a úhlem může být upevněn na levou nebo pravou stranu.</t>
  </si>
  <si>
    <t>270</t>
  </si>
  <si>
    <t>Dynamický mikrofon kardioidní vokální mikrofon</t>
  </si>
  <si>
    <t>272</t>
  </si>
  <si>
    <t>137</t>
  </si>
  <si>
    <t>Dynamický mikrofon superkardioidní mikrofon univerzální použití</t>
  </si>
  <si>
    <t>274</t>
  </si>
  <si>
    <t>Kondenzátorový mikrofon superkardioidní pro live zpěv.</t>
  </si>
  <si>
    <t>276</t>
  </si>
  <si>
    <t>139</t>
  </si>
  <si>
    <t>Kondenzátorový mikrofon: mikrofonní hlava s přepínatelnou směrovou charakteristikou kardioida/superkardioida</t>
  </si>
  <si>
    <t>278</t>
  </si>
  <si>
    <t>Dynamický mikrofon zpěvový superkardioidní</t>
  </si>
  <si>
    <t>280</t>
  </si>
  <si>
    <t>141</t>
  </si>
  <si>
    <t>Kondenátorový mikrofon zpěvový profesionální zpěvový mikrofon do ruky, pro podium, ale i studio supercardioidní směrová charakteristika zajišťuje izolaci od okolního hluku integrovaný pop-filtr, pružně uložená mik. vložka.</t>
  </si>
  <si>
    <t>282</t>
  </si>
  <si>
    <t>Dynamický mikrofon nástrojový superkardioidní</t>
  </si>
  <si>
    <t>284</t>
  </si>
  <si>
    <t>143</t>
  </si>
  <si>
    <t>Dynamický mikrofon nástrojový superkardioidní mikrofon pro comba, ale excelentně ozvučí také perkuse a dechové nástroje a poslouží i k ozvučení sborového zpěvu.</t>
  </si>
  <si>
    <t>286</t>
  </si>
  <si>
    <t>Dynamický mikrofon nástrojový pro nízké kmitočty</t>
  </si>
  <si>
    <t>288</t>
  </si>
  <si>
    <t>145</t>
  </si>
  <si>
    <t>Dynamický mikrofon určený pro ozvučení bicích a perkusí</t>
  </si>
  <si>
    <t>290</t>
  </si>
  <si>
    <t>Kondenzátorový boundary mikrofon</t>
  </si>
  <si>
    <t>292</t>
  </si>
  <si>
    <t>147</t>
  </si>
  <si>
    <t>Kondenzátorový Clip-on mikrofon včetně držáku pro různé různé nástroje</t>
  </si>
  <si>
    <t>294</t>
  </si>
  <si>
    <t>Set 4ks nástrojových mikrofonů pro akustické nástroje v kufříku, redukce konektoru Microdot na XLR, 4x držák na housle, 2x držák na cello, 1x držák na kytaru, 1x držák na sax - trubku, 1x držák na kontrabass, 1x držák univerzální.</t>
  </si>
  <si>
    <t>296</t>
  </si>
  <si>
    <t>149</t>
  </si>
  <si>
    <t>Kondenzátorový pódiový mikrofon , 45cm se základnou a kabel s konektorem XLR</t>
  </si>
  <si>
    <t>298</t>
  </si>
  <si>
    <t>Kondenzátorový nástrojový mikrofon</t>
  </si>
  <si>
    <t>300</t>
  </si>
  <si>
    <t>151</t>
  </si>
  <si>
    <t>302</t>
  </si>
  <si>
    <t>Aktivní DI-Box, phantom power, -30 dB Pad</t>
  </si>
  <si>
    <t>304</t>
  </si>
  <si>
    <t>153</t>
  </si>
  <si>
    <t>306</t>
  </si>
  <si>
    <t>308</t>
  </si>
  <si>
    <t>312</t>
  </si>
  <si>
    <t>157</t>
  </si>
  <si>
    <t>314</t>
  </si>
  <si>
    <t>159</t>
  </si>
  <si>
    <t>318</t>
  </si>
  <si>
    <t>320</t>
  </si>
  <si>
    <t>D8.2</t>
  </si>
  <si>
    <t>Mobilní projekční technika - přední projekce</t>
  </si>
  <si>
    <t>175</t>
  </si>
  <si>
    <t>350</t>
  </si>
  <si>
    <t>177</t>
  </si>
  <si>
    <t>Prezentační video přepinač, Prezentační přepinač, 1x VGA, 1x HDMI vstup, 1x DP vstup 1x HDBT/DTP výstup, audio 3,5 Jack vstup,</t>
  </si>
  <si>
    <t>354</t>
  </si>
  <si>
    <t>D8.3</t>
  </si>
  <si>
    <t>Mobilní projekční technika - zadní projekce</t>
  </si>
  <si>
    <t>Projektor - Technologie: Laser, konstrast: 2500000:1, rozlišení: 1920x1200 (WUXGA), světelný výkon: 7000 ANSI, výměnný objektiv viz příslušenství projektoru</t>
  </si>
  <si>
    <t>376</t>
  </si>
  <si>
    <t>D8.4</t>
  </si>
  <si>
    <t>Mobilní ozvučení</t>
  </si>
  <si>
    <t>. Digitalní mixážní pult, 32 + 2 St &amp; 2 Return, 20 AUX buses + Stereo + Sub, 8 DCA groups, 16 analogových XLR / TRS kombinovaných mic / line vstupů + 2 analogové RCA stereo linkové vstupy, Signálové zpoždění: menší než 2,6ms, Rozměry: 510 x 255 x 599 mm</t>
  </si>
  <si>
    <t>404</t>
  </si>
  <si>
    <t>Digitální Stage box s Dante rozhraním s 16 mikrofonními / linkovými vstupy a 8 linkovými výstupy</t>
  </si>
  <si>
    <t>408</t>
  </si>
  <si>
    <t>207</t>
  </si>
  <si>
    <t>Dvoupásmový aktivní reprobox 10" + 1" , 2 pásmový, 1000 W, RMS: 500 W Max. SPL: 124 dB, Frekvenční rozsah: 52 Hz - 20 kHz, Bluetooth (M)</t>
  </si>
  <si>
    <t>414</t>
  </si>
  <si>
    <t>211</t>
  </si>
  <si>
    <t>422</t>
  </si>
  <si>
    <t>424</t>
  </si>
  <si>
    <t>213</t>
  </si>
  <si>
    <t>426</t>
  </si>
  <si>
    <t>428</t>
  </si>
  <si>
    <t>215</t>
  </si>
  <si>
    <t>430</t>
  </si>
  <si>
    <t>217</t>
  </si>
  <si>
    <t>Dynamický mikrofon superkardioidní mikrofon nejuniverzálnější použití</t>
  </si>
  <si>
    <t>434</t>
  </si>
  <si>
    <t>436</t>
  </si>
  <si>
    <t>221</t>
  </si>
  <si>
    <t>Aktivní DI-BOX vstupy 6,35mm JACK + XLR F, výstup: XLR M, frekvenční rozsah: 30Hz-20kHz (+0/-1dB), napájení: adaptér, fantom, 9V baterie 145x125x59mm, Váha: 650g</t>
  </si>
  <si>
    <t>442</t>
  </si>
  <si>
    <t>Výrobce / TYP</t>
  </si>
  <si>
    <t>Technický list</t>
  </si>
  <si>
    <t>ANO</t>
  </si>
  <si>
    <t>Požadavek na technické listy</t>
  </si>
  <si>
    <t>Modernizace Dělnického domu ve Studénce</t>
  </si>
  <si>
    <t xml:space="preserve"> </t>
  </si>
  <si>
    <t>04 - Silnoproud a scénické osvětlení</t>
  </si>
  <si>
    <t>Rozvody z RJ</t>
  </si>
  <si>
    <t>RJ-43</t>
  </si>
  <si>
    <t>RJ-44</t>
  </si>
  <si>
    <t>RJ-45</t>
  </si>
  <si>
    <t>RJ-46</t>
  </si>
  <si>
    <t>Revoluční LED stroboskop explodující záplavou světla a s řadou dynamických efektů - vše v jednom zařízení. Světelný zdroj je složen z 892 SMD 6,500 K x 0,5 W LED, což umožňuje plně nepřetržitý provoz se 6 oddělenými segmenty. Plně schopné nabídnout stejný výkon konvenčního xenonového blesku o výkonu 3 000 W již od šestiny jmenovitého výkonu. Protokol DMX RDM. Svítidlo včetně držáků, úchytů na rampu, pojistného lanka, komponentů připojení do zásuvek.</t>
  </si>
  <si>
    <t>RJ-47</t>
  </si>
  <si>
    <t>Víceúčelové LED světlo s tichým provozem a vysokou kvalitu světelného paprsku, díky čemu je vhodné pro použití v divadlech, při televizním natáčení a na firemních událostech. Je vybaven 150 W RGB + teplá bílá. Světlo zvládá všechny standardní nezbytnosti jako korekce barevné teploty s kontrolou +/- tint, červeným posunem (CRI&gt; 92 a R9&gt; 94) a mícháním barev. Světlo je dodáváno se širokou škálu doplňků včetně klapek, rámečku na filtr, směrové mřížky a množství výměnných čoček. Vyznačuje plynulým 16bitovým stmíváním, podporou RDM a nastavitelnou frekvencí PWM. Protokol DMX RDM. Svítidlo včetně držáků, úchytů na rampu, pojistného lanka, komponentů připojení do zásuvek.</t>
  </si>
  <si>
    <t>RJ-48</t>
  </si>
  <si>
    <t>LED náhrada za výbojkové světlo. Svítí jasným úzkým 2° paprskem. Míchání barev v režimu RGB. Ruby FCX je vybaveno všemi funkcemi, které byste očekávali od inteligentního efektového beamu – goba, osmifasetová kruhová a šestifasetová lineární prisma, frost a plynulý pan a tilt. Protokol DMX RDM. Svítidlo včetně držáků, úchytů na rampu, pojistného lanka, komponentů připojení do zásuvek.</t>
  </si>
  <si>
    <t>RJ-49</t>
  </si>
  <si>
    <t>Pohyblivý LED bar navržený k podávání vysokého výkonu a silného ostrého paprsku. Každý z 4,5° RGBW LED pixelů je individuálně ovladatelný. Jednotlivé poloviny jsou na sobě nezávislé, což umožňuje klasický vzhled ACL „fan“ a „knot“. S plynulou rotací otáčení i naklápění je jediným limitem fantazie návrháře … . Protokol DMX RDM. Svítidlo včetně držáků, úchytů na rampu, pojistného lanka, komponentů připojení do zásuvek.</t>
  </si>
  <si>
    <t>RJ-50</t>
  </si>
  <si>
    <t>RJ-52</t>
  </si>
  <si>
    <t>Kompaktní verze populárního StudioCob FC - ideální pro instalaci nebo vnitřní prostory. Používá 60 W COB LED zdroj RGB / FC, kombinovaný se speciálním parabolickým reflektorem zabudovaným z hliníku, který vytváří extrémně jasný a homogenní výstupní a zaměnitelný systém čoček pro přepínání z 60 ° (vč.) Na 30 ° (vč.) a 15 ° (opt.). Svítidlo včetně držáků, úchytů na rampu, pojistného lanka, komponentů připojení do zásuvek.</t>
  </si>
  <si>
    <t>RJ-53</t>
  </si>
  <si>
    <t>100 cm lineární LED lišta. Navrženo pro profesionální použití s využitím inovativního optického systému kombinovaného s novým světelným zdrojem, který provádí: 6 základních barev - plná barva RGBWAP - poskytuje nebývalý chromatický výkon. Super tenký design v kombinaci s extrémní přesností barev a světelným výkonem činí z LumiPix 16H flexibilní a univerzální řešení pro všechny typy aplikací nebo pro použití v místech, jako jsou architektonické, cykloramové, nástěnné mycí stroje, pixelové efekty nebo žaluzie. Svítidlo včetně držáků, úchytů na rampu, pojistného lanka, komponentů připojení do zásuvek.</t>
  </si>
  <si>
    <t>RJ-55</t>
  </si>
  <si>
    <t>Řízení 2,048 parametrů v reálném čase v kombinaci s bezplatným softwarem pro PC/MAC · Rozšiřitelnost až na 4,096 parametrů · Příkazová sekce podobná s řídícími puty · 29 rotačních RGB podsvícených mini enkoderů · 5 duálních enkoderů · 10 motorických 60 mm faderů · 40 samostatných playbacků · 16 přiřaditelných X-tlačítek · 2 motorické A/B fadery 100mm s přilehlými tlačítky Go+,Go-,Pause · 1 vertikální enkodér (level wheel) · Samostatně podsvícená a stmívatelná tlačítka s tichým chodem · Připojení k počítači pomocí USB · DMX, Midi, Timecode, Remote Control - integrované konektory · Ve funkci backup pro hlavní pult, disponuje stejným počtem parametrů, jako hlavní osvětlovací pult a umožňuje plnohodnotné ovládání v případě výpadku hlavního pultu. · Dálkové ovládání libovolnou aplikací webového prohlížeče běžící na libovolném operačním systému, pomocí připojení WLAN kompatibilního s IEEE 802.11 nebo přímého přístupu k síti LAN · Možnost rozšíření DMX výstupů, pomocí síťových prvků. · Ethernetové připojení 1000Mbit/s. · Protokoly : DMX-512, Art-Net, S-ACN, Pathport · Kompaibilita s protokolem GDTF (General Device Type Format) · Lehké šasí navržené jako stolní zařízení s rozměry 625 x 430 x 105 mm (šířka x hloubka x výška) · Napájecí zdroj 100-240V AC @ 50 / 60Hz. Příkon pultu 75 VA. Konektory: · 1 x IEC-60320 C14 cord, · 2 x DMX512-A Out (5pin XLR female), · 1 x DMX512-A In (5pin XLR male) · 1 x MIDI In (5pin DIN female), · 1 x MIDI Out (5pin DIN female), · 1 x Linear Timecode In (3pin XLR female) · 1 x GPI General Purpose Interface (D-SUB DE9 female) for remote control, · 1 x USB 2.0 (type B) · 1 x LED desk light (4pin XLR female) Ukládání showfile: · 9999 skupin, · 10 x 9999 předdefinovaných přednastavení, rozšiřitelných podle uživatelských přednastavení · 9 999 sekvencí s 9 999 „cue“, · 9 999 efektů, · 4 096 stmívaných cest, · 32 uživatelských profilů, · 256 uživatelských přístupů,2x LCD24" Multidotykový.</t>
  </si>
  <si>
    <t>RJ-56</t>
  </si>
  <si>
    <t>Distribuované rozšíření portů pultu výše uvedeného po Ethernetové lince 1Gbit/s. 50mm kontrolní displej, Ethernetové připojení 1000 Mbit/s, Protokoly : DMX-512, Art-Net, S-ACN, Pathport, Kompaibilita s protokolem GDTF (General Device Type Format), Lehké šasí navržené jako stolní zařízení nebo do racku s rozměry 485 x 190 x 43 mm (šířka x hloubka x výška), Hmotnost : 2 kg, Napájecí zdroj 100-240V AC @ 50/60 Hz, Příkon pultu 10 VA. Konektory: 1 x powerCON TRUE1, 1 x etherCON/RJ45, 8 x DMX512-A Out (5pin XLR female), 1 x USB 2.0 (type A).</t>
  </si>
  <si>
    <t>Projektor + objektiv - Technologie: Laser, konstrast: 2500000:1, rozlišení: 1920x1200 (WUXGA), světelný výkon: 6200ANSI</t>
  </si>
  <si>
    <t>Výkonový zesilovač - Integrovaný zesilovač s DSP a vzdáleným řízením, 4kanálový integrovaný zesilovač typu D-IC, 4x 3000W do 4 Ω, Pokročilé IIR a fázové FIR filtry, Linus Control, Analogové a digitální vstupy (AES/EBU, LiNET), 19" 2U, LAN</t>
  </si>
  <si>
    <t xml:space="preserve">Note Book, Tablet PC - Procesor s hodnocením CPU Passmark min. 7000 bodů (dle cpubenchmark.net), Displej: 40,6 cm (16,0") 4K AMOLED dotykový (3840 × 2400), Paměť: 32 GB DDR4, Pevný disk: 1 TB M.2 SSD NVMe + 32 GB 3D Xpoint SSD, Grafická karta: NVIDIA GeForce RTX 3050 Max-Q/4GB, USB-C s Thunderbolt, USB 3.2, WiFi 6E, Bluetooth, HDMI, touchpad, HD IR webkamera, čtečka micro SD karet, zvuk Bang &amp; Olufsen, podsvícená klávesnice, Windows 11 Pro, čtečka otisků prstů, dotykové pero, Česká lokalizace operačního systému </t>
  </si>
  <si>
    <t>PC sestava - Procesor s hodnocením CPU Passmark min. 18 000 bodů (dle cpubenchmark.net), 3,90 GHz max. 4,50 GHz, 16,5 MB mezipaměti, 8 jader. Paměť: 32 GB DDR4 2933 MHz ECC, Pevný disk: 1TB M.2 SSD, Optická mechanika: DVD+/-RW ,  Pevný disk - 4 TB, Grafická karta s hodnocením min 9500 bodů dle videocardbenchmark.net 6GB paměti 4x HDMI/DisplayPort 1.4, 2x LAN, 10x USB 3.1, lávesnice, myš, přední ventilátor, 1000 W zdroj, Operační systém Windows 11 Pro,19" atyp montážní sada, 2* PC Monitor - úhlopříčka displeje: 27" ,IPS, IPS, matný, antireflexní, výškově nastavitelný stojan, LED podsvícení, Flicker Free, rozlišení: 3 840 x 2 160, Pozorovací úhel: 178° vodorovně, 178° svisle , Jas: 350 cd/m2, Kontrastní poměr: 1 000 : 1 statický, 10 000 000 : 1 dynamický, Doba odezvy: 5 ms, HDMI 2.0, DisplayPort 1.4, USB-C (DisplayPort 1.4), Česká lokalizace operačního systému a klávesnice</t>
  </si>
  <si>
    <t>pozice</t>
  </si>
  <si>
    <t>popis zařízení</t>
  </si>
  <si>
    <t>Zařízení č.1 - Vzduchotechnika sálu</t>
  </si>
  <si>
    <t>1.1</t>
  </si>
  <si>
    <t>Zařízení č.2 - Vzduchotechnika klubu</t>
  </si>
  <si>
    <t>2.1</t>
  </si>
  <si>
    <t>Zařízení č.4 - Vzduchotechnika režie</t>
  </si>
  <si>
    <t>4.1</t>
  </si>
  <si>
    <t>Výrobce/ Typ</t>
  </si>
  <si>
    <t>VZDUCHOTECHNIKA</t>
  </si>
  <si>
    <t xml:space="preserve">100V zesilovač + MIX, 1zónový , 240W, Media Player přes USB nebo Bluetooth pro přehrávání MP3 souborů </t>
  </si>
  <si>
    <t>Pokročilá náhrada LED tradičních 1000 W Fresnelových lamp,pevný wash, míchání 6 barev, poskytující vysoce přesnou reprodukci bílého spektra od 2 800 K do 10 000 K s vysokým CRI a rozsáhlou reprodukcí barev. ZDROJ SVĚTLA Zdroj: 260W 6 barevných vlastních LED zdrojů (červená, oranžová, zelená, královská modrá, modrá, limetková) CCT: 2 800 K ~ 10 000K Světelný tok: (17°) 4'653 lm - (57°) 7'896lm @plný. OPTIKA Zvětšení: 17° - 57° poloviční vrcholový úhel Průměr objektivu: 8'' – 200mm Typ objektivu: Fresnelův zoomový objektiv. DMX512, RDM . Svítidlo včetně držáků, úchytů na rampu, pojistného lanka, komponentů připojení do zásuvek.</t>
  </si>
  <si>
    <t>Pohyblivý LED Wash světelná hlava. Vlastnosti: 280W proprietární RGB a teplá bílá LED poskytující vysoké hodnoty CRI, TLCI, TM30 7,6° až 43° lineární zoom s vynikající rovnoměrností Art-net a WDMX na desce. ZDROJ SVĚTLA Zdroj: 280W RGB + teplá bílá LED CCT: @plných 6 000K Světelný tok: (7,6°) 2'888 lm - (43°) 3'038lm @plný. OPTIKA Zvětšení: 7,6° - 43° motorizovaný lineární zoom
Průměr objektivu: 125mm Typ objektivu: vysoce kvalitní optika skleněné čočky. BAREVNÝ SYSTÉM Míchání barev: RGB + teplá bílá CCT: CCT ovládání, +/- zelená korekce, wolframová emulace Bílé předvolby: 2 800 K – 8 000K. ŘÍZENÍ Protokoly: DMX512, RDM, Art-Net, W-DMX,DMX kanály: 13/15/16/18/22/23/27kanál.   . Svítidlo včetně držáků, úchytů na rampu, pojistného lanka, komponentů připojení do zásuvek.</t>
  </si>
  <si>
    <t>180 W, 6 800 K LED reflektor navržený jako náhrada 700 W výbojky v divadlech, koncertních sálech a mnoha dalších místech. Kompaktní velikost umožňuje použití tohoto svítidla v místech s nízkými stropy bez použití zoomu. ZDROJ SVĚTLA Zdroj: 180W vysoce výkonná bílá LED  CCT: 6,800K světelný tok: 7'518lm. OPTIKA Zvětšení: 8-40° motorizovaný lineární zoom Typ objektivu: vysoce kvalitní optika skleněné čočky. DYNAMICKÉ EFEKTY Rotující goba: 7 rotující goba + otevřené, zaměnitelné, indexování. Svítidlo včetně držáků, úchytů na rampu, pojistného lanka, komponentů připojení do zásuvek.</t>
  </si>
  <si>
    <t>Profilové LED světlo s celou škálou pastelových, sytých a základních barev. Speciálně zkonstruováno, aby poskytoval plné spektrum a plný výkon i v těch nejnáročnějších podmínkách. Lineární bílá CCT od 2 800 K do 10 000 K s CRI až 97. Řízení barev RGB / CMY / HSI / XY / RAW šestibarevného pole LED pro snadný přístup k jakékoli požadované barvě. Zdroj: Luxeon-C; 96x3W 6 barevných vlastních LED zdrojů (červená, zelená, modrá, královská modrá, mátová, PC jantarová) CCT: @plných 5 000K Světelný tok: (5°) 3,805 1m; (10°) 4,790 1m; (14°) 5,047 1m; (19°) 5'380 1m; (26°) 6,681 1m; (36°) 6,814 1m; (50°) 5,773 1m; (70°) 7,430lm @plný Světelný tok: (zoom 15°-30°) (min. úhel) 5'290 lm; (max úhel) 6'664 lm - (zoom 25°-50°) (min. úhel) 7'042 lm; (max. úhel) 9'817 @plný. OPTIKA Typ objektivu: vysoce kvalitní optika skleněné čočky Doplňková optika: volitelně 5° / 10° / 14° / 19° / 26° / 36° / 50° / 70° / zoom 15°-30° / zoom 25°-50°. BAREVNÝ SYSTÉM Míchání barev: RGB, Royal Blue, Mint, PC Amber CCT: CCT ovládání, +/- zelená korekce, wolframová emulace Bílé předvolby: 2 800 K ~ 10 000K, DMX512, RDM. Svítidlo včetně držáků, úchytů na rampu, pojistného lanka, komponentů připojení do zásuvek.</t>
  </si>
  <si>
    <t xml:space="preserve">Vzduchotechnická jednotka v sestavě:                             přívod - tlumící vložka, klapka, filtr, rotační rekuperátor, servisní komora, ventilátor (21.500m3/hod), přímý chladič - (R410A-125kW volná komora příprava), plynový ohřívač (68kW), odvod - tlumící vložka, filtr, ventilátor (21.500m3/hod), klapka, tlumící vložka, komory nad sebou, celá jednotka v rozloženém stavu - prověřit dopravní cestu a způsob rozložení dle dodavatele. Detailní technická data dle přílohy č.1
          </t>
  </si>
  <si>
    <t xml:space="preserve">Vzduchotechnická jednotka kompaktní :                             přívod - ventilátor (3000m3/hod), elektro ohřívač 15kW, rekuperátor - ZZT 79%, filtr, klapka, odvod - filtr, rekuperátor, ventilátor (3000m3/hod). Detailní technická data dle přílohy č.2                                                               
          </t>
  </si>
  <si>
    <t xml:space="preserve">Vzduchotechnická jednotka kompaktní:                             (100m3/hod).                                              
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</si>
</sst>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\ _K_č_-;\-* #,##0.00\ _K_č_-;_-* &quot;-&quot;??\ _K_č_-;_-@_-"/>
  </numFmts>
  <fonts count="1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2"/>
      <color rgb="FF960000"/>
      <name val="Arial CE"/>
      <family val="2"/>
    </font>
    <font>
      <sz val="9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color rgb="FF000000"/>
      <name val="Arial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9" fontId="12" fillId="0" borderId="0" xfId="20" applyNumberFormat="1" applyFont="1" applyAlignment="1">
      <alignment vertical="center"/>
      <protection/>
    </xf>
    <xf numFmtId="0" fontId="4" fillId="0" borderId="0" xfId="20" applyAlignment="1">
      <alignment vertical="center"/>
      <protection/>
    </xf>
    <xf numFmtId="165" fontId="4" fillId="0" borderId="0" xfId="20" applyNumberFormat="1" applyAlignment="1">
      <alignment horizontal="right" vertical="center"/>
      <protection/>
    </xf>
    <xf numFmtId="49" fontId="13" fillId="0" borderId="0" xfId="20" applyNumberFormat="1" applyFont="1" applyAlignment="1">
      <alignment vertical="center"/>
      <protection/>
    </xf>
    <xf numFmtId="0" fontId="13" fillId="0" borderId="0" xfId="20" applyFont="1" applyAlignment="1">
      <alignment horizontal="left" vertical="center" wrapText="1"/>
      <protection/>
    </xf>
    <xf numFmtId="49" fontId="13" fillId="4" borderId="0" xfId="20" applyNumberFormat="1" applyFont="1" applyFill="1" applyAlignment="1">
      <alignment horizontal="center" vertical="center"/>
      <protection/>
    </xf>
    <xf numFmtId="0" fontId="13" fillId="4" borderId="0" xfId="20" applyFont="1" applyFill="1" applyAlignment="1">
      <alignment vertical="center"/>
      <protection/>
    </xf>
    <xf numFmtId="49" fontId="13" fillId="4" borderId="0" xfId="20" applyNumberFormat="1" applyFont="1" applyFill="1" applyAlignment="1">
      <alignment vertical="center"/>
      <protection/>
    </xf>
    <xf numFmtId="0" fontId="4" fillId="4" borderId="0" xfId="20" applyFill="1" applyAlignment="1">
      <alignment vertical="center"/>
      <protection/>
    </xf>
    <xf numFmtId="49" fontId="13" fillId="4" borderId="9" xfId="20" applyNumberFormat="1" applyFont="1" applyFill="1" applyBorder="1" applyAlignment="1">
      <alignment vertical="center" wrapText="1"/>
      <protection/>
    </xf>
    <xf numFmtId="0" fontId="4" fillId="4" borderId="0" xfId="20" applyFont="1" applyFill="1" applyAlignment="1">
      <alignment vertical="center"/>
      <protection/>
    </xf>
    <xf numFmtId="49" fontId="13" fillId="0" borderId="0" xfId="20" applyNumberFormat="1" applyFont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3" fontId="4" fillId="0" borderId="0" xfId="20" applyNumberFormat="1" applyAlignment="1">
      <alignment horizontal="center" vertical="center" wrapText="1"/>
      <protection/>
    </xf>
    <xf numFmtId="0" fontId="4" fillId="0" borderId="0" xfId="20" applyAlignment="1">
      <alignment vertical="center" wrapText="1"/>
      <protection/>
    </xf>
    <xf numFmtId="0" fontId="13" fillId="0" borderId="0" xfId="20" applyFont="1" applyAlignment="1">
      <alignment vertical="center"/>
      <protection/>
    </xf>
    <xf numFmtId="3" fontId="4" fillId="0" borderId="0" xfId="20" applyNumberFormat="1" applyFont="1" applyAlignment="1">
      <alignment horizontal="right" vertical="center" wrapText="1"/>
      <protection/>
    </xf>
    <xf numFmtId="3" fontId="13" fillId="0" borderId="0" xfId="20" applyNumberFormat="1" applyFont="1" applyAlignment="1">
      <alignment horizontal="right" vertical="center" wrapText="1"/>
      <protection/>
    </xf>
    <xf numFmtId="3" fontId="4" fillId="3" borderId="0" xfId="20" applyNumberFormat="1" applyFont="1" applyFill="1" applyAlignment="1" applyProtection="1">
      <alignment horizontal="center" vertical="center" wrapText="1"/>
      <protection locked="0"/>
    </xf>
    <xf numFmtId="0" fontId="4" fillId="0" borderId="0" xfId="20" applyFont="1" applyAlignment="1">
      <alignment horizontal="left" vertical="top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3" fillId="4" borderId="10" xfId="20" applyFont="1" applyFill="1" applyBorder="1" applyAlignment="1">
      <alignment horizontal="left" vertical="center" wrapText="1"/>
      <protection/>
    </xf>
    <xf numFmtId="0" fontId="13" fillId="4" borderId="0" xfId="20" applyFont="1" applyFill="1" applyAlignment="1">
      <alignment horizontal="center" vertical="center" wrapText="1"/>
      <protection/>
    </xf>
    <xf numFmtId="0" fontId="4" fillId="4" borderId="0" xfId="20" applyFill="1" applyAlignment="1">
      <alignment vertical="center" wrapText="1"/>
      <protection/>
    </xf>
    <xf numFmtId="0" fontId="14" fillId="0" borderId="0" xfId="20" applyFont="1" applyAlignment="1">
      <alignment horizontal="left" vertical="center" wrapText="1"/>
      <protection/>
    </xf>
    <xf numFmtId="49" fontId="15" fillId="0" borderId="0" xfId="20" applyNumberFormat="1" applyFont="1" applyAlignment="1">
      <alignment horizontal="lef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11" fillId="0" borderId="1" xfId="0" applyFont="1" applyBorder="1" applyProtection="1">
      <protection/>
    </xf>
    <xf numFmtId="0" fontId="11" fillId="0" borderId="0" xfId="0" applyFont="1" applyProtection="1"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164" fontId="6" fillId="0" borderId="8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Protection="1"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unda\Documents\HONZA\00%20HOTOV&#201;\2016\16-3478-01%20VZT%20DM&#352;J%20PARDUBICE\projekt\Rozpo&#269;et%20VZT%20tit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i list"/>
      <sheetName val="BKB-SM-5034"/>
      <sheetName val="Pomocny"/>
    </sheetNames>
    <sheetDataSet>
      <sheetData sheetId="0" refreshError="1"/>
      <sheetData sheetId="1" refreshError="1"/>
      <sheetData sheetId="2" refreshError="1">
        <row r="2">
          <cell r="B2" t="str">
            <v>Statutární město Ostrava, Mestský obvod Ostrava-Jih</v>
          </cell>
        </row>
        <row r="5">
          <cell r="B5" t="str">
            <v>15-01-3208</v>
          </cell>
        </row>
        <row r="7">
          <cell r="B7" t="str">
            <v>Rekonstrukce vzduchotechniky ve školní kuchyni při ZŠ Dvorského, Ostrava – Bělský Les
1. Vzduchotechnika</v>
          </cell>
        </row>
        <row r="8">
          <cell r="B8" t="str">
            <v>Specifikace materiálu</v>
          </cell>
        </row>
        <row r="10">
          <cell r="B10" t="str">
            <v>Ing. Petra Stiborova</v>
          </cell>
        </row>
        <row r="11">
          <cell r="B11" t="str">
            <v>Ing. Jan Špunda</v>
          </cell>
        </row>
        <row r="12">
          <cell r="B12" t="str">
            <v>Ing. Aleš Koňařík</v>
          </cell>
        </row>
        <row r="13">
          <cell r="B13">
            <v>42089</v>
          </cell>
        </row>
        <row r="14">
          <cell r="B14" t="str">
            <v>DPS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E881-2B54-4DE5-AD01-D32A5008DA55}">
  <sheetPr>
    <pageSetUpPr fitToPage="1"/>
  </sheetPr>
  <dimension ref="B2:BB3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34.421875" style="0" bestFit="1" customWidth="1"/>
    <col min="8" max="8" width="18.8515625" style="0" bestFit="1" customWidth="1"/>
    <col min="9" max="9" width="9.28125" style="0" customWidth="1"/>
    <col min="10" max="10" width="10.8515625" style="0" customWidth="1"/>
    <col min="12" max="17" width="14.140625" style="0" customWidth="1"/>
    <col min="18" max="18" width="16.28125" style="0" customWidth="1"/>
    <col min="19" max="19" width="12.28125" style="0" customWidth="1"/>
    <col min="20" max="20" width="16.28125" style="0" customWidth="1"/>
    <col min="21" max="21" width="12.28125" style="0" customWidth="1"/>
    <col min="22" max="22" width="15.00390625" style="0" customWidth="1"/>
    <col min="23" max="23" width="11.00390625" style="0" customWidth="1"/>
    <col min="24" max="24" width="15.00390625" style="0" customWidth="1"/>
    <col min="25" max="25" width="16.28125" style="0" customWidth="1"/>
    <col min="26" max="26" width="11.00390625" style="0" customWidth="1"/>
    <col min="27" max="27" width="15.00390625" style="0" customWidth="1"/>
    <col min="28" max="28" width="16.28125" style="0" customWidth="1"/>
  </cols>
  <sheetData>
    <row r="2" spans="2:9" s="3" customFormat="1" ht="6.95" customHeight="1">
      <c r="B2" s="8"/>
      <c r="C2" s="9"/>
      <c r="D2" s="9"/>
      <c r="E2" s="9"/>
      <c r="F2" s="9"/>
      <c r="G2" s="9"/>
      <c r="H2" s="9"/>
      <c r="I2" s="4"/>
    </row>
    <row r="3" spans="2:9" s="3" customFormat="1" ht="24.95" customHeight="1">
      <c r="B3" s="4"/>
      <c r="C3" s="29" t="s">
        <v>257</v>
      </c>
      <c r="I3" s="4"/>
    </row>
    <row r="4" spans="2:9" s="3" customFormat="1" ht="6.95" customHeight="1">
      <c r="B4" s="4"/>
      <c r="I4" s="4"/>
    </row>
    <row r="5" spans="2:9" s="3" customFormat="1" ht="12" customHeight="1">
      <c r="B5" s="4"/>
      <c r="C5" s="2" t="s">
        <v>1</v>
      </c>
      <c r="I5" s="4"/>
    </row>
    <row r="6" spans="2:9" s="3" customFormat="1" ht="16.5" customHeight="1">
      <c r="B6" s="4"/>
      <c r="E6" s="53" t="s">
        <v>258</v>
      </c>
      <c r="F6" s="54"/>
      <c r="G6" s="54"/>
      <c r="H6" s="54"/>
      <c r="I6" s="4"/>
    </row>
    <row r="7" spans="2:9" s="3" customFormat="1" ht="12" customHeight="1">
      <c r="B7" s="4"/>
      <c r="C7" s="2" t="s">
        <v>2</v>
      </c>
      <c r="I7" s="4"/>
    </row>
    <row r="8" spans="2:9" s="3" customFormat="1" ht="16.5" customHeight="1">
      <c r="B8" s="4"/>
      <c r="E8" s="55" t="s">
        <v>260</v>
      </c>
      <c r="F8" s="56"/>
      <c r="G8" s="56"/>
      <c r="H8" s="56"/>
      <c r="I8" s="4"/>
    </row>
    <row r="9" spans="2:9" s="3" customFormat="1" ht="6.95" customHeight="1">
      <c r="B9" s="4"/>
      <c r="I9" s="4"/>
    </row>
    <row r="10" spans="2:9" s="3" customFormat="1" ht="12" customHeight="1">
      <c r="B10" s="4"/>
      <c r="C10" s="2" t="s">
        <v>4</v>
      </c>
      <c r="F10" s="5" t="s">
        <v>5</v>
      </c>
      <c r="I10" s="4"/>
    </row>
    <row r="11" spans="2:9" s="3" customFormat="1" ht="6.95" customHeight="1">
      <c r="B11" s="4"/>
      <c r="I11" s="4"/>
    </row>
    <row r="12" spans="2:9" s="3" customFormat="1" ht="25.7" customHeight="1">
      <c r="B12" s="4"/>
      <c r="C12" s="2" t="s">
        <v>6</v>
      </c>
      <c r="F12" s="5" t="s">
        <v>7</v>
      </c>
      <c r="I12" s="4"/>
    </row>
    <row r="13" spans="2:9" s="3" customFormat="1" ht="15.2" customHeight="1">
      <c r="B13" s="4"/>
      <c r="C13" s="2" t="s">
        <v>8</v>
      </c>
      <c r="F13" s="5" t="s">
        <v>259</v>
      </c>
      <c r="I13" s="4"/>
    </row>
    <row r="14" spans="2:9" s="3" customFormat="1" ht="10.35" customHeight="1">
      <c r="B14" s="4"/>
      <c r="I14" s="4"/>
    </row>
    <row r="15" spans="2:10" s="10" customFormat="1" ht="29.25" customHeight="1">
      <c r="B15" s="11"/>
      <c r="C15" s="12" t="s">
        <v>10</v>
      </c>
      <c r="D15" s="13" t="s">
        <v>11</v>
      </c>
      <c r="E15" s="13" t="s">
        <v>12</v>
      </c>
      <c r="F15" s="13" t="s">
        <v>13</v>
      </c>
      <c r="G15" s="13" t="s">
        <v>254</v>
      </c>
      <c r="H15" s="13" t="s">
        <v>255</v>
      </c>
      <c r="I15" s="11"/>
      <c r="J15" s="3"/>
    </row>
    <row r="16" spans="2:52" s="3" customFormat="1" ht="22.9" customHeight="1">
      <c r="B16" s="4"/>
      <c r="C16" s="14"/>
      <c r="I16" s="4"/>
      <c r="AI16" s="1" t="s">
        <v>14</v>
      </c>
      <c r="AJ16" s="1" t="s">
        <v>9</v>
      </c>
      <c r="AZ16" s="15" t="e">
        <f>#REF!+#REF!+AZ17+#REF!+#REF!+#REF!+#REF!+#REF!+#REF!+#REF!+#REF!+#REF!+#REF!</f>
        <v>#REF!</v>
      </c>
    </row>
    <row r="17" spans="2:52" s="16" customFormat="1" ht="25.9" customHeight="1">
      <c r="B17" s="17"/>
      <c r="D17" s="18" t="s">
        <v>14</v>
      </c>
      <c r="E17" s="19" t="s">
        <v>100</v>
      </c>
      <c r="F17" s="19" t="s">
        <v>261</v>
      </c>
      <c r="I17" s="17"/>
      <c r="AG17" s="18" t="s">
        <v>17</v>
      </c>
      <c r="AI17" s="20" t="s">
        <v>14</v>
      </c>
      <c r="AJ17" s="20" t="s">
        <v>18</v>
      </c>
      <c r="AN17" s="18" t="s">
        <v>19</v>
      </c>
      <c r="AZ17" s="21" t="e">
        <f>SUM(AZ18:AZ29)</f>
        <v>#REF!</v>
      </c>
    </row>
    <row r="18" spans="2:54" s="3" customFormat="1" ht="89.25" customHeight="1">
      <c r="B18" s="4"/>
      <c r="C18" s="22" t="s">
        <v>196</v>
      </c>
      <c r="D18" s="22" t="s">
        <v>20</v>
      </c>
      <c r="E18" s="23" t="s">
        <v>262</v>
      </c>
      <c r="F18" s="24" t="s">
        <v>297</v>
      </c>
      <c r="G18" s="31"/>
      <c r="H18" s="28" t="s">
        <v>256</v>
      </c>
      <c r="I18" s="4"/>
      <c r="J18" s="25"/>
      <c r="AG18" s="26" t="s">
        <v>23</v>
      </c>
      <c r="AI18" s="26" t="s">
        <v>20</v>
      </c>
      <c r="AJ18" s="26" t="s">
        <v>17</v>
      </c>
      <c r="AN18" s="1" t="s">
        <v>19</v>
      </c>
      <c r="AT18" s="27">
        <f>IF(J18="základní",#REF!,0)</f>
        <v>0</v>
      </c>
      <c r="AU18" s="27">
        <f>IF(J18="snížená",#REF!,0)</f>
        <v>0</v>
      </c>
      <c r="AV18" s="27">
        <f>IF(J18="zákl. přenesená",#REF!,0)</f>
        <v>0</v>
      </c>
      <c r="AW18" s="27">
        <f>IF(J18="sníž. přenesená",#REF!,0)</f>
        <v>0</v>
      </c>
      <c r="AX18" s="27">
        <f>IF(J18="nulová",#REF!,0)</f>
        <v>0</v>
      </c>
      <c r="AY18" s="1" t="s">
        <v>17</v>
      </c>
      <c r="AZ18" s="27" t="e">
        <f>ROUND(#REF!*H18,2)</f>
        <v>#REF!</v>
      </c>
      <c r="BA18" s="1" t="s">
        <v>23</v>
      </c>
      <c r="BB18" s="26" t="s">
        <v>198</v>
      </c>
    </row>
    <row r="19" spans="2:54" s="3" customFormat="1" ht="104.25" customHeight="1">
      <c r="B19" s="4"/>
      <c r="C19" s="22" t="s">
        <v>105</v>
      </c>
      <c r="D19" s="22" t="s">
        <v>20</v>
      </c>
      <c r="E19" s="23" t="s">
        <v>263</v>
      </c>
      <c r="F19" s="24" t="s">
        <v>298</v>
      </c>
      <c r="G19" s="31"/>
      <c r="H19" s="28" t="s">
        <v>256</v>
      </c>
      <c r="I19" s="4"/>
      <c r="J19" s="25"/>
      <c r="AG19" s="26" t="s">
        <v>23</v>
      </c>
      <c r="AI19" s="26" t="s">
        <v>20</v>
      </c>
      <c r="AJ19" s="26" t="s">
        <v>17</v>
      </c>
      <c r="AN19" s="1" t="s">
        <v>19</v>
      </c>
      <c r="AT19" s="27">
        <f>IF(J19="základní",#REF!,0)</f>
        <v>0</v>
      </c>
      <c r="AU19" s="27">
        <f>IF(J19="snížená",#REF!,0)</f>
        <v>0</v>
      </c>
      <c r="AV19" s="27">
        <f>IF(J19="zákl. přenesená",#REF!,0)</f>
        <v>0</v>
      </c>
      <c r="AW19" s="27">
        <f>IF(J19="sníž. přenesená",#REF!,0)</f>
        <v>0</v>
      </c>
      <c r="AX19" s="27">
        <f>IF(J19="nulová",#REF!,0)</f>
        <v>0</v>
      </c>
      <c r="AY19" s="1" t="s">
        <v>17</v>
      </c>
      <c r="AZ19" s="27" t="e">
        <f>ROUND(#REF!*H19,2)</f>
        <v>#REF!</v>
      </c>
      <c r="BA19" s="1" t="s">
        <v>23</v>
      </c>
      <c r="BB19" s="26" t="s">
        <v>200</v>
      </c>
    </row>
    <row r="20" spans="2:54" s="3" customFormat="1" ht="78.75" customHeight="1">
      <c r="B20" s="4"/>
      <c r="C20" s="22" t="s">
        <v>201</v>
      </c>
      <c r="D20" s="22" t="s">
        <v>20</v>
      </c>
      <c r="E20" s="23" t="s">
        <v>264</v>
      </c>
      <c r="F20" s="24" t="s">
        <v>299</v>
      </c>
      <c r="G20" s="31"/>
      <c r="H20" s="28" t="s">
        <v>256</v>
      </c>
      <c r="I20" s="4"/>
      <c r="J20" s="25"/>
      <c r="AG20" s="26" t="s">
        <v>23</v>
      </c>
      <c r="AI20" s="26" t="s">
        <v>20</v>
      </c>
      <c r="AJ20" s="26" t="s">
        <v>17</v>
      </c>
      <c r="AN20" s="1" t="s">
        <v>19</v>
      </c>
      <c r="AT20" s="27">
        <f>IF(J20="základní",#REF!,0)</f>
        <v>0</v>
      </c>
      <c r="AU20" s="27">
        <f>IF(J20="snížená",#REF!,0)</f>
        <v>0</v>
      </c>
      <c r="AV20" s="27">
        <f>IF(J20="zákl. přenesená",#REF!,0)</f>
        <v>0</v>
      </c>
      <c r="AW20" s="27">
        <f>IF(J20="sníž. přenesená",#REF!,0)</f>
        <v>0</v>
      </c>
      <c r="AX20" s="27">
        <f>IF(J20="nulová",#REF!,0)</f>
        <v>0</v>
      </c>
      <c r="AY20" s="1" t="s">
        <v>17</v>
      </c>
      <c r="AZ20" s="27" t="e">
        <f>ROUND(#REF!*H20,2)</f>
        <v>#REF!</v>
      </c>
      <c r="BA20" s="1" t="s">
        <v>23</v>
      </c>
      <c r="BB20" s="26" t="s">
        <v>203</v>
      </c>
    </row>
    <row r="21" spans="2:54" s="3" customFormat="1" ht="65.25" customHeight="1">
      <c r="B21" s="4"/>
      <c r="C21" s="22" t="s">
        <v>106</v>
      </c>
      <c r="D21" s="22" t="s">
        <v>20</v>
      </c>
      <c r="E21" s="23" t="s">
        <v>265</v>
      </c>
      <c r="F21" s="24" t="s">
        <v>266</v>
      </c>
      <c r="G21" s="31"/>
      <c r="H21" s="28" t="s">
        <v>256</v>
      </c>
      <c r="I21" s="4"/>
      <c r="J21" s="25"/>
      <c r="AG21" s="26" t="s">
        <v>23</v>
      </c>
      <c r="AI21" s="26" t="s">
        <v>20</v>
      </c>
      <c r="AJ21" s="26" t="s">
        <v>17</v>
      </c>
      <c r="AN21" s="1" t="s">
        <v>19</v>
      </c>
      <c r="AT21" s="27">
        <f>IF(J21="základní",#REF!,0)</f>
        <v>0</v>
      </c>
      <c r="AU21" s="27">
        <f>IF(J21="snížená",#REF!,0)</f>
        <v>0</v>
      </c>
      <c r="AV21" s="27">
        <f>IF(J21="zákl. přenesená",#REF!,0)</f>
        <v>0</v>
      </c>
      <c r="AW21" s="27">
        <f>IF(J21="sníž. přenesená",#REF!,0)</f>
        <v>0</v>
      </c>
      <c r="AX21" s="27">
        <f>IF(J21="nulová",#REF!,0)</f>
        <v>0</v>
      </c>
      <c r="AY21" s="1" t="s">
        <v>17</v>
      </c>
      <c r="AZ21" s="27" t="e">
        <f>ROUND(#REF!*H21,2)</f>
        <v>#REF!</v>
      </c>
      <c r="BA21" s="1" t="s">
        <v>23</v>
      </c>
      <c r="BB21" s="26" t="s">
        <v>205</v>
      </c>
    </row>
    <row r="22" spans="2:54" s="3" customFormat="1" ht="87" customHeight="1">
      <c r="B22" s="4"/>
      <c r="C22" s="22" t="s">
        <v>206</v>
      </c>
      <c r="D22" s="22" t="s">
        <v>20</v>
      </c>
      <c r="E22" s="23" t="s">
        <v>267</v>
      </c>
      <c r="F22" s="24" t="s">
        <v>268</v>
      </c>
      <c r="G22" s="31"/>
      <c r="H22" s="28" t="s">
        <v>256</v>
      </c>
      <c r="I22" s="4"/>
      <c r="J22" s="25"/>
      <c r="AG22" s="26" t="s">
        <v>23</v>
      </c>
      <c r="AI22" s="26" t="s">
        <v>20</v>
      </c>
      <c r="AJ22" s="26" t="s">
        <v>17</v>
      </c>
      <c r="AN22" s="1" t="s">
        <v>19</v>
      </c>
      <c r="AT22" s="27">
        <f>IF(J22="základní",#REF!,0)</f>
        <v>0</v>
      </c>
      <c r="AU22" s="27">
        <f>IF(J22="snížená",#REF!,0)</f>
        <v>0</v>
      </c>
      <c r="AV22" s="27">
        <f>IF(J22="zákl. přenesená",#REF!,0)</f>
        <v>0</v>
      </c>
      <c r="AW22" s="27">
        <f>IF(J22="sníž. přenesená",#REF!,0)</f>
        <v>0</v>
      </c>
      <c r="AX22" s="27">
        <f>IF(J22="nulová",#REF!,0)</f>
        <v>0</v>
      </c>
      <c r="AY22" s="1" t="s">
        <v>17</v>
      </c>
      <c r="AZ22" s="27" t="e">
        <f>ROUND(#REF!*H22,2)</f>
        <v>#REF!</v>
      </c>
      <c r="BA22" s="1" t="s">
        <v>23</v>
      </c>
      <c r="BB22" s="26" t="s">
        <v>207</v>
      </c>
    </row>
    <row r="23" spans="2:54" s="3" customFormat="1" ht="55.5" customHeight="1">
      <c r="B23" s="4"/>
      <c r="C23" s="22" t="s">
        <v>107</v>
      </c>
      <c r="D23" s="22" t="s">
        <v>20</v>
      </c>
      <c r="E23" s="23" t="s">
        <v>269</v>
      </c>
      <c r="F23" s="24" t="s">
        <v>270</v>
      </c>
      <c r="G23" s="31"/>
      <c r="H23" s="28" t="s">
        <v>256</v>
      </c>
      <c r="I23" s="4"/>
      <c r="J23" s="25"/>
      <c r="AG23" s="26" t="s">
        <v>23</v>
      </c>
      <c r="AI23" s="26" t="s">
        <v>20</v>
      </c>
      <c r="AJ23" s="26" t="s">
        <v>17</v>
      </c>
      <c r="AN23" s="1" t="s">
        <v>19</v>
      </c>
      <c r="AT23" s="27">
        <f>IF(J23="základní",#REF!,0)</f>
        <v>0</v>
      </c>
      <c r="AU23" s="27">
        <f>IF(J23="snížená",#REF!,0)</f>
        <v>0</v>
      </c>
      <c r="AV23" s="27">
        <f>IF(J23="zákl. přenesená",#REF!,0)</f>
        <v>0</v>
      </c>
      <c r="AW23" s="27">
        <f>IF(J23="sníž. přenesená",#REF!,0)</f>
        <v>0</v>
      </c>
      <c r="AX23" s="27">
        <f>IF(J23="nulová",#REF!,0)</f>
        <v>0</v>
      </c>
      <c r="AY23" s="1" t="s">
        <v>17</v>
      </c>
      <c r="AZ23" s="27" t="e">
        <f>ROUND(#REF!*H23,2)</f>
        <v>#REF!</v>
      </c>
      <c r="BA23" s="1" t="s">
        <v>23</v>
      </c>
      <c r="BB23" s="26" t="s">
        <v>209</v>
      </c>
    </row>
    <row r="24" spans="2:54" s="3" customFormat="1" ht="55.5" customHeight="1">
      <c r="B24" s="4"/>
      <c r="C24" s="22" t="s">
        <v>210</v>
      </c>
      <c r="D24" s="22" t="s">
        <v>20</v>
      </c>
      <c r="E24" s="23" t="s">
        <v>271</v>
      </c>
      <c r="F24" s="24" t="s">
        <v>272</v>
      </c>
      <c r="G24" s="31"/>
      <c r="H24" s="28" t="s">
        <v>256</v>
      </c>
      <c r="I24" s="4"/>
      <c r="J24" s="25"/>
      <c r="AG24" s="26" t="s">
        <v>23</v>
      </c>
      <c r="AI24" s="26" t="s">
        <v>20</v>
      </c>
      <c r="AJ24" s="26" t="s">
        <v>17</v>
      </c>
      <c r="AN24" s="1" t="s">
        <v>19</v>
      </c>
      <c r="AT24" s="27">
        <f>IF(J24="základní",#REF!,0)</f>
        <v>0</v>
      </c>
      <c r="AU24" s="27">
        <f>IF(J24="snížená",#REF!,0)</f>
        <v>0</v>
      </c>
      <c r="AV24" s="27">
        <f>IF(J24="zákl. přenesená",#REF!,0)</f>
        <v>0</v>
      </c>
      <c r="AW24" s="27">
        <f>IF(J24="sníž. přenesená",#REF!,0)</f>
        <v>0</v>
      </c>
      <c r="AX24" s="27">
        <f>IF(J24="nulová",#REF!,0)</f>
        <v>0</v>
      </c>
      <c r="AY24" s="1" t="s">
        <v>17</v>
      </c>
      <c r="AZ24" s="27" t="e">
        <f>ROUND(#REF!*H24,2)</f>
        <v>#REF!</v>
      </c>
      <c r="BA24" s="1" t="s">
        <v>23</v>
      </c>
      <c r="BB24" s="26" t="s">
        <v>211</v>
      </c>
    </row>
    <row r="25" spans="2:54" s="3" customFormat="1" ht="144">
      <c r="B25" s="4"/>
      <c r="C25" s="22" t="s">
        <v>108</v>
      </c>
      <c r="D25" s="22" t="s">
        <v>20</v>
      </c>
      <c r="E25" s="23" t="s">
        <v>273</v>
      </c>
      <c r="F25" s="24" t="s">
        <v>300</v>
      </c>
      <c r="G25" s="31"/>
      <c r="H25" s="28" t="s">
        <v>256</v>
      </c>
      <c r="I25" s="4"/>
      <c r="J25" s="25"/>
      <c r="AG25" s="26" t="s">
        <v>23</v>
      </c>
      <c r="AI25" s="26" t="s">
        <v>20</v>
      </c>
      <c r="AJ25" s="26" t="s">
        <v>17</v>
      </c>
      <c r="AN25" s="1" t="s">
        <v>19</v>
      </c>
      <c r="AT25" s="27">
        <f>IF(J25="základní",#REF!,0)</f>
        <v>0</v>
      </c>
      <c r="AU25" s="27">
        <f>IF(J25="snížená",#REF!,0)</f>
        <v>0</v>
      </c>
      <c r="AV25" s="27">
        <f>IF(J25="zákl. přenesená",#REF!,0)</f>
        <v>0</v>
      </c>
      <c r="AW25" s="27">
        <f>IF(J25="sníž. přenesená",#REF!,0)</f>
        <v>0</v>
      </c>
      <c r="AX25" s="27">
        <f>IF(J25="nulová",#REF!,0)</f>
        <v>0</v>
      </c>
      <c r="AY25" s="1" t="s">
        <v>17</v>
      </c>
      <c r="AZ25" s="27" t="e">
        <f>ROUND(#REF!*H25,2)</f>
        <v>#REF!</v>
      </c>
      <c r="BA25" s="1" t="s">
        <v>23</v>
      </c>
      <c r="BB25" s="26" t="s">
        <v>212</v>
      </c>
    </row>
    <row r="26" spans="2:54" s="3" customFormat="1" ht="55.5" customHeight="1">
      <c r="B26" s="4"/>
      <c r="C26" s="22" t="s">
        <v>110</v>
      </c>
      <c r="D26" s="22" t="s">
        <v>20</v>
      </c>
      <c r="E26" s="23" t="s">
        <v>274</v>
      </c>
      <c r="F26" s="24" t="s">
        <v>275</v>
      </c>
      <c r="G26" s="31"/>
      <c r="H26" s="28" t="s">
        <v>256</v>
      </c>
      <c r="I26" s="4"/>
      <c r="J26" s="25"/>
      <c r="AG26" s="26" t="s">
        <v>23</v>
      </c>
      <c r="AI26" s="26" t="s">
        <v>20</v>
      </c>
      <c r="AJ26" s="26" t="s">
        <v>17</v>
      </c>
      <c r="AN26" s="1" t="s">
        <v>19</v>
      </c>
      <c r="AT26" s="27">
        <f>IF(J26="základní",#REF!,0)</f>
        <v>0</v>
      </c>
      <c r="AU26" s="27">
        <f>IF(J26="snížená",#REF!,0)</f>
        <v>0</v>
      </c>
      <c r="AV26" s="27">
        <f>IF(J26="zákl. přenesená",#REF!,0)</f>
        <v>0</v>
      </c>
      <c r="AW26" s="27">
        <f>IF(J26="sníž. přenesená",#REF!,0)</f>
        <v>0</v>
      </c>
      <c r="AX26" s="27">
        <f>IF(J26="nulová",#REF!,0)</f>
        <v>0</v>
      </c>
      <c r="AY26" s="1" t="s">
        <v>17</v>
      </c>
      <c r="AZ26" s="27" t="e">
        <f>ROUND(#REF!*H26,2)</f>
        <v>#REF!</v>
      </c>
      <c r="BA26" s="1" t="s">
        <v>23</v>
      </c>
      <c r="BB26" s="26" t="s">
        <v>213</v>
      </c>
    </row>
    <row r="27" spans="2:54" s="3" customFormat="1" ht="78" customHeight="1">
      <c r="B27" s="4"/>
      <c r="C27" s="22" t="s">
        <v>214</v>
      </c>
      <c r="D27" s="22" t="s">
        <v>20</v>
      </c>
      <c r="E27" s="23" t="s">
        <v>276</v>
      </c>
      <c r="F27" s="24" t="s">
        <v>277</v>
      </c>
      <c r="G27" s="31"/>
      <c r="H27" s="28" t="s">
        <v>256</v>
      </c>
      <c r="I27" s="4"/>
      <c r="J27" s="25"/>
      <c r="AG27" s="26" t="s">
        <v>23</v>
      </c>
      <c r="AI27" s="26" t="s">
        <v>20</v>
      </c>
      <c r="AJ27" s="26" t="s">
        <v>17</v>
      </c>
      <c r="AN27" s="1" t="s">
        <v>19</v>
      </c>
      <c r="AT27" s="27">
        <f>IF(J27="základní",#REF!,0)</f>
        <v>0</v>
      </c>
      <c r="AU27" s="27">
        <f>IF(J27="snížená",#REF!,0)</f>
        <v>0</v>
      </c>
      <c r="AV27" s="27">
        <f>IF(J27="zákl. přenesená",#REF!,0)</f>
        <v>0</v>
      </c>
      <c r="AW27" s="27">
        <f>IF(J27="sníž. přenesená",#REF!,0)</f>
        <v>0</v>
      </c>
      <c r="AX27" s="27">
        <f>IF(J27="nulová",#REF!,0)</f>
        <v>0</v>
      </c>
      <c r="AY27" s="1" t="s">
        <v>17</v>
      </c>
      <c r="AZ27" s="27" t="e">
        <f>ROUND(#REF!*H27,2)</f>
        <v>#REF!</v>
      </c>
      <c r="BA27" s="1" t="s">
        <v>23</v>
      </c>
      <c r="BB27" s="26" t="s">
        <v>215</v>
      </c>
    </row>
    <row r="28" spans="2:54" s="3" customFormat="1" ht="246" customHeight="1">
      <c r="B28" s="4"/>
      <c r="C28" s="22" t="s">
        <v>216</v>
      </c>
      <c r="D28" s="22" t="s">
        <v>20</v>
      </c>
      <c r="E28" s="23" t="s">
        <v>278</v>
      </c>
      <c r="F28" s="30" t="s">
        <v>279</v>
      </c>
      <c r="G28" s="31"/>
      <c r="H28" s="28" t="s">
        <v>256</v>
      </c>
      <c r="I28" s="4"/>
      <c r="J28" s="25"/>
      <c r="AG28" s="26" t="s">
        <v>23</v>
      </c>
      <c r="AI28" s="26" t="s">
        <v>20</v>
      </c>
      <c r="AJ28" s="26" t="s">
        <v>17</v>
      </c>
      <c r="AN28" s="1" t="s">
        <v>19</v>
      </c>
      <c r="AT28" s="27">
        <f>IF(J28="základní",#REF!,0)</f>
        <v>0</v>
      </c>
      <c r="AU28" s="27">
        <f>IF(J28="snížená",#REF!,0)</f>
        <v>0</v>
      </c>
      <c r="AV28" s="27">
        <f>IF(J28="zákl. přenesená",#REF!,0)</f>
        <v>0</v>
      </c>
      <c r="AW28" s="27">
        <f>IF(J28="sníž. přenesená",#REF!,0)</f>
        <v>0</v>
      </c>
      <c r="AX28" s="27">
        <f>IF(J28="nulová",#REF!,0)</f>
        <v>0</v>
      </c>
      <c r="AY28" s="1" t="s">
        <v>17</v>
      </c>
      <c r="AZ28" s="27" t="e">
        <f>ROUND(#REF!*H28,2)</f>
        <v>#REF!</v>
      </c>
      <c r="BA28" s="1" t="s">
        <v>23</v>
      </c>
      <c r="BB28" s="26" t="s">
        <v>217</v>
      </c>
    </row>
    <row r="29" spans="2:54" s="3" customFormat="1" ht="76.35" customHeight="1">
      <c r="B29" s="4"/>
      <c r="C29" s="22" t="s">
        <v>111</v>
      </c>
      <c r="D29" s="22" t="s">
        <v>20</v>
      </c>
      <c r="E29" s="23" t="s">
        <v>280</v>
      </c>
      <c r="F29" s="24" t="s">
        <v>281</v>
      </c>
      <c r="G29" s="31"/>
      <c r="H29" s="28" t="s">
        <v>256</v>
      </c>
      <c r="I29" s="4"/>
      <c r="J29" s="25"/>
      <c r="AG29" s="26" t="s">
        <v>23</v>
      </c>
      <c r="AI29" s="26" t="s">
        <v>20</v>
      </c>
      <c r="AJ29" s="26" t="s">
        <v>17</v>
      </c>
      <c r="AN29" s="1" t="s">
        <v>19</v>
      </c>
      <c r="AT29" s="27">
        <f>IF(J29="základní",#REF!,0)</f>
        <v>0</v>
      </c>
      <c r="AU29" s="27">
        <f>IF(J29="snížená",#REF!,0)</f>
        <v>0</v>
      </c>
      <c r="AV29" s="27">
        <f>IF(J29="zákl. přenesená",#REF!,0)</f>
        <v>0</v>
      </c>
      <c r="AW29" s="27">
        <f>IF(J29="sníž. přenesená",#REF!,0)</f>
        <v>0</v>
      </c>
      <c r="AX29" s="27">
        <f>IF(J29="nulová",#REF!,0)</f>
        <v>0</v>
      </c>
      <c r="AY29" s="1" t="s">
        <v>17</v>
      </c>
      <c r="AZ29" s="27" t="e">
        <f>ROUND(#REF!*H29,2)</f>
        <v>#REF!</v>
      </c>
      <c r="BA29" s="1" t="s">
        <v>23</v>
      </c>
      <c r="BB29" s="26" t="s">
        <v>218</v>
      </c>
    </row>
    <row r="30" spans="2:9" s="3" customFormat="1" ht="6.95" customHeight="1">
      <c r="B30" s="6"/>
      <c r="C30" s="7"/>
      <c r="D30" s="7"/>
      <c r="E30" s="7"/>
      <c r="F30" s="7"/>
      <c r="G30" s="7"/>
      <c r="H30" s="7"/>
      <c r="I30" s="4"/>
    </row>
  </sheetData>
  <sheetProtection algorithmName="SHA-512" hashValue="3DOhkXFz2FtT5WfjLj8KSKv/Aa5JpwE2AYrJ6bbz/cf2zz9rQvqjjrYtjk3PvDH5Q6wDt87cKIoM7kdDTZZ9MA==" saltValue="JcbP0M/RcUL+pmfb3YK7wA==" spinCount="100000" sheet="1" formatColumns="0" formatRows="0" autoFilter="0"/>
  <autoFilter ref="C15:H29"/>
  <mergeCells count="2">
    <mergeCell ref="E6:H6"/>
    <mergeCell ref="E8:H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74A7-B1B2-4859-9B72-A4ABEC60A6C7}">
  <sheetPr>
    <pageSetUpPr fitToPage="1"/>
  </sheetPr>
  <dimension ref="B2:AZ112"/>
  <sheetViews>
    <sheetView showGridLines="0" workbookViewId="0" topLeftCell="A1"/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100.8515625" style="98" customWidth="1"/>
    <col min="7" max="7" width="34.421875" style="98" customWidth="1"/>
    <col min="8" max="8" width="18.8515625" style="98" bestFit="1" customWidth="1"/>
    <col min="9" max="9" width="9.28125" style="98" customWidth="1"/>
    <col min="10" max="10" width="10.8515625" style="98" customWidth="1"/>
    <col min="11" max="11" width="9.28125" style="98" customWidth="1"/>
    <col min="12" max="17" width="14.140625" style="98" customWidth="1"/>
    <col min="18" max="18" width="16.28125" style="98" customWidth="1"/>
    <col min="19" max="19" width="12.28125" style="98" customWidth="1"/>
    <col min="20" max="20" width="15.00390625" style="98" customWidth="1"/>
    <col min="21" max="21" width="11.00390625" style="98" customWidth="1"/>
    <col min="22" max="22" width="15.00390625" style="98" customWidth="1"/>
    <col min="23" max="23" width="16.28125" style="98" customWidth="1"/>
    <col min="24" max="24" width="11.00390625" style="98" customWidth="1"/>
    <col min="25" max="25" width="15.00390625" style="98" customWidth="1"/>
    <col min="26" max="26" width="16.28125" style="98" customWidth="1"/>
    <col min="27" max="16384" width="9.28125" style="98" customWidth="1"/>
  </cols>
  <sheetData>
    <row r="2" spans="2:9" s="65" customFormat="1" ht="6.95" customHeight="1">
      <c r="B2" s="62"/>
      <c r="C2" s="63"/>
      <c r="D2" s="63"/>
      <c r="E2" s="63"/>
      <c r="F2" s="63"/>
      <c r="G2" s="63"/>
      <c r="H2" s="63"/>
      <c r="I2" s="64"/>
    </row>
    <row r="3" spans="2:9" s="65" customFormat="1" ht="24.95" customHeight="1">
      <c r="B3" s="64"/>
      <c r="C3" s="66" t="s">
        <v>257</v>
      </c>
      <c r="I3" s="64"/>
    </row>
    <row r="4" spans="2:9" s="65" customFormat="1" ht="6.95" customHeight="1">
      <c r="B4" s="64"/>
      <c r="I4" s="64"/>
    </row>
    <row r="5" spans="2:9" s="65" customFormat="1" ht="12" customHeight="1">
      <c r="B5" s="64"/>
      <c r="C5" s="67" t="s">
        <v>1</v>
      </c>
      <c r="I5" s="64"/>
    </row>
    <row r="6" spans="2:9" s="65" customFormat="1" ht="16.5" customHeight="1">
      <c r="B6" s="64"/>
      <c r="E6" s="68" t="s">
        <v>258</v>
      </c>
      <c r="F6" s="69"/>
      <c r="G6" s="69"/>
      <c r="H6" s="69"/>
      <c r="I6" s="64"/>
    </row>
    <row r="7" spans="2:9" s="65" customFormat="1" ht="12" customHeight="1">
      <c r="B7" s="64"/>
      <c r="C7" s="67" t="s">
        <v>2</v>
      </c>
      <c r="I7" s="64"/>
    </row>
    <row r="8" spans="2:9" s="65" customFormat="1" ht="16.5" customHeight="1">
      <c r="B8" s="64"/>
      <c r="E8" s="70" t="s">
        <v>3</v>
      </c>
      <c r="F8" s="71"/>
      <c r="G8" s="71"/>
      <c r="H8" s="71"/>
      <c r="I8" s="64"/>
    </row>
    <row r="9" spans="2:9" s="65" customFormat="1" ht="6.95" customHeight="1">
      <c r="B9" s="64"/>
      <c r="I9" s="64"/>
    </row>
    <row r="10" spans="2:9" s="65" customFormat="1" ht="12" customHeight="1">
      <c r="B10" s="64"/>
      <c r="C10" s="67" t="s">
        <v>4</v>
      </c>
      <c r="F10" s="72" t="s">
        <v>5</v>
      </c>
      <c r="I10" s="64"/>
    </row>
    <row r="11" spans="2:9" s="65" customFormat="1" ht="6.95" customHeight="1">
      <c r="B11" s="64"/>
      <c r="I11" s="64"/>
    </row>
    <row r="12" spans="2:9" s="65" customFormat="1" ht="25.7" customHeight="1">
      <c r="B12" s="64"/>
      <c r="C12" s="67" t="s">
        <v>6</v>
      </c>
      <c r="F12" s="72" t="s">
        <v>7</v>
      </c>
      <c r="I12" s="64"/>
    </row>
    <row r="13" spans="2:9" s="65" customFormat="1" ht="15.2" customHeight="1">
      <c r="B13" s="64"/>
      <c r="C13" s="67" t="s">
        <v>8</v>
      </c>
      <c r="F13" s="72" t="s">
        <v>259</v>
      </c>
      <c r="I13" s="64"/>
    </row>
    <row r="14" spans="2:9" s="65" customFormat="1" ht="10.35" customHeight="1">
      <c r="B14" s="64"/>
      <c r="I14" s="64"/>
    </row>
    <row r="15" spans="2:10" s="76" customFormat="1" ht="29.25" customHeight="1">
      <c r="B15" s="73"/>
      <c r="C15" s="74" t="s">
        <v>10</v>
      </c>
      <c r="D15" s="75" t="s">
        <v>11</v>
      </c>
      <c r="E15" s="75" t="s">
        <v>12</v>
      </c>
      <c r="F15" s="75" t="s">
        <v>13</v>
      </c>
      <c r="G15" s="75" t="s">
        <v>254</v>
      </c>
      <c r="H15" s="75" t="s">
        <v>255</v>
      </c>
      <c r="I15" s="73"/>
      <c r="J15" s="65"/>
    </row>
    <row r="16" spans="2:50" s="65" customFormat="1" ht="22.9" customHeight="1">
      <c r="B16" s="64"/>
      <c r="C16" s="77"/>
      <c r="I16" s="64"/>
      <c r="AG16" s="78" t="s">
        <v>14</v>
      </c>
      <c r="AH16" s="78" t="s">
        <v>9</v>
      </c>
      <c r="AX16" s="79" t="e">
        <f>AX17+AX26+AX44+AX47+AX50+AX56+AX60+AX65+#REF!</f>
        <v>#REF!</v>
      </c>
    </row>
    <row r="17" spans="2:50" s="81" customFormat="1" ht="25.9" customHeight="1">
      <c r="B17" s="80"/>
      <c r="D17" s="82" t="s">
        <v>14</v>
      </c>
      <c r="E17" s="83" t="s">
        <v>15</v>
      </c>
      <c r="F17" s="83" t="s">
        <v>16</v>
      </c>
      <c r="I17" s="80"/>
      <c r="J17" s="65"/>
      <c r="AE17" s="82" t="s">
        <v>17</v>
      </c>
      <c r="AG17" s="84" t="s">
        <v>14</v>
      </c>
      <c r="AH17" s="84" t="s">
        <v>18</v>
      </c>
      <c r="AL17" s="82" t="s">
        <v>19</v>
      </c>
      <c r="AX17" s="85" t="e">
        <f>SUM(AX18:AX25)</f>
        <v>#REF!</v>
      </c>
    </row>
    <row r="18" spans="2:52" s="65" customFormat="1" ht="44.25" customHeight="1">
      <c r="B18" s="64"/>
      <c r="C18" s="86" t="s">
        <v>17</v>
      </c>
      <c r="D18" s="86" t="s">
        <v>20</v>
      </c>
      <c r="E18" s="87" t="s">
        <v>21</v>
      </c>
      <c r="F18" s="88" t="s">
        <v>22</v>
      </c>
      <c r="G18" s="31"/>
      <c r="H18" s="89" t="s">
        <v>256</v>
      </c>
      <c r="I18" s="64"/>
      <c r="AE18" s="90" t="s">
        <v>23</v>
      </c>
      <c r="AG18" s="90" t="s">
        <v>20</v>
      </c>
      <c r="AH18" s="90" t="s">
        <v>17</v>
      </c>
      <c r="AL18" s="78" t="s">
        <v>19</v>
      </c>
      <c r="AR18" s="91">
        <f>IF(J18="základní",#REF!,0)</f>
        <v>0</v>
      </c>
      <c r="AS18" s="91">
        <f>IF(J18="snížená",#REF!,0)</f>
        <v>0</v>
      </c>
      <c r="AT18" s="91">
        <f>IF(J18="zákl. přenesená",#REF!,0)</f>
        <v>0</v>
      </c>
      <c r="AU18" s="91">
        <f>IF(J18="sníž. přenesená",#REF!,0)</f>
        <v>0</v>
      </c>
      <c r="AV18" s="91">
        <f>IF(J18="nulová",#REF!,0)</f>
        <v>0</v>
      </c>
      <c r="AW18" s="78" t="s">
        <v>17</v>
      </c>
      <c r="AX18" s="91" t="e">
        <f>ROUND(#REF!*H18,2)</f>
        <v>#REF!</v>
      </c>
      <c r="AY18" s="78" t="s">
        <v>23</v>
      </c>
      <c r="AZ18" s="90" t="s">
        <v>0</v>
      </c>
    </row>
    <row r="19" spans="2:52" s="65" customFormat="1" ht="37.9" customHeight="1">
      <c r="B19" s="64"/>
      <c r="C19" s="86" t="s">
        <v>0</v>
      </c>
      <c r="D19" s="86" t="s">
        <v>20</v>
      </c>
      <c r="E19" s="87" t="s">
        <v>24</v>
      </c>
      <c r="F19" s="88" t="s">
        <v>25</v>
      </c>
      <c r="G19" s="31"/>
      <c r="H19" s="89" t="s">
        <v>256</v>
      </c>
      <c r="I19" s="64"/>
      <c r="J19" s="92"/>
      <c r="AE19" s="90" t="s">
        <v>23</v>
      </c>
      <c r="AG19" s="90" t="s">
        <v>20</v>
      </c>
      <c r="AH19" s="90" t="s">
        <v>17</v>
      </c>
      <c r="AL19" s="78" t="s">
        <v>19</v>
      </c>
      <c r="AR19" s="91">
        <f>IF(J19="základní",#REF!,0)</f>
        <v>0</v>
      </c>
      <c r="AS19" s="91">
        <f>IF(J19="snížená",#REF!,0)</f>
        <v>0</v>
      </c>
      <c r="AT19" s="91">
        <f>IF(J19="zákl. přenesená",#REF!,0)</f>
        <v>0</v>
      </c>
      <c r="AU19" s="91">
        <f>IF(J19="sníž. přenesená",#REF!,0)</f>
        <v>0</v>
      </c>
      <c r="AV19" s="91">
        <f>IF(J19="nulová",#REF!,0)</f>
        <v>0</v>
      </c>
      <c r="AW19" s="78" t="s">
        <v>17</v>
      </c>
      <c r="AX19" s="91" t="e">
        <f>ROUND(#REF!*H19,2)</f>
        <v>#REF!</v>
      </c>
      <c r="AY19" s="78" t="s">
        <v>23</v>
      </c>
      <c r="AZ19" s="90" t="s">
        <v>23</v>
      </c>
    </row>
    <row r="20" spans="2:52" s="65" customFormat="1" ht="24.2" customHeight="1">
      <c r="B20" s="64"/>
      <c r="C20" s="86" t="s">
        <v>23</v>
      </c>
      <c r="D20" s="86" t="s">
        <v>20</v>
      </c>
      <c r="E20" s="87" t="s">
        <v>27</v>
      </c>
      <c r="F20" s="88" t="s">
        <v>28</v>
      </c>
      <c r="G20" s="31"/>
      <c r="H20" s="89" t="s">
        <v>256</v>
      </c>
      <c r="I20" s="64"/>
      <c r="J20" s="92"/>
      <c r="AE20" s="90" t="s">
        <v>23</v>
      </c>
      <c r="AG20" s="90" t="s">
        <v>20</v>
      </c>
      <c r="AH20" s="90" t="s">
        <v>17</v>
      </c>
      <c r="AL20" s="78" t="s">
        <v>19</v>
      </c>
      <c r="AR20" s="91">
        <f>IF(J20="základní",#REF!,0)</f>
        <v>0</v>
      </c>
      <c r="AS20" s="91">
        <f>IF(J20="snížená",#REF!,0)</f>
        <v>0</v>
      </c>
      <c r="AT20" s="91">
        <f>IF(J20="zákl. přenesená",#REF!,0)</f>
        <v>0</v>
      </c>
      <c r="AU20" s="91">
        <f>IF(J20="sníž. přenesená",#REF!,0)</f>
        <v>0</v>
      </c>
      <c r="AV20" s="91">
        <f>IF(J20="nulová",#REF!,0)</f>
        <v>0</v>
      </c>
      <c r="AW20" s="78" t="s">
        <v>17</v>
      </c>
      <c r="AX20" s="91" t="e">
        <f>ROUND(#REF!*H20,2)</f>
        <v>#REF!</v>
      </c>
      <c r="AY20" s="78" t="s">
        <v>23</v>
      </c>
      <c r="AZ20" s="90" t="s">
        <v>29</v>
      </c>
    </row>
    <row r="21" spans="2:52" s="65" customFormat="1" ht="24.2" customHeight="1">
      <c r="B21" s="64"/>
      <c r="C21" s="86" t="s">
        <v>26</v>
      </c>
      <c r="D21" s="86" t="s">
        <v>20</v>
      </c>
      <c r="E21" s="87" t="s">
        <v>31</v>
      </c>
      <c r="F21" s="88" t="s">
        <v>32</v>
      </c>
      <c r="G21" s="31"/>
      <c r="H21" s="89" t="s">
        <v>256</v>
      </c>
      <c r="I21" s="64"/>
      <c r="J21" s="92"/>
      <c r="AE21" s="90" t="s">
        <v>23</v>
      </c>
      <c r="AG21" s="90" t="s">
        <v>20</v>
      </c>
      <c r="AH21" s="90" t="s">
        <v>17</v>
      </c>
      <c r="AL21" s="78" t="s">
        <v>19</v>
      </c>
      <c r="AR21" s="91">
        <f>IF(J21="základní",#REF!,0)</f>
        <v>0</v>
      </c>
      <c r="AS21" s="91">
        <f>IF(J21="snížená",#REF!,0)</f>
        <v>0</v>
      </c>
      <c r="AT21" s="91">
        <f>IF(J21="zákl. přenesená",#REF!,0)</f>
        <v>0</v>
      </c>
      <c r="AU21" s="91">
        <f>IF(J21="sníž. přenesená",#REF!,0)</f>
        <v>0</v>
      </c>
      <c r="AV21" s="91">
        <f>IF(J21="nulová",#REF!,0)</f>
        <v>0</v>
      </c>
      <c r="AW21" s="78" t="s">
        <v>17</v>
      </c>
      <c r="AX21" s="91" t="e">
        <f>ROUND(#REF!*H21,2)</f>
        <v>#REF!</v>
      </c>
      <c r="AY21" s="78" t="s">
        <v>23</v>
      </c>
      <c r="AZ21" s="90" t="s">
        <v>33</v>
      </c>
    </row>
    <row r="22" spans="2:52" s="65" customFormat="1" ht="33" customHeight="1">
      <c r="B22" s="64"/>
      <c r="C22" s="86" t="s">
        <v>29</v>
      </c>
      <c r="D22" s="86" t="s">
        <v>20</v>
      </c>
      <c r="E22" s="87" t="s">
        <v>35</v>
      </c>
      <c r="F22" s="88" t="s">
        <v>36</v>
      </c>
      <c r="G22" s="31"/>
      <c r="H22" s="89" t="s">
        <v>256</v>
      </c>
      <c r="I22" s="64"/>
      <c r="J22" s="92"/>
      <c r="AE22" s="90" t="s">
        <v>23</v>
      </c>
      <c r="AG22" s="90" t="s">
        <v>20</v>
      </c>
      <c r="AH22" s="90" t="s">
        <v>17</v>
      </c>
      <c r="AL22" s="78" t="s">
        <v>19</v>
      </c>
      <c r="AR22" s="91">
        <f>IF(J22="základní",#REF!,0)</f>
        <v>0</v>
      </c>
      <c r="AS22" s="91">
        <f>IF(J22="snížená",#REF!,0)</f>
        <v>0</v>
      </c>
      <c r="AT22" s="91">
        <f>IF(J22="zákl. přenesená",#REF!,0)</f>
        <v>0</v>
      </c>
      <c r="AU22" s="91">
        <f>IF(J22="sníž. přenesená",#REF!,0)</f>
        <v>0</v>
      </c>
      <c r="AV22" s="91">
        <f>IF(J22="nulová",#REF!,0)</f>
        <v>0</v>
      </c>
      <c r="AW22" s="78" t="s">
        <v>17</v>
      </c>
      <c r="AX22" s="91" t="e">
        <f>ROUND(#REF!*H22,2)</f>
        <v>#REF!</v>
      </c>
      <c r="AY22" s="78" t="s">
        <v>23</v>
      </c>
      <c r="AZ22" s="90" t="s">
        <v>37</v>
      </c>
    </row>
    <row r="23" spans="2:52" s="65" customFormat="1" ht="24.2" customHeight="1">
      <c r="B23" s="64"/>
      <c r="C23" s="86" t="s">
        <v>30</v>
      </c>
      <c r="D23" s="86" t="s">
        <v>20</v>
      </c>
      <c r="E23" s="87" t="s">
        <v>30</v>
      </c>
      <c r="F23" s="88" t="s">
        <v>38</v>
      </c>
      <c r="G23" s="31"/>
      <c r="H23" s="89" t="s">
        <v>256</v>
      </c>
      <c r="I23" s="64"/>
      <c r="J23" s="92"/>
      <c r="AE23" s="90" t="s">
        <v>23</v>
      </c>
      <c r="AG23" s="90" t="s">
        <v>20</v>
      </c>
      <c r="AH23" s="90" t="s">
        <v>17</v>
      </c>
      <c r="AL23" s="78" t="s">
        <v>19</v>
      </c>
      <c r="AR23" s="91">
        <f>IF(J23="základní",#REF!,0)</f>
        <v>0</v>
      </c>
      <c r="AS23" s="91">
        <f>IF(J23="snížená",#REF!,0)</f>
        <v>0</v>
      </c>
      <c r="AT23" s="91">
        <f>IF(J23="zákl. přenesená",#REF!,0)</f>
        <v>0</v>
      </c>
      <c r="AU23" s="91">
        <f>IF(J23="sníž. přenesená",#REF!,0)</f>
        <v>0</v>
      </c>
      <c r="AV23" s="91">
        <f>IF(J23="nulová",#REF!,0)</f>
        <v>0</v>
      </c>
      <c r="AW23" s="78" t="s">
        <v>17</v>
      </c>
      <c r="AX23" s="91" t="e">
        <f>ROUND(#REF!*H23,2)</f>
        <v>#REF!</v>
      </c>
      <c r="AY23" s="78" t="s">
        <v>23</v>
      </c>
      <c r="AZ23" s="90" t="s">
        <v>39</v>
      </c>
    </row>
    <row r="24" spans="2:52" s="65" customFormat="1" ht="36.75" customHeight="1">
      <c r="B24" s="64"/>
      <c r="C24" s="86" t="s">
        <v>40</v>
      </c>
      <c r="D24" s="86" t="s">
        <v>20</v>
      </c>
      <c r="E24" s="87" t="s">
        <v>40</v>
      </c>
      <c r="F24" s="93" t="s">
        <v>283</v>
      </c>
      <c r="G24" s="31"/>
      <c r="H24" s="89" t="s">
        <v>256</v>
      </c>
      <c r="I24" s="64"/>
      <c r="J24" s="92"/>
      <c r="AE24" s="90" t="s">
        <v>23</v>
      </c>
      <c r="AG24" s="90" t="s">
        <v>20</v>
      </c>
      <c r="AH24" s="90" t="s">
        <v>17</v>
      </c>
      <c r="AL24" s="78" t="s">
        <v>19</v>
      </c>
      <c r="AR24" s="91">
        <f>IF(J24="základní",#REF!,0)</f>
        <v>0</v>
      </c>
      <c r="AS24" s="91">
        <f>IF(J24="snížená",#REF!,0)</f>
        <v>0</v>
      </c>
      <c r="AT24" s="91">
        <f>IF(J24="zákl. přenesená",#REF!,0)</f>
        <v>0</v>
      </c>
      <c r="AU24" s="91">
        <f>IF(J24="sníž. přenesená",#REF!,0)</f>
        <v>0</v>
      </c>
      <c r="AV24" s="91">
        <f>IF(J24="nulová",#REF!,0)</f>
        <v>0</v>
      </c>
      <c r="AW24" s="78" t="s">
        <v>17</v>
      </c>
      <c r="AX24" s="91" t="e">
        <f>ROUND(#REF!*H24,2)</f>
        <v>#REF!</v>
      </c>
      <c r="AY24" s="78" t="s">
        <v>23</v>
      </c>
      <c r="AZ24" s="90" t="s">
        <v>41</v>
      </c>
    </row>
    <row r="25" spans="2:52" s="65" customFormat="1" ht="36">
      <c r="B25" s="64"/>
      <c r="C25" s="86" t="s">
        <v>33</v>
      </c>
      <c r="D25" s="86" t="s">
        <v>20</v>
      </c>
      <c r="E25" s="87" t="s">
        <v>33</v>
      </c>
      <c r="F25" s="93" t="s">
        <v>283</v>
      </c>
      <c r="G25" s="31"/>
      <c r="H25" s="89" t="s">
        <v>256</v>
      </c>
      <c r="I25" s="64"/>
      <c r="J25" s="92"/>
      <c r="AE25" s="90" t="s">
        <v>23</v>
      </c>
      <c r="AG25" s="90" t="s">
        <v>20</v>
      </c>
      <c r="AH25" s="90" t="s">
        <v>17</v>
      </c>
      <c r="AL25" s="78" t="s">
        <v>19</v>
      </c>
      <c r="AR25" s="91">
        <f>IF(J25="základní",#REF!,0)</f>
        <v>0</v>
      </c>
      <c r="AS25" s="91">
        <f>IF(J25="snížená",#REF!,0)</f>
        <v>0</v>
      </c>
      <c r="AT25" s="91">
        <f>IF(J25="zákl. přenesená",#REF!,0)</f>
        <v>0</v>
      </c>
      <c r="AU25" s="91">
        <f>IF(J25="sníž. přenesená",#REF!,0)</f>
        <v>0</v>
      </c>
      <c r="AV25" s="91">
        <f>IF(J25="nulová",#REF!,0)</f>
        <v>0</v>
      </c>
      <c r="AW25" s="78" t="s">
        <v>17</v>
      </c>
      <c r="AX25" s="91" t="e">
        <f>ROUND(#REF!*H25,2)</f>
        <v>#REF!</v>
      </c>
      <c r="AY25" s="78" t="s">
        <v>23</v>
      </c>
      <c r="AZ25" s="90" t="s">
        <v>42</v>
      </c>
    </row>
    <row r="26" spans="2:50" s="81" customFormat="1" ht="25.9" customHeight="1">
      <c r="B26" s="80"/>
      <c r="D26" s="82" t="s">
        <v>14</v>
      </c>
      <c r="E26" s="83" t="s">
        <v>43</v>
      </c>
      <c r="F26" s="83" t="s">
        <v>44</v>
      </c>
      <c r="I26" s="80"/>
      <c r="AE26" s="82" t="s">
        <v>17</v>
      </c>
      <c r="AG26" s="84" t="s">
        <v>14</v>
      </c>
      <c r="AH26" s="84" t="s">
        <v>18</v>
      </c>
      <c r="AL26" s="82" t="s">
        <v>19</v>
      </c>
      <c r="AX26" s="85" t="e">
        <f>SUM(AX27:AX43)</f>
        <v>#REF!</v>
      </c>
    </row>
    <row r="27" spans="2:52" s="65" customFormat="1" ht="44.25" customHeight="1">
      <c r="B27" s="64"/>
      <c r="C27" s="86" t="s">
        <v>45</v>
      </c>
      <c r="D27" s="86" t="s">
        <v>20</v>
      </c>
      <c r="E27" s="87" t="s">
        <v>45</v>
      </c>
      <c r="F27" s="88" t="s">
        <v>46</v>
      </c>
      <c r="G27" s="31"/>
      <c r="H27" s="89" t="s">
        <v>256</v>
      </c>
      <c r="I27" s="64"/>
      <c r="J27" s="92"/>
      <c r="AE27" s="90" t="s">
        <v>23</v>
      </c>
      <c r="AG27" s="90" t="s">
        <v>20</v>
      </c>
      <c r="AH27" s="90" t="s">
        <v>17</v>
      </c>
      <c r="AL27" s="78" t="s">
        <v>19</v>
      </c>
      <c r="AR27" s="91">
        <f>IF(J27="základní",#REF!,0)</f>
        <v>0</v>
      </c>
      <c r="AS27" s="91">
        <f>IF(J27="snížená",#REF!,0)</f>
        <v>0</v>
      </c>
      <c r="AT27" s="91">
        <f>IF(J27="zákl. přenesená",#REF!,0)</f>
        <v>0</v>
      </c>
      <c r="AU27" s="91">
        <f>IF(J27="sníž. přenesená",#REF!,0)</f>
        <v>0</v>
      </c>
      <c r="AV27" s="91">
        <f>IF(J27="nulová",#REF!,0)</f>
        <v>0</v>
      </c>
      <c r="AW27" s="78" t="s">
        <v>17</v>
      </c>
      <c r="AX27" s="91" t="e">
        <f>ROUND(#REF!*H27,2)</f>
        <v>#REF!</v>
      </c>
      <c r="AY27" s="78" t="s">
        <v>23</v>
      </c>
      <c r="AZ27" s="90" t="s">
        <v>47</v>
      </c>
    </row>
    <row r="28" spans="2:52" s="65" customFormat="1" ht="16.5" customHeight="1">
      <c r="B28" s="64"/>
      <c r="C28" s="86" t="s">
        <v>34</v>
      </c>
      <c r="D28" s="86" t="s">
        <v>20</v>
      </c>
      <c r="E28" s="87" t="s">
        <v>34</v>
      </c>
      <c r="F28" s="88" t="s">
        <v>48</v>
      </c>
      <c r="G28" s="31"/>
      <c r="H28" s="89" t="s">
        <v>256</v>
      </c>
      <c r="I28" s="64"/>
      <c r="J28" s="92"/>
      <c r="AE28" s="90" t="s">
        <v>23</v>
      </c>
      <c r="AG28" s="90" t="s">
        <v>20</v>
      </c>
      <c r="AH28" s="90" t="s">
        <v>17</v>
      </c>
      <c r="AL28" s="78" t="s">
        <v>19</v>
      </c>
      <c r="AR28" s="91">
        <f>IF(J28="základní",#REF!,0)</f>
        <v>0</v>
      </c>
      <c r="AS28" s="91">
        <f>IF(J28="snížená",#REF!,0)</f>
        <v>0</v>
      </c>
      <c r="AT28" s="91">
        <f>IF(J28="zákl. přenesená",#REF!,0)</f>
        <v>0</v>
      </c>
      <c r="AU28" s="91">
        <f>IF(J28="sníž. přenesená",#REF!,0)</f>
        <v>0</v>
      </c>
      <c r="AV28" s="91">
        <f>IF(J28="nulová",#REF!,0)</f>
        <v>0</v>
      </c>
      <c r="AW28" s="78" t="s">
        <v>17</v>
      </c>
      <c r="AX28" s="91" t="e">
        <f>ROUND(#REF!*H28,2)</f>
        <v>#REF!</v>
      </c>
      <c r="AY28" s="78" t="s">
        <v>23</v>
      </c>
      <c r="AZ28" s="90" t="s">
        <v>49</v>
      </c>
    </row>
    <row r="29" spans="2:52" s="65" customFormat="1" ht="33" customHeight="1">
      <c r="B29" s="64"/>
      <c r="C29" s="86" t="s">
        <v>50</v>
      </c>
      <c r="D29" s="86" t="s">
        <v>20</v>
      </c>
      <c r="E29" s="87" t="s">
        <v>50</v>
      </c>
      <c r="F29" s="88" t="s">
        <v>51</v>
      </c>
      <c r="G29" s="31"/>
      <c r="H29" s="89" t="s">
        <v>256</v>
      </c>
      <c r="I29" s="64"/>
      <c r="J29" s="92"/>
      <c r="AE29" s="90" t="s">
        <v>23</v>
      </c>
      <c r="AG29" s="90" t="s">
        <v>20</v>
      </c>
      <c r="AH29" s="90" t="s">
        <v>17</v>
      </c>
      <c r="AL29" s="78" t="s">
        <v>19</v>
      </c>
      <c r="AR29" s="91">
        <f>IF(J29="základní",#REF!,0)</f>
        <v>0</v>
      </c>
      <c r="AS29" s="91">
        <f>IF(J29="snížená",#REF!,0)</f>
        <v>0</v>
      </c>
      <c r="AT29" s="91">
        <f>IF(J29="zákl. přenesená",#REF!,0)</f>
        <v>0</v>
      </c>
      <c r="AU29" s="91">
        <f>IF(J29="sníž. přenesená",#REF!,0)</f>
        <v>0</v>
      </c>
      <c r="AV29" s="91">
        <f>IF(J29="nulová",#REF!,0)</f>
        <v>0</v>
      </c>
      <c r="AW29" s="78" t="s">
        <v>17</v>
      </c>
      <c r="AX29" s="91" t="e">
        <f>ROUND(#REF!*H29,2)</f>
        <v>#REF!</v>
      </c>
      <c r="AY29" s="78" t="s">
        <v>23</v>
      </c>
      <c r="AZ29" s="90" t="s">
        <v>52</v>
      </c>
    </row>
    <row r="30" spans="2:52" s="65" customFormat="1" ht="76.35" customHeight="1">
      <c r="B30" s="64"/>
      <c r="C30" s="86" t="s">
        <v>54</v>
      </c>
      <c r="D30" s="86" t="s">
        <v>20</v>
      </c>
      <c r="E30" s="87" t="s">
        <v>54</v>
      </c>
      <c r="F30" s="88" t="s">
        <v>55</v>
      </c>
      <c r="G30" s="31"/>
      <c r="H30" s="89" t="s">
        <v>256</v>
      </c>
      <c r="I30" s="64"/>
      <c r="J30" s="92"/>
      <c r="AE30" s="90" t="s">
        <v>23</v>
      </c>
      <c r="AG30" s="90" t="s">
        <v>20</v>
      </c>
      <c r="AH30" s="90" t="s">
        <v>17</v>
      </c>
      <c r="AL30" s="78" t="s">
        <v>19</v>
      </c>
      <c r="AR30" s="91">
        <f>IF(J30="základní",#REF!,0)</f>
        <v>0</v>
      </c>
      <c r="AS30" s="91">
        <f>IF(J30="snížená",#REF!,0)</f>
        <v>0</v>
      </c>
      <c r="AT30" s="91">
        <f>IF(J30="zákl. přenesená",#REF!,0)</f>
        <v>0</v>
      </c>
      <c r="AU30" s="91">
        <f>IF(J30="sníž. přenesená",#REF!,0)</f>
        <v>0</v>
      </c>
      <c r="AV30" s="91">
        <f>IF(J30="nulová",#REF!,0)</f>
        <v>0</v>
      </c>
      <c r="AW30" s="78" t="s">
        <v>17</v>
      </c>
      <c r="AX30" s="91" t="e">
        <f>ROUND(#REF!*H30,2)</f>
        <v>#REF!</v>
      </c>
      <c r="AY30" s="78" t="s">
        <v>23</v>
      </c>
      <c r="AZ30" s="90" t="s">
        <v>56</v>
      </c>
    </row>
    <row r="31" spans="2:52" s="65" customFormat="1" ht="37.9" customHeight="1">
      <c r="B31" s="64"/>
      <c r="C31" s="86" t="s">
        <v>41</v>
      </c>
      <c r="D31" s="86" t="s">
        <v>20</v>
      </c>
      <c r="E31" s="87" t="s">
        <v>41</v>
      </c>
      <c r="F31" s="88" t="s">
        <v>57</v>
      </c>
      <c r="G31" s="31"/>
      <c r="H31" s="89" t="s">
        <v>256</v>
      </c>
      <c r="I31" s="64"/>
      <c r="J31" s="92"/>
      <c r="AE31" s="90" t="s">
        <v>23</v>
      </c>
      <c r="AG31" s="90" t="s">
        <v>20</v>
      </c>
      <c r="AH31" s="90" t="s">
        <v>17</v>
      </c>
      <c r="AL31" s="78" t="s">
        <v>19</v>
      </c>
      <c r="AR31" s="91">
        <f>IF(J31="základní",#REF!,0)</f>
        <v>0</v>
      </c>
      <c r="AS31" s="91">
        <f>IF(J31="snížená",#REF!,0)</f>
        <v>0</v>
      </c>
      <c r="AT31" s="91">
        <f>IF(J31="zákl. přenesená",#REF!,0)</f>
        <v>0</v>
      </c>
      <c r="AU31" s="91">
        <f>IF(J31="sníž. přenesená",#REF!,0)</f>
        <v>0</v>
      </c>
      <c r="AV31" s="91">
        <f>IF(J31="nulová",#REF!,0)</f>
        <v>0</v>
      </c>
      <c r="AW31" s="78" t="s">
        <v>17</v>
      </c>
      <c r="AX31" s="91" t="e">
        <f>ROUND(#REF!*H31,2)</f>
        <v>#REF!</v>
      </c>
      <c r="AY31" s="78" t="s">
        <v>23</v>
      </c>
      <c r="AZ31" s="90" t="s">
        <v>58</v>
      </c>
    </row>
    <row r="32" spans="2:52" s="65" customFormat="1" ht="24.2" customHeight="1">
      <c r="B32" s="64"/>
      <c r="C32" s="86" t="s">
        <v>42</v>
      </c>
      <c r="D32" s="86" t="s">
        <v>20</v>
      </c>
      <c r="E32" s="87" t="s">
        <v>42</v>
      </c>
      <c r="F32" s="88" t="s">
        <v>60</v>
      </c>
      <c r="G32" s="31"/>
      <c r="H32" s="89" t="s">
        <v>256</v>
      </c>
      <c r="I32" s="64"/>
      <c r="J32" s="92"/>
      <c r="AE32" s="90" t="s">
        <v>23</v>
      </c>
      <c r="AG32" s="90" t="s">
        <v>20</v>
      </c>
      <c r="AH32" s="90" t="s">
        <v>17</v>
      </c>
      <c r="AL32" s="78" t="s">
        <v>19</v>
      </c>
      <c r="AR32" s="91">
        <f>IF(J32="základní",#REF!,0)</f>
        <v>0</v>
      </c>
      <c r="AS32" s="91">
        <f>IF(J32="snížená",#REF!,0)</f>
        <v>0</v>
      </c>
      <c r="AT32" s="91">
        <f>IF(J32="zákl. přenesená",#REF!,0)</f>
        <v>0</v>
      </c>
      <c r="AU32" s="91">
        <f>IF(J32="sníž. přenesená",#REF!,0)</f>
        <v>0</v>
      </c>
      <c r="AV32" s="91">
        <f>IF(J32="nulová",#REF!,0)</f>
        <v>0</v>
      </c>
      <c r="AW32" s="78" t="s">
        <v>17</v>
      </c>
      <c r="AX32" s="91" t="e">
        <f>ROUND(#REF!*H32,2)</f>
        <v>#REF!</v>
      </c>
      <c r="AY32" s="78" t="s">
        <v>23</v>
      </c>
      <c r="AZ32" s="90" t="s">
        <v>61</v>
      </c>
    </row>
    <row r="33" spans="2:52" s="65" customFormat="1" ht="16.5" customHeight="1">
      <c r="B33" s="64"/>
      <c r="C33" s="86" t="s">
        <v>62</v>
      </c>
      <c r="D33" s="86" t="s">
        <v>20</v>
      </c>
      <c r="E33" s="87" t="s">
        <v>62</v>
      </c>
      <c r="F33" s="88" t="s">
        <v>63</v>
      </c>
      <c r="G33" s="31"/>
      <c r="H33" s="89" t="s">
        <v>256</v>
      </c>
      <c r="I33" s="64"/>
      <c r="J33" s="92"/>
      <c r="AE33" s="90" t="s">
        <v>23</v>
      </c>
      <c r="AG33" s="90" t="s">
        <v>20</v>
      </c>
      <c r="AH33" s="90" t="s">
        <v>17</v>
      </c>
      <c r="AL33" s="78" t="s">
        <v>19</v>
      </c>
      <c r="AR33" s="91">
        <f>IF(J33="základní",#REF!,0)</f>
        <v>0</v>
      </c>
      <c r="AS33" s="91">
        <f>IF(J33="snížená",#REF!,0)</f>
        <v>0</v>
      </c>
      <c r="AT33" s="91">
        <f>IF(J33="zákl. přenesená",#REF!,0)</f>
        <v>0</v>
      </c>
      <c r="AU33" s="91">
        <f>IF(J33="sníž. přenesená",#REF!,0)</f>
        <v>0</v>
      </c>
      <c r="AV33" s="91">
        <f>IF(J33="nulová",#REF!,0)</f>
        <v>0</v>
      </c>
      <c r="AW33" s="78" t="s">
        <v>17</v>
      </c>
      <c r="AX33" s="91" t="e">
        <f>ROUND(#REF!*H33,2)</f>
        <v>#REF!</v>
      </c>
      <c r="AY33" s="78" t="s">
        <v>23</v>
      </c>
      <c r="AZ33" s="90" t="s">
        <v>64</v>
      </c>
    </row>
    <row r="34" spans="2:52" s="65" customFormat="1" ht="24.2" customHeight="1">
      <c r="B34" s="64"/>
      <c r="C34" s="86" t="s">
        <v>47</v>
      </c>
      <c r="D34" s="86" t="s">
        <v>20</v>
      </c>
      <c r="E34" s="87" t="s">
        <v>47</v>
      </c>
      <c r="F34" s="88" t="s">
        <v>65</v>
      </c>
      <c r="G34" s="31"/>
      <c r="H34" s="89" t="s">
        <v>256</v>
      </c>
      <c r="I34" s="64"/>
      <c r="J34" s="92"/>
      <c r="AE34" s="90" t="s">
        <v>23</v>
      </c>
      <c r="AG34" s="90" t="s">
        <v>20</v>
      </c>
      <c r="AH34" s="90" t="s">
        <v>17</v>
      </c>
      <c r="AL34" s="78" t="s">
        <v>19</v>
      </c>
      <c r="AR34" s="91">
        <f>IF(J34="základní",#REF!,0)</f>
        <v>0</v>
      </c>
      <c r="AS34" s="91">
        <f>IF(J34="snížená",#REF!,0)</f>
        <v>0</v>
      </c>
      <c r="AT34" s="91">
        <f>IF(J34="zákl. přenesená",#REF!,0)</f>
        <v>0</v>
      </c>
      <c r="AU34" s="91">
        <f>IF(J34="sníž. přenesená",#REF!,0)</f>
        <v>0</v>
      </c>
      <c r="AV34" s="91">
        <f>IF(J34="nulová",#REF!,0)</f>
        <v>0</v>
      </c>
      <c r="AW34" s="78" t="s">
        <v>17</v>
      </c>
      <c r="AX34" s="91" t="e">
        <f>ROUND(#REF!*H34,2)</f>
        <v>#REF!</v>
      </c>
      <c r="AY34" s="78" t="s">
        <v>23</v>
      </c>
      <c r="AZ34" s="90" t="s">
        <v>66</v>
      </c>
    </row>
    <row r="35" spans="2:52" s="65" customFormat="1" ht="37.9" customHeight="1">
      <c r="B35" s="64"/>
      <c r="C35" s="86" t="s">
        <v>67</v>
      </c>
      <c r="D35" s="86" t="s">
        <v>20</v>
      </c>
      <c r="E35" s="87" t="s">
        <v>67</v>
      </c>
      <c r="F35" s="88" t="s">
        <v>68</v>
      </c>
      <c r="G35" s="31"/>
      <c r="H35" s="89" t="s">
        <v>256</v>
      </c>
      <c r="I35" s="64"/>
      <c r="J35" s="92"/>
      <c r="AE35" s="90" t="s">
        <v>23</v>
      </c>
      <c r="AG35" s="90" t="s">
        <v>20</v>
      </c>
      <c r="AH35" s="90" t="s">
        <v>17</v>
      </c>
      <c r="AL35" s="78" t="s">
        <v>19</v>
      </c>
      <c r="AR35" s="91">
        <f>IF(J35="základní",#REF!,0)</f>
        <v>0</v>
      </c>
      <c r="AS35" s="91">
        <f>IF(J35="snížená",#REF!,0)</f>
        <v>0</v>
      </c>
      <c r="AT35" s="91">
        <f>IF(J35="zákl. přenesená",#REF!,0)</f>
        <v>0</v>
      </c>
      <c r="AU35" s="91">
        <f>IF(J35="sníž. přenesená",#REF!,0)</f>
        <v>0</v>
      </c>
      <c r="AV35" s="91">
        <f>IF(J35="nulová",#REF!,0)</f>
        <v>0</v>
      </c>
      <c r="AW35" s="78" t="s">
        <v>17</v>
      </c>
      <c r="AX35" s="91" t="e">
        <f>ROUND(#REF!*H35,2)</f>
        <v>#REF!</v>
      </c>
      <c r="AY35" s="78" t="s">
        <v>23</v>
      </c>
      <c r="AZ35" s="90" t="s">
        <v>69</v>
      </c>
    </row>
    <row r="36" spans="2:52" s="65" customFormat="1" ht="114.95" customHeight="1">
      <c r="B36" s="64"/>
      <c r="C36" s="86" t="s">
        <v>52</v>
      </c>
      <c r="D36" s="86" t="s">
        <v>20</v>
      </c>
      <c r="E36" s="87" t="s">
        <v>52</v>
      </c>
      <c r="F36" s="93" t="s">
        <v>285</v>
      </c>
      <c r="G36" s="31"/>
      <c r="H36" s="89" t="s">
        <v>256</v>
      </c>
      <c r="I36" s="64"/>
      <c r="J36" s="92"/>
      <c r="AE36" s="90" t="s">
        <v>23</v>
      </c>
      <c r="AG36" s="90" t="s">
        <v>20</v>
      </c>
      <c r="AH36" s="90" t="s">
        <v>17</v>
      </c>
      <c r="AL36" s="78" t="s">
        <v>19</v>
      </c>
      <c r="AR36" s="91">
        <f>IF(J36="základní",#REF!,0)</f>
        <v>0</v>
      </c>
      <c r="AS36" s="91">
        <f>IF(J36="snížená",#REF!,0)</f>
        <v>0</v>
      </c>
      <c r="AT36" s="91">
        <f>IF(J36="zákl. přenesená",#REF!,0)</f>
        <v>0</v>
      </c>
      <c r="AU36" s="91">
        <f>IF(J36="sníž. přenesená",#REF!,0)</f>
        <v>0</v>
      </c>
      <c r="AV36" s="91">
        <f>IF(J36="nulová",#REF!,0)</f>
        <v>0</v>
      </c>
      <c r="AW36" s="78" t="s">
        <v>17</v>
      </c>
      <c r="AX36" s="91" t="e">
        <f>ROUND(#REF!*H36,2)</f>
        <v>#REF!</v>
      </c>
      <c r="AY36" s="78" t="s">
        <v>23</v>
      </c>
      <c r="AZ36" s="90" t="s">
        <v>70</v>
      </c>
    </row>
    <row r="37" spans="2:52" s="65" customFormat="1" ht="76.35" customHeight="1">
      <c r="B37" s="64"/>
      <c r="C37" s="86" t="s">
        <v>53</v>
      </c>
      <c r="D37" s="86" t="s">
        <v>20</v>
      </c>
      <c r="E37" s="87" t="s">
        <v>53</v>
      </c>
      <c r="F37" s="93" t="s">
        <v>284</v>
      </c>
      <c r="G37" s="31"/>
      <c r="H37" s="89" t="s">
        <v>256</v>
      </c>
      <c r="I37" s="64"/>
      <c r="J37" s="92"/>
      <c r="AE37" s="90" t="s">
        <v>23</v>
      </c>
      <c r="AG37" s="90" t="s">
        <v>20</v>
      </c>
      <c r="AH37" s="90" t="s">
        <v>17</v>
      </c>
      <c r="AL37" s="78" t="s">
        <v>19</v>
      </c>
      <c r="AR37" s="91">
        <f>IF(J37="základní",#REF!,0)</f>
        <v>0</v>
      </c>
      <c r="AS37" s="91">
        <f>IF(J37="snížená",#REF!,0)</f>
        <v>0</v>
      </c>
      <c r="AT37" s="91">
        <f>IF(J37="zákl. přenesená",#REF!,0)</f>
        <v>0</v>
      </c>
      <c r="AU37" s="91">
        <f>IF(J37="sníž. přenesená",#REF!,0)</f>
        <v>0</v>
      </c>
      <c r="AV37" s="91">
        <f>IF(J37="nulová",#REF!,0)</f>
        <v>0</v>
      </c>
      <c r="AW37" s="78" t="s">
        <v>17</v>
      </c>
      <c r="AX37" s="91" t="e">
        <f>ROUND(#REF!*H37,2)</f>
        <v>#REF!</v>
      </c>
      <c r="AY37" s="78" t="s">
        <v>23</v>
      </c>
      <c r="AZ37" s="90" t="s">
        <v>71</v>
      </c>
    </row>
    <row r="38" spans="2:52" s="65" customFormat="1" ht="55.5" customHeight="1">
      <c r="B38" s="64"/>
      <c r="C38" s="86" t="s">
        <v>72</v>
      </c>
      <c r="D38" s="86" t="s">
        <v>20</v>
      </c>
      <c r="E38" s="87" t="s">
        <v>72</v>
      </c>
      <c r="F38" s="93" t="s">
        <v>73</v>
      </c>
      <c r="G38" s="31"/>
      <c r="H38" s="89" t="s">
        <v>256</v>
      </c>
      <c r="I38" s="64"/>
      <c r="J38" s="92"/>
      <c r="AE38" s="90" t="s">
        <v>23</v>
      </c>
      <c r="AG38" s="90" t="s">
        <v>20</v>
      </c>
      <c r="AH38" s="90" t="s">
        <v>17</v>
      </c>
      <c r="AL38" s="78" t="s">
        <v>19</v>
      </c>
      <c r="AR38" s="91">
        <f>IF(J38="základní",#REF!,0)</f>
        <v>0</v>
      </c>
      <c r="AS38" s="91">
        <f>IF(J38="snížená",#REF!,0)</f>
        <v>0</v>
      </c>
      <c r="AT38" s="91">
        <f>IF(J38="zákl. přenesená",#REF!,0)</f>
        <v>0</v>
      </c>
      <c r="AU38" s="91">
        <f>IF(J38="sníž. přenesená",#REF!,0)</f>
        <v>0</v>
      </c>
      <c r="AV38" s="91">
        <f>IF(J38="nulová",#REF!,0)</f>
        <v>0</v>
      </c>
      <c r="AW38" s="78" t="s">
        <v>17</v>
      </c>
      <c r="AX38" s="91" t="e">
        <f>ROUND(#REF!*H38,2)</f>
        <v>#REF!</v>
      </c>
      <c r="AY38" s="78" t="s">
        <v>23</v>
      </c>
      <c r="AZ38" s="90" t="s">
        <v>74</v>
      </c>
    </row>
    <row r="39" spans="2:52" s="65" customFormat="1" ht="37.9" customHeight="1">
      <c r="B39" s="64"/>
      <c r="C39" s="86" t="s">
        <v>75</v>
      </c>
      <c r="D39" s="86" t="s">
        <v>20</v>
      </c>
      <c r="E39" s="87" t="s">
        <v>75</v>
      </c>
      <c r="F39" s="88" t="s">
        <v>76</v>
      </c>
      <c r="G39" s="31"/>
      <c r="H39" s="89" t="s">
        <v>256</v>
      </c>
      <c r="I39" s="64"/>
      <c r="J39" s="92"/>
      <c r="AE39" s="90" t="s">
        <v>23</v>
      </c>
      <c r="AG39" s="90" t="s">
        <v>20</v>
      </c>
      <c r="AH39" s="90" t="s">
        <v>17</v>
      </c>
      <c r="AL39" s="78" t="s">
        <v>19</v>
      </c>
      <c r="AR39" s="91">
        <f>IF(J39="základní",#REF!,0)</f>
        <v>0</v>
      </c>
      <c r="AS39" s="91">
        <f>IF(J39="snížená",#REF!,0)</f>
        <v>0</v>
      </c>
      <c r="AT39" s="91">
        <f>IF(J39="zákl. přenesená",#REF!,0)</f>
        <v>0</v>
      </c>
      <c r="AU39" s="91">
        <f>IF(J39="sníž. přenesená",#REF!,0)</f>
        <v>0</v>
      </c>
      <c r="AV39" s="91">
        <f>IF(J39="nulová",#REF!,0)</f>
        <v>0</v>
      </c>
      <c r="AW39" s="78" t="s">
        <v>17</v>
      </c>
      <c r="AX39" s="91" t="e">
        <f>ROUND(#REF!*H39,2)</f>
        <v>#REF!</v>
      </c>
      <c r="AY39" s="78" t="s">
        <v>23</v>
      </c>
      <c r="AZ39" s="90" t="s">
        <v>77</v>
      </c>
    </row>
    <row r="40" spans="2:52" s="65" customFormat="1" ht="76.35" customHeight="1">
      <c r="B40" s="64"/>
      <c r="C40" s="86" t="s">
        <v>59</v>
      </c>
      <c r="D40" s="86" t="s">
        <v>20</v>
      </c>
      <c r="E40" s="87" t="s">
        <v>59</v>
      </c>
      <c r="F40" s="88" t="s">
        <v>80</v>
      </c>
      <c r="G40" s="31"/>
      <c r="H40" s="89" t="s">
        <v>256</v>
      </c>
      <c r="I40" s="64"/>
      <c r="J40" s="92"/>
      <c r="AE40" s="90" t="s">
        <v>23</v>
      </c>
      <c r="AG40" s="90" t="s">
        <v>20</v>
      </c>
      <c r="AH40" s="90" t="s">
        <v>17</v>
      </c>
      <c r="AL40" s="78" t="s">
        <v>19</v>
      </c>
      <c r="AR40" s="91">
        <f>IF(J40="základní",#REF!,0)</f>
        <v>0</v>
      </c>
      <c r="AS40" s="91">
        <f>IF(J40="snížená",#REF!,0)</f>
        <v>0</v>
      </c>
      <c r="AT40" s="91">
        <f>IF(J40="zákl. přenesená",#REF!,0)</f>
        <v>0</v>
      </c>
      <c r="AU40" s="91">
        <f>IF(J40="sníž. přenesená",#REF!,0)</f>
        <v>0</v>
      </c>
      <c r="AV40" s="91">
        <f>IF(J40="nulová",#REF!,0)</f>
        <v>0</v>
      </c>
      <c r="AW40" s="78" t="s">
        <v>17</v>
      </c>
      <c r="AX40" s="91" t="e">
        <f>ROUND(#REF!*H40,2)</f>
        <v>#REF!</v>
      </c>
      <c r="AY40" s="78" t="s">
        <v>23</v>
      </c>
      <c r="AZ40" s="90" t="s">
        <v>81</v>
      </c>
    </row>
    <row r="41" spans="2:52" s="65" customFormat="1" ht="66.75" customHeight="1">
      <c r="B41" s="64"/>
      <c r="C41" s="86" t="s">
        <v>82</v>
      </c>
      <c r="D41" s="86" t="s">
        <v>20</v>
      </c>
      <c r="E41" s="87" t="s">
        <v>82</v>
      </c>
      <c r="F41" s="88" t="s">
        <v>83</v>
      </c>
      <c r="G41" s="31"/>
      <c r="H41" s="89" t="s">
        <v>256</v>
      </c>
      <c r="I41" s="64"/>
      <c r="J41" s="92"/>
      <c r="AE41" s="90" t="s">
        <v>23</v>
      </c>
      <c r="AG41" s="90" t="s">
        <v>20</v>
      </c>
      <c r="AH41" s="90" t="s">
        <v>17</v>
      </c>
      <c r="AL41" s="78" t="s">
        <v>19</v>
      </c>
      <c r="AR41" s="91">
        <f>IF(J41="základní",#REF!,0)</f>
        <v>0</v>
      </c>
      <c r="AS41" s="91">
        <f>IF(J41="snížená",#REF!,0)</f>
        <v>0</v>
      </c>
      <c r="AT41" s="91">
        <f>IF(J41="zákl. přenesená",#REF!,0)</f>
        <v>0</v>
      </c>
      <c r="AU41" s="91">
        <f>IF(J41="sníž. přenesená",#REF!,0)</f>
        <v>0</v>
      </c>
      <c r="AV41" s="91">
        <f>IF(J41="nulová",#REF!,0)</f>
        <v>0</v>
      </c>
      <c r="AW41" s="78" t="s">
        <v>17</v>
      </c>
      <c r="AX41" s="91" t="e">
        <f>ROUND(#REF!*H41,2)</f>
        <v>#REF!</v>
      </c>
      <c r="AY41" s="78" t="s">
        <v>23</v>
      </c>
      <c r="AZ41" s="90" t="s">
        <v>84</v>
      </c>
    </row>
    <row r="42" spans="2:52" s="65" customFormat="1" ht="37.9" customHeight="1">
      <c r="B42" s="64"/>
      <c r="C42" s="86" t="s">
        <v>85</v>
      </c>
      <c r="D42" s="86" t="s">
        <v>20</v>
      </c>
      <c r="E42" s="87" t="s">
        <v>85</v>
      </c>
      <c r="F42" s="88" t="s">
        <v>86</v>
      </c>
      <c r="G42" s="31"/>
      <c r="H42" s="89" t="s">
        <v>256</v>
      </c>
      <c r="I42" s="64"/>
      <c r="J42" s="92"/>
      <c r="AE42" s="90" t="s">
        <v>23</v>
      </c>
      <c r="AG42" s="90" t="s">
        <v>20</v>
      </c>
      <c r="AH42" s="90" t="s">
        <v>17</v>
      </c>
      <c r="AL42" s="78" t="s">
        <v>19</v>
      </c>
      <c r="AR42" s="91">
        <f>IF(J42="základní",#REF!,0)</f>
        <v>0</v>
      </c>
      <c r="AS42" s="91">
        <f>IF(J42="snížená",#REF!,0)</f>
        <v>0</v>
      </c>
      <c r="AT42" s="91">
        <f>IF(J42="zákl. přenesená",#REF!,0)</f>
        <v>0</v>
      </c>
      <c r="AU42" s="91">
        <f>IF(J42="sníž. přenesená",#REF!,0)</f>
        <v>0</v>
      </c>
      <c r="AV42" s="91">
        <f>IF(J42="nulová",#REF!,0)</f>
        <v>0</v>
      </c>
      <c r="AW42" s="78" t="s">
        <v>17</v>
      </c>
      <c r="AX42" s="91" t="e">
        <f>ROUND(#REF!*H42,2)</f>
        <v>#REF!</v>
      </c>
      <c r="AY42" s="78" t="s">
        <v>23</v>
      </c>
      <c r="AZ42" s="90" t="s">
        <v>87</v>
      </c>
    </row>
    <row r="43" spans="2:52" s="65" customFormat="1" ht="16.5" customHeight="1">
      <c r="B43" s="64"/>
      <c r="C43" s="86" t="s">
        <v>66</v>
      </c>
      <c r="D43" s="86" t="s">
        <v>20</v>
      </c>
      <c r="E43" s="87" t="s">
        <v>66</v>
      </c>
      <c r="F43" s="88" t="s">
        <v>88</v>
      </c>
      <c r="G43" s="31"/>
      <c r="H43" s="89" t="s">
        <v>256</v>
      </c>
      <c r="I43" s="64"/>
      <c r="J43" s="92"/>
      <c r="AE43" s="90" t="s">
        <v>23</v>
      </c>
      <c r="AG43" s="90" t="s">
        <v>20</v>
      </c>
      <c r="AH43" s="90" t="s">
        <v>17</v>
      </c>
      <c r="AL43" s="78" t="s">
        <v>19</v>
      </c>
      <c r="AR43" s="91">
        <f>IF(J43="základní",#REF!,0)</f>
        <v>0</v>
      </c>
      <c r="AS43" s="91">
        <f>IF(J43="snížená",#REF!,0)</f>
        <v>0</v>
      </c>
      <c r="AT43" s="91">
        <f>IF(J43="zákl. přenesená",#REF!,0)</f>
        <v>0</v>
      </c>
      <c r="AU43" s="91">
        <f>IF(J43="sníž. přenesená",#REF!,0)</f>
        <v>0</v>
      </c>
      <c r="AV43" s="91">
        <f>IF(J43="nulová",#REF!,0)</f>
        <v>0</v>
      </c>
      <c r="AW43" s="78" t="s">
        <v>17</v>
      </c>
      <c r="AX43" s="91" t="e">
        <f>ROUND(#REF!*H43,2)</f>
        <v>#REF!</v>
      </c>
      <c r="AY43" s="78" t="s">
        <v>23</v>
      </c>
      <c r="AZ43" s="90" t="s">
        <v>89</v>
      </c>
    </row>
    <row r="44" spans="2:50" s="81" customFormat="1" ht="25.9" customHeight="1">
      <c r="B44" s="80"/>
      <c r="D44" s="82" t="s">
        <v>14</v>
      </c>
      <c r="E44" s="83" t="s">
        <v>100</v>
      </c>
      <c r="F44" s="83" t="s">
        <v>101</v>
      </c>
      <c r="G44" s="94"/>
      <c r="I44" s="80"/>
      <c r="AE44" s="82" t="s">
        <v>17</v>
      </c>
      <c r="AG44" s="84" t="s">
        <v>14</v>
      </c>
      <c r="AH44" s="84" t="s">
        <v>18</v>
      </c>
      <c r="AL44" s="82" t="s">
        <v>19</v>
      </c>
      <c r="AX44" s="85" t="e">
        <f>SUM(AX45:AX46)</f>
        <v>#REF!</v>
      </c>
    </row>
    <row r="45" spans="2:52" s="65" customFormat="1" ht="24.2" customHeight="1">
      <c r="B45" s="64"/>
      <c r="C45" s="86" t="s">
        <v>102</v>
      </c>
      <c r="D45" s="86" t="s">
        <v>20</v>
      </c>
      <c r="E45" s="87" t="s">
        <v>102</v>
      </c>
      <c r="F45" s="88" t="s">
        <v>103</v>
      </c>
      <c r="G45" s="31"/>
      <c r="H45" s="89" t="s">
        <v>256</v>
      </c>
      <c r="I45" s="64"/>
      <c r="J45" s="92"/>
      <c r="AE45" s="90" t="s">
        <v>23</v>
      </c>
      <c r="AG45" s="90" t="s">
        <v>20</v>
      </c>
      <c r="AH45" s="90" t="s">
        <v>17</v>
      </c>
      <c r="AL45" s="78" t="s">
        <v>19</v>
      </c>
      <c r="AR45" s="91">
        <f>IF(J45="základní",#REF!,0)</f>
        <v>0</v>
      </c>
      <c r="AS45" s="91">
        <f>IF(J45="snížená",#REF!,0)</f>
        <v>0</v>
      </c>
      <c r="AT45" s="91">
        <f>IF(J45="zákl. přenesená",#REF!,0)</f>
        <v>0</v>
      </c>
      <c r="AU45" s="91">
        <f>IF(J45="sníž. přenesená",#REF!,0)</f>
        <v>0</v>
      </c>
      <c r="AV45" s="91">
        <f>IF(J45="nulová",#REF!,0)</f>
        <v>0</v>
      </c>
      <c r="AW45" s="78" t="s">
        <v>17</v>
      </c>
      <c r="AX45" s="91" t="e">
        <f>ROUND(#REF!*H45,2)</f>
        <v>#REF!</v>
      </c>
      <c r="AY45" s="78" t="s">
        <v>23</v>
      </c>
      <c r="AZ45" s="90" t="s">
        <v>104</v>
      </c>
    </row>
    <row r="46" spans="2:52" s="65" customFormat="1" ht="37.9" customHeight="1">
      <c r="B46" s="64"/>
      <c r="C46" s="86" t="s">
        <v>78</v>
      </c>
      <c r="D46" s="86" t="s">
        <v>20</v>
      </c>
      <c r="E46" s="87" t="s">
        <v>78</v>
      </c>
      <c r="F46" s="88" t="s">
        <v>109</v>
      </c>
      <c r="G46" s="31"/>
      <c r="H46" s="89" t="s">
        <v>256</v>
      </c>
      <c r="I46" s="64"/>
      <c r="J46" s="92"/>
      <c r="AE46" s="90" t="s">
        <v>23</v>
      </c>
      <c r="AG46" s="90" t="s">
        <v>20</v>
      </c>
      <c r="AH46" s="90" t="s">
        <v>17</v>
      </c>
      <c r="AL46" s="78" t="s">
        <v>19</v>
      </c>
      <c r="AR46" s="91">
        <f>IF(J46="základní",#REF!,0)</f>
        <v>0</v>
      </c>
      <c r="AS46" s="91">
        <f>IF(J46="snížená",#REF!,0)</f>
        <v>0</v>
      </c>
      <c r="AT46" s="91">
        <f>IF(J46="zákl. přenesená",#REF!,0)</f>
        <v>0</v>
      </c>
      <c r="AU46" s="91">
        <f>IF(J46="sníž. přenesená",#REF!,0)</f>
        <v>0</v>
      </c>
      <c r="AV46" s="91">
        <f>IF(J46="nulová",#REF!,0)</f>
        <v>0</v>
      </c>
      <c r="AW46" s="78" t="s">
        <v>17</v>
      </c>
      <c r="AX46" s="91" t="e">
        <f>ROUND(#REF!*H46,2)</f>
        <v>#REF!</v>
      </c>
      <c r="AY46" s="78" t="s">
        <v>23</v>
      </c>
      <c r="AZ46" s="90" t="s">
        <v>110</v>
      </c>
    </row>
    <row r="47" spans="2:50" s="81" customFormat="1" ht="25.9" customHeight="1">
      <c r="B47" s="80"/>
      <c r="D47" s="82" t="s">
        <v>14</v>
      </c>
      <c r="E47" s="83" t="s">
        <v>112</v>
      </c>
      <c r="F47" s="83" t="s">
        <v>113</v>
      </c>
      <c r="G47" s="94"/>
      <c r="I47" s="80"/>
      <c r="AE47" s="82" t="s">
        <v>17</v>
      </c>
      <c r="AG47" s="84" t="s">
        <v>14</v>
      </c>
      <c r="AH47" s="84" t="s">
        <v>18</v>
      </c>
      <c r="AL47" s="82" t="s">
        <v>19</v>
      </c>
      <c r="AX47" s="85" t="e">
        <f>SUM(AX48:AX49)</f>
        <v>#REF!</v>
      </c>
    </row>
    <row r="48" spans="2:52" s="65" customFormat="1" ht="21.75" customHeight="1">
      <c r="B48" s="64"/>
      <c r="C48" s="86" t="s">
        <v>114</v>
      </c>
      <c r="D48" s="86" t="s">
        <v>20</v>
      </c>
      <c r="E48" s="87" t="s">
        <v>114</v>
      </c>
      <c r="F48" s="88" t="s">
        <v>115</v>
      </c>
      <c r="G48" s="31"/>
      <c r="H48" s="89" t="s">
        <v>256</v>
      </c>
      <c r="I48" s="64"/>
      <c r="J48" s="92"/>
      <c r="AE48" s="90" t="s">
        <v>23</v>
      </c>
      <c r="AG48" s="90" t="s">
        <v>20</v>
      </c>
      <c r="AH48" s="90" t="s">
        <v>17</v>
      </c>
      <c r="AL48" s="78" t="s">
        <v>19</v>
      </c>
      <c r="AR48" s="91">
        <f>IF(J48="základní",#REF!,0)</f>
        <v>0</v>
      </c>
      <c r="AS48" s="91">
        <f>IF(J48="snížená",#REF!,0)</f>
        <v>0</v>
      </c>
      <c r="AT48" s="91">
        <f>IF(J48="zákl. přenesená",#REF!,0)</f>
        <v>0</v>
      </c>
      <c r="AU48" s="91">
        <f>IF(J48="sníž. přenesená",#REF!,0)</f>
        <v>0</v>
      </c>
      <c r="AV48" s="91">
        <f>IF(J48="nulová",#REF!,0)</f>
        <v>0</v>
      </c>
      <c r="AW48" s="78" t="s">
        <v>17</v>
      </c>
      <c r="AX48" s="91" t="e">
        <f>ROUND(#REF!*H48,2)</f>
        <v>#REF!</v>
      </c>
      <c r="AY48" s="78" t="s">
        <v>23</v>
      </c>
      <c r="AZ48" s="90" t="s">
        <v>116</v>
      </c>
    </row>
    <row r="49" spans="2:52" s="65" customFormat="1" ht="24.2" customHeight="1">
      <c r="B49" s="64"/>
      <c r="C49" s="86" t="s">
        <v>79</v>
      </c>
      <c r="D49" s="86" t="s">
        <v>20</v>
      </c>
      <c r="E49" s="87" t="s">
        <v>79</v>
      </c>
      <c r="F49" s="88" t="s">
        <v>117</v>
      </c>
      <c r="G49" s="31"/>
      <c r="H49" s="89" t="s">
        <v>256</v>
      </c>
      <c r="I49" s="64"/>
      <c r="J49" s="92"/>
      <c r="AE49" s="90" t="s">
        <v>23</v>
      </c>
      <c r="AG49" s="90" t="s">
        <v>20</v>
      </c>
      <c r="AH49" s="90" t="s">
        <v>17</v>
      </c>
      <c r="AL49" s="78" t="s">
        <v>19</v>
      </c>
      <c r="AR49" s="91">
        <f>IF(J49="základní",#REF!,0)</f>
        <v>0</v>
      </c>
      <c r="AS49" s="91">
        <f>IF(J49="snížená",#REF!,0)</f>
        <v>0</v>
      </c>
      <c r="AT49" s="91">
        <f>IF(J49="zákl. přenesená",#REF!,0)</f>
        <v>0</v>
      </c>
      <c r="AU49" s="91">
        <f>IF(J49="sníž. přenesená",#REF!,0)</f>
        <v>0</v>
      </c>
      <c r="AV49" s="91">
        <f>IF(J49="nulová",#REF!,0)</f>
        <v>0</v>
      </c>
      <c r="AW49" s="78" t="s">
        <v>17</v>
      </c>
      <c r="AX49" s="91" t="e">
        <f>ROUND(#REF!*H49,2)</f>
        <v>#REF!</v>
      </c>
      <c r="AY49" s="78" t="s">
        <v>23</v>
      </c>
      <c r="AZ49" s="90" t="s">
        <v>118</v>
      </c>
    </row>
    <row r="50" spans="2:50" s="81" customFormat="1" ht="25.9" customHeight="1">
      <c r="B50" s="80"/>
      <c r="D50" s="82" t="s">
        <v>14</v>
      </c>
      <c r="E50" s="83" t="s">
        <v>120</v>
      </c>
      <c r="F50" s="83" t="s">
        <v>121</v>
      </c>
      <c r="G50" s="99"/>
      <c r="I50" s="80"/>
      <c r="AE50" s="82" t="s">
        <v>17</v>
      </c>
      <c r="AG50" s="84" t="s">
        <v>14</v>
      </c>
      <c r="AH50" s="84" t="s">
        <v>18</v>
      </c>
      <c r="AL50" s="82" t="s">
        <v>19</v>
      </c>
      <c r="AX50" s="85" t="e">
        <f>AX51+AX53+#REF!</f>
        <v>#REF!</v>
      </c>
    </row>
    <row r="51" spans="2:50" s="81" customFormat="1" ht="22.9" customHeight="1">
      <c r="B51" s="80"/>
      <c r="D51" s="82" t="s">
        <v>14</v>
      </c>
      <c r="E51" s="95" t="s">
        <v>122</v>
      </c>
      <c r="F51" s="95" t="s">
        <v>123</v>
      </c>
      <c r="G51" s="100"/>
      <c r="I51" s="80"/>
      <c r="AE51" s="82" t="s">
        <v>17</v>
      </c>
      <c r="AG51" s="84" t="s">
        <v>14</v>
      </c>
      <c r="AH51" s="84" t="s">
        <v>17</v>
      </c>
      <c r="AL51" s="82" t="s">
        <v>19</v>
      </c>
      <c r="AX51" s="85" t="e">
        <f>SUM(AX52:AX52)</f>
        <v>#REF!</v>
      </c>
    </row>
    <row r="52" spans="2:52" s="65" customFormat="1" ht="17.25" customHeight="1">
      <c r="B52" s="64"/>
      <c r="C52" s="86" t="s">
        <v>124</v>
      </c>
      <c r="D52" s="86" t="s">
        <v>20</v>
      </c>
      <c r="E52" s="87" t="s">
        <v>124</v>
      </c>
      <c r="F52" s="88" t="s">
        <v>125</v>
      </c>
      <c r="G52" s="31"/>
      <c r="H52" s="89" t="s">
        <v>256</v>
      </c>
      <c r="I52" s="64"/>
      <c r="J52" s="92"/>
      <c r="AE52" s="90" t="s">
        <v>23</v>
      </c>
      <c r="AG52" s="90" t="s">
        <v>20</v>
      </c>
      <c r="AH52" s="90" t="s">
        <v>0</v>
      </c>
      <c r="AL52" s="78" t="s">
        <v>19</v>
      </c>
      <c r="AR52" s="91">
        <f>IF(J52="základní",#REF!,0)</f>
        <v>0</v>
      </c>
      <c r="AS52" s="91">
        <f>IF(J52="snížená",#REF!,0)</f>
        <v>0</v>
      </c>
      <c r="AT52" s="91">
        <f>IF(J52="zákl. přenesená",#REF!,0)</f>
        <v>0</v>
      </c>
      <c r="AU52" s="91">
        <f>IF(J52="sníž. přenesená",#REF!,0)</f>
        <v>0</v>
      </c>
      <c r="AV52" s="91">
        <f>IF(J52="nulová",#REF!,0)</f>
        <v>0</v>
      </c>
      <c r="AW52" s="78" t="s">
        <v>17</v>
      </c>
      <c r="AX52" s="91" t="e">
        <f>ROUND(#REF!*H52,2)</f>
        <v>#REF!</v>
      </c>
      <c r="AY52" s="78" t="s">
        <v>23</v>
      </c>
      <c r="AZ52" s="90" t="s">
        <v>126</v>
      </c>
    </row>
    <row r="53" spans="2:50" s="81" customFormat="1" ht="22.9" customHeight="1">
      <c r="B53" s="80"/>
      <c r="D53" s="82" t="s">
        <v>14</v>
      </c>
      <c r="E53" s="95" t="s">
        <v>128</v>
      </c>
      <c r="F53" s="95" t="s">
        <v>129</v>
      </c>
      <c r="G53" s="94"/>
      <c r="I53" s="80"/>
      <c r="AE53" s="82" t="s">
        <v>17</v>
      </c>
      <c r="AG53" s="84" t="s">
        <v>14</v>
      </c>
      <c r="AH53" s="84" t="s">
        <v>17</v>
      </c>
      <c r="AL53" s="82" t="s">
        <v>19</v>
      </c>
      <c r="AX53" s="85" t="e">
        <f>SUM(AX54:AX55)</f>
        <v>#REF!</v>
      </c>
    </row>
    <row r="54" spans="2:52" s="65" customFormat="1" ht="16.5" customHeight="1">
      <c r="B54" s="64"/>
      <c r="C54" s="86" t="s">
        <v>87</v>
      </c>
      <c r="D54" s="86" t="s">
        <v>20</v>
      </c>
      <c r="E54" s="87" t="s">
        <v>87</v>
      </c>
      <c r="F54" s="88" t="s">
        <v>130</v>
      </c>
      <c r="G54" s="31"/>
      <c r="H54" s="89" t="s">
        <v>256</v>
      </c>
      <c r="I54" s="64"/>
      <c r="J54" s="92"/>
      <c r="AE54" s="90" t="s">
        <v>23</v>
      </c>
      <c r="AG54" s="90" t="s">
        <v>20</v>
      </c>
      <c r="AH54" s="90" t="s">
        <v>0</v>
      </c>
      <c r="AL54" s="78" t="s">
        <v>19</v>
      </c>
      <c r="AR54" s="91">
        <f>IF(J54="základní",#REF!,0)</f>
        <v>0</v>
      </c>
      <c r="AS54" s="91">
        <f>IF(J54="snížená",#REF!,0)</f>
        <v>0</v>
      </c>
      <c r="AT54" s="91">
        <f>IF(J54="zákl. přenesená",#REF!,0)</f>
        <v>0</v>
      </c>
      <c r="AU54" s="91">
        <f>IF(J54="sníž. přenesená",#REF!,0)</f>
        <v>0</v>
      </c>
      <c r="AV54" s="91">
        <f>IF(J54="nulová",#REF!,0)</f>
        <v>0</v>
      </c>
      <c r="AW54" s="78" t="s">
        <v>17</v>
      </c>
      <c r="AX54" s="91" t="e">
        <f>ROUND(#REF!*H54,2)</f>
        <v>#REF!</v>
      </c>
      <c r="AY54" s="78" t="s">
        <v>23</v>
      </c>
      <c r="AZ54" s="90" t="s">
        <v>131</v>
      </c>
    </row>
    <row r="55" spans="2:52" s="65" customFormat="1" ht="21.75" customHeight="1">
      <c r="B55" s="64"/>
      <c r="C55" s="86" t="s">
        <v>132</v>
      </c>
      <c r="D55" s="86" t="s">
        <v>20</v>
      </c>
      <c r="E55" s="87" t="s">
        <v>132</v>
      </c>
      <c r="F55" s="88" t="s">
        <v>115</v>
      </c>
      <c r="G55" s="31"/>
      <c r="H55" s="89" t="s">
        <v>256</v>
      </c>
      <c r="I55" s="64"/>
      <c r="J55" s="92"/>
      <c r="AE55" s="90" t="s">
        <v>23</v>
      </c>
      <c r="AG55" s="90" t="s">
        <v>20</v>
      </c>
      <c r="AH55" s="90" t="s">
        <v>0</v>
      </c>
      <c r="AL55" s="78" t="s">
        <v>19</v>
      </c>
      <c r="AR55" s="91">
        <f>IF(J55="základní",#REF!,0)</f>
        <v>0</v>
      </c>
      <c r="AS55" s="91">
        <f>IF(J55="snížená",#REF!,0)</f>
        <v>0</v>
      </c>
      <c r="AT55" s="91">
        <f>IF(J55="zákl. přenesená",#REF!,0)</f>
        <v>0</v>
      </c>
      <c r="AU55" s="91">
        <f>IF(J55="sníž. přenesená",#REF!,0)</f>
        <v>0</v>
      </c>
      <c r="AV55" s="91">
        <f>IF(J55="nulová",#REF!,0)</f>
        <v>0</v>
      </c>
      <c r="AW55" s="78" t="s">
        <v>17</v>
      </c>
      <c r="AX55" s="91" t="e">
        <f>ROUND(#REF!*H55,2)</f>
        <v>#REF!</v>
      </c>
      <c r="AY55" s="78" t="s">
        <v>23</v>
      </c>
      <c r="AZ55" s="90" t="s">
        <v>133</v>
      </c>
    </row>
    <row r="56" spans="2:50" s="81" customFormat="1" ht="25.9" customHeight="1">
      <c r="B56" s="80"/>
      <c r="D56" s="82" t="s">
        <v>14</v>
      </c>
      <c r="E56" s="83" t="s">
        <v>136</v>
      </c>
      <c r="F56" s="83" t="s">
        <v>137</v>
      </c>
      <c r="G56" s="94"/>
      <c r="I56" s="80"/>
      <c r="AE56" s="82" t="s">
        <v>17</v>
      </c>
      <c r="AG56" s="84" t="s">
        <v>14</v>
      </c>
      <c r="AH56" s="84" t="s">
        <v>18</v>
      </c>
      <c r="AL56" s="82" t="s">
        <v>19</v>
      </c>
      <c r="AX56" s="85" t="e">
        <f>SUM(AX57:AX59)</f>
        <v>#REF!</v>
      </c>
    </row>
    <row r="57" spans="2:52" s="65" customFormat="1" ht="21.75" customHeight="1">
      <c r="B57" s="64"/>
      <c r="C57" s="86" t="s">
        <v>138</v>
      </c>
      <c r="D57" s="86" t="s">
        <v>20</v>
      </c>
      <c r="E57" s="87" t="s">
        <v>138</v>
      </c>
      <c r="F57" s="88" t="s">
        <v>125</v>
      </c>
      <c r="G57" s="31"/>
      <c r="H57" s="89" t="s">
        <v>256</v>
      </c>
      <c r="I57" s="64"/>
      <c r="J57" s="92"/>
      <c r="AE57" s="90" t="s">
        <v>23</v>
      </c>
      <c r="AG57" s="90" t="s">
        <v>20</v>
      </c>
      <c r="AH57" s="90" t="s">
        <v>17</v>
      </c>
      <c r="AL57" s="78" t="s">
        <v>19</v>
      </c>
      <c r="AR57" s="91">
        <f>IF(J57="základní",#REF!,0)</f>
        <v>0</v>
      </c>
      <c r="AS57" s="91">
        <f>IF(J57="snížená",#REF!,0)</f>
        <v>0</v>
      </c>
      <c r="AT57" s="91">
        <f>IF(J57="zákl. přenesená",#REF!,0)</f>
        <v>0</v>
      </c>
      <c r="AU57" s="91">
        <f>IF(J57="sníž. přenesená",#REF!,0)</f>
        <v>0</v>
      </c>
      <c r="AV57" s="91">
        <f>IF(J57="nulová",#REF!,0)</f>
        <v>0</v>
      </c>
      <c r="AW57" s="78" t="s">
        <v>17</v>
      </c>
      <c r="AX57" s="91" t="e">
        <f>ROUND(#REF!*H57,2)</f>
        <v>#REF!</v>
      </c>
      <c r="AY57" s="78" t="s">
        <v>23</v>
      </c>
      <c r="AZ57" s="90" t="s">
        <v>139</v>
      </c>
    </row>
    <row r="58" spans="2:52" s="65" customFormat="1" ht="16.5" customHeight="1">
      <c r="B58" s="64"/>
      <c r="C58" s="86" t="s">
        <v>90</v>
      </c>
      <c r="D58" s="86" t="s">
        <v>20</v>
      </c>
      <c r="E58" s="87" t="s">
        <v>90</v>
      </c>
      <c r="F58" s="88" t="s">
        <v>296</v>
      </c>
      <c r="G58" s="31"/>
      <c r="H58" s="89" t="s">
        <v>256</v>
      </c>
      <c r="I58" s="64"/>
      <c r="J58" s="92"/>
      <c r="AE58" s="90" t="s">
        <v>23</v>
      </c>
      <c r="AG58" s="90" t="s">
        <v>20</v>
      </c>
      <c r="AH58" s="90" t="s">
        <v>17</v>
      </c>
      <c r="AL58" s="78" t="s">
        <v>19</v>
      </c>
      <c r="AR58" s="91">
        <f>IF(J58="základní",#REF!,0)</f>
        <v>0</v>
      </c>
      <c r="AS58" s="91">
        <f>IF(J58="snížená",#REF!,0)</f>
        <v>0</v>
      </c>
      <c r="AT58" s="91">
        <f>IF(J58="zákl. přenesená",#REF!,0)</f>
        <v>0</v>
      </c>
      <c r="AU58" s="91">
        <f>IF(J58="sníž. přenesená",#REF!,0)</f>
        <v>0</v>
      </c>
      <c r="AV58" s="91">
        <f>IF(J58="nulová",#REF!,0)</f>
        <v>0</v>
      </c>
      <c r="AW58" s="78" t="s">
        <v>17</v>
      </c>
      <c r="AX58" s="91" t="e">
        <f>ROUND(#REF!*H58,2)</f>
        <v>#REF!</v>
      </c>
      <c r="AY58" s="78" t="s">
        <v>23</v>
      </c>
      <c r="AZ58" s="90" t="s">
        <v>140</v>
      </c>
    </row>
    <row r="59" spans="2:52" s="65" customFormat="1" ht="24.2" customHeight="1">
      <c r="B59" s="64"/>
      <c r="C59" s="86" t="s">
        <v>141</v>
      </c>
      <c r="D59" s="86" t="s">
        <v>20</v>
      </c>
      <c r="E59" s="87" t="s">
        <v>141</v>
      </c>
      <c r="F59" s="88" t="s">
        <v>117</v>
      </c>
      <c r="G59" s="31"/>
      <c r="H59" s="89" t="s">
        <v>256</v>
      </c>
      <c r="I59" s="64"/>
      <c r="J59" s="92"/>
      <c r="AE59" s="90" t="s">
        <v>23</v>
      </c>
      <c r="AG59" s="90" t="s">
        <v>20</v>
      </c>
      <c r="AH59" s="90" t="s">
        <v>17</v>
      </c>
      <c r="AL59" s="78" t="s">
        <v>19</v>
      </c>
      <c r="AR59" s="91">
        <f>IF(J59="základní",#REF!,0)</f>
        <v>0</v>
      </c>
      <c r="AS59" s="91">
        <f>IF(J59="snížená",#REF!,0)</f>
        <v>0</v>
      </c>
      <c r="AT59" s="91">
        <f>IF(J59="zákl. přenesená",#REF!,0)</f>
        <v>0</v>
      </c>
      <c r="AU59" s="91">
        <f>IF(J59="sníž. přenesená",#REF!,0)</f>
        <v>0</v>
      </c>
      <c r="AV59" s="91">
        <f>IF(J59="nulová",#REF!,0)</f>
        <v>0</v>
      </c>
      <c r="AW59" s="78" t="s">
        <v>17</v>
      </c>
      <c r="AX59" s="91" t="e">
        <f>ROUND(#REF!*H59,2)</f>
        <v>#REF!</v>
      </c>
      <c r="AY59" s="78" t="s">
        <v>23</v>
      </c>
      <c r="AZ59" s="90" t="s">
        <v>142</v>
      </c>
    </row>
    <row r="60" spans="2:50" s="81" customFormat="1" ht="25.9" customHeight="1">
      <c r="B60" s="80"/>
      <c r="D60" s="82" t="s">
        <v>14</v>
      </c>
      <c r="E60" s="83" t="s">
        <v>143</v>
      </c>
      <c r="F60" s="83" t="s">
        <v>144</v>
      </c>
      <c r="G60" s="94"/>
      <c r="I60" s="80"/>
      <c r="AE60" s="82" t="s">
        <v>17</v>
      </c>
      <c r="AG60" s="84" t="s">
        <v>14</v>
      </c>
      <c r="AH60" s="84" t="s">
        <v>18</v>
      </c>
      <c r="AL60" s="82" t="s">
        <v>19</v>
      </c>
      <c r="AX60" s="85" t="e">
        <f>SUM(AX61:AX64)</f>
        <v>#REF!</v>
      </c>
    </row>
    <row r="61" spans="2:52" s="65" customFormat="1" ht="16.5" customHeight="1">
      <c r="B61" s="64"/>
      <c r="C61" s="86" t="s">
        <v>145</v>
      </c>
      <c r="D61" s="86" t="s">
        <v>20</v>
      </c>
      <c r="E61" s="87" t="s">
        <v>145</v>
      </c>
      <c r="F61" s="88" t="s">
        <v>146</v>
      </c>
      <c r="G61" s="31"/>
      <c r="H61" s="89" t="s">
        <v>256</v>
      </c>
      <c r="I61" s="64"/>
      <c r="J61" s="92"/>
      <c r="AE61" s="90" t="s">
        <v>23</v>
      </c>
      <c r="AG61" s="90" t="s">
        <v>20</v>
      </c>
      <c r="AH61" s="90" t="s">
        <v>17</v>
      </c>
      <c r="AL61" s="78" t="s">
        <v>19</v>
      </c>
      <c r="AR61" s="91">
        <f>IF(J61="základní",#REF!,0)</f>
        <v>0</v>
      </c>
      <c r="AS61" s="91">
        <f>IF(J61="snížená",#REF!,0)</f>
        <v>0</v>
      </c>
      <c r="AT61" s="91">
        <f>IF(J61="zákl. přenesená",#REF!,0)</f>
        <v>0</v>
      </c>
      <c r="AU61" s="91">
        <f>IF(J61="sníž. přenesená",#REF!,0)</f>
        <v>0</v>
      </c>
      <c r="AV61" s="91">
        <f>IF(J61="nulová",#REF!,0)</f>
        <v>0</v>
      </c>
      <c r="AW61" s="78" t="s">
        <v>17</v>
      </c>
      <c r="AX61" s="91" t="e">
        <f>ROUND(#REF!*H61,2)</f>
        <v>#REF!</v>
      </c>
      <c r="AY61" s="78" t="s">
        <v>23</v>
      </c>
      <c r="AZ61" s="90" t="s">
        <v>147</v>
      </c>
    </row>
    <row r="62" spans="2:52" s="65" customFormat="1" ht="33" customHeight="1">
      <c r="B62" s="64"/>
      <c r="C62" s="86" t="s">
        <v>91</v>
      </c>
      <c r="D62" s="86" t="s">
        <v>20</v>
      </c>
      <c r="E62" s="87" t="s">
        <v>91</v>
      </c>
      <c r="F62" s="88" t="s">
        <v>148</v>
      </c>
      <c r="G62" s="31"/>
      <c r="H62" s="89" t="s">
        <v>256</v>
      </c>
      <c r="I62" s="64"/>
      <c r="J62" s="92"/>
      <c r="AE62" s="90" t="s">
        <v>23</v>
      </c>
      <c r="AG62" s="90" t="s">
        <v>20</v>
      </c>
      <c r="AH62" s="90" t="s">
        <v>17</v>
      </c>
      <c r="AL62" s="78" t="s">
        <v>19</v>
      </c>
      <c r="AR62" s="91">
        <f>IF(J62="základní",#REF!,0)</f>
        <v>0</v>
      </c>
      <c r="AS62" s="91">
        <f>IF(J62="snížená",#REF!,0)</f>
        <v>0</v>
      </c>
      <c r="AT62" s="91">
        <f>IF(J62="zákl. přenesená",#REF!,0)</f>
        <v>0</v>
      </c>
      <c r="AU62" s="91">
        <f>IF(J62="sníž. přenesená",#REF!,0)</f>
        <v>0</v>
      </c>
      <c r="AV62" s="91">
        <f>IF(J62="nulová",#REF!,0)</f>
        <v>0</v>
      </c>
      <c r="AW62" s="78" t="s">
        <v>17</v>
      </c>
      <c r="AX62" s="91" t="e">
        <f>ROUND(#REF!*H62,2)</f>
        <v>#REF!</v>
      </c>
      <c r="AY62" s="78" t="s">
        <v>23</v>
      </c>
      <c r="AZ62" s="90" t="s">
        <v>149</v>
      </c>
    </row>
    <row r="63" spans="2:52" s="65" customFormat="1" ht="37.9" customHeight="1">
      <c r="B63" s="64"/>
      <c r="C63" s="86" t="s">
        <v>150</v>
      </c>
      <c r="D63" s="86" t="s">
        <v>20</v>
      </c>
      <c r="E63" s="87" t="s">
        <v>150</v>
      </c>
      <c r="F63" s="88" t="s">
        <v>151</v>
      </c>
      <c r="G63" s="31"/>
      <c r="H63" s="89" t="s">
        <v>256</v>
      </c>
      <c r="I63" s="64"/>
      <c r="J63" s="92"/>
      <c r="AE63" s="90" t="s">
        <v>23</v>
      </c>
      <c r="AG63" s="90" t="s">
        <v>20</v>
      </c>
      <c r="AH63" s="90" t="s">
        <v>17</v>
      </c>
      <c r="AL63" s="78" t="s">
        <v>19</v>
      </c>
      <c r="AR63" s="91">
        <f>IF(J63="základní",#REF!,0)</f>
        <v>0</v>
      </c>
      <c r="AS63" s="91">
        <f>IF(J63="snížená",#REF!,0)</f>
        <v>0</v>
      </c>
      <c r="AT63" s="91">
        <f>IF(J63="zákl. přenesená",#REF!,0)</f>
        <v>0</v>
      </c>
      <c r="AU63" s="91">
        <f>IF(J63="sníž. přenesená",#REF!,0)</f>
        <v>0</v>
      </c>
      <c r="AV63" s="91">
        <f>IF(J63="nulová",#REF!,0)</f>
        <v>0</v>
      </c>
      <c r="AW63" s="78" t="s">
        <v>17</v>
      </c>
      <c r="AX63" s="91" t="e">
        <f>ROUND(#REF!*H63,2)</f>
        <v>#REF!</v>
      </c>
      <c r="AY63" s="78" t="s">
        <v>23</v>
      </c>
      <c r="AZ63" s="90" t="s">
        <v>152</v>
      </c>
    </row>
    <row r="64" spans="2:52" s="65" customFormat="1" ht="16.5" customHeight="1">
      <c r="B64" s="64"/>
      <c r="C64" s="86" t="s">
        <v>92</v>
      </c>
      <c r="D64" s="86" t="s">
        <v>20</v>
      </c>
      <c r="E64" s="87" t="s">
        <v>92</v>
      </c>
      <c r="F64" s="88" t="s">
        <v>153</v>
      </c>
      <c r="G64" s="31"/>
      <c r="H64" s="89" t="s">
        <v>256</v>
      </c>
      <c r="I64" s="64"/>
      <c r="J64" s="92"/>
      <c r="AE64" s="90" t="s">
        <v>23</v>
      </c>
      <c r="AG64" s="90" t="s">
        <v>20</v>
      </c>
      <c r="AH64" s="90" t="s">
        <v>17</v>
      </c>
      <c r="AL64" s="78" t="s">
        <v>19</v>
      </c>
      <c r="AR64" s="91">
        <f>IF(J64="základní",#REF!,0)</f>
        <v>0</v>
      </c>
      <c r="AS64" s="91">
        <f>IF(J64="snížená",#REF!,0)</f>
        <v>0</v>
      </c>
      <c r="AT64" s="91">
        <f>IF(J64="zákl. přenesená",#REF!,0)</f>
        <v>0</v>
      </c>
      <c r="AU64" s="91">
        <f>IF(J64="sníž. přenesená",#REF!,0)</f>
        <v>0</v>
      </c>
      <c r="AV64" s="91">
        <f>IF(J64="nulová",#REF!,0)</f>
        <v>0</v>
      </c>
      <c r="AW64" s="78" t="s">
        <v>17</v>
      </c>
      <c r="AX64" s="91" t="e">
        <f>ROUND(#REF!*H64,2)</f>
        <v>#REF!</v>
      </c>
      <c r="AY64" s="78" t="s">
        <v>23</v>
      </c>
      <c r="AZ64" s="90" t="s">
        <v>154</v>
      </c>
    </row>
    <row r="65" spans="2:50" s="81" customFormat="1" ht="25.9" customHeight="1">
      <c r="B65" s="80"/>
      <c r="D65" s="82" t="s">
        <v>14</v>
      </c>
      <c r="E65" s="83" t="s">
        <v>155</v>
      </c>
      <c r="F65" s="83" t="s">
        <v>156</v>
      </c>
      <c r="G65" s="99"/>
      <c r="I65" s="80"/>
      <c r="AE65" s="82" t="s">
        <v>17</v>
      </c>
      <c r="AG65" s="84" t="s">
        <v>14</v>
      </c>
      <c r="AH65" s="84" t="s">
        <v>18</v>
      </c>
      <c r="AL65" s="82" t="s">
        <v>19</v>
      </c>
      <c r="AX65" s="85" t="e">
        <f>AX66+AX87+AX90+AX92</f>
        <v>#REF!</v>
      </c>
    </row>
    <row r="66" spans="2:50" s="81" customFormat="1" ht="22.9" customHeight="1">
      <c r="B66" s="80"/>
      <c r="D66" s="82" t="s">
        <v>14</v>
      </c>
      <c r="E66" s="95" t="s">
        <v>157</v>
      </c>
      <c r="F66" s="95" t="s">
        <v>158</v>
      </c>
      <c r="G66" s="100"/>
      <c r="I66" s="80"/>
      <c r="AE66" s="82" t="s">
        <v>17</v>
      </c>
      <c r="AG66" s="84" t="s">
        <v>14</v>
      </c>
      <c r="AH66" s="84" t="s">
        <v>17</v>
      </c>
      <c r="AL66" s="82" t="s">
        <v>19</v>
      </c>
      <c r="AX66" s="85" t="e">
        <f>SUM(AX67:AX86)</f>
        <v>#REF!</v>
      </c>
    </row>
    <row r="67" spans="2:52" s="65" customFormat="1" ht="24.2" customHeight="1">
      <c r="B67" s="64"/>
      <c r="C67" s="86" t="s">
        <v>93</v>
      </c>
      <c r="D67" s="86" t="s">
        <v>20</v>
      </c>
      <c r="E67" s="87" t="s">
        <v>93</v>
      </c>
      <c r="F67" s="88" t="s">
        <v>159</v>
      </c>
      <c r="G67" s="31"/>
      <c r="H67" s="89" t="s">
        <v>256</v>
      </c>
      <c r="I67" s="64"/>
      <c r="J67" s="92"/>
      <c r="AE67" s="90" t="s">
        <v>23</v>
      </c>
      <c r="AG67" s="90" t="s">
        <v>20</v>
      </c>
      <c r="AH67" s="90" t="s">
        <v>0</v>
      </c>
      <c r="AL67" s="78" t="s">
        <v>19</v>
      </c>
      <c r="AR67" s="91">
        <f>IF(J67="základní",#REF!,0)</f>
        <v>0</v>
      </c>
      <c r="AS67" s="91">
        <f>IF(J67="snížená",#REF!,0)</f>
        <v>0</v>
      </c>
      <c r="AT67" s="91">
        <f>IF(J67="zákl. přenesená",#REF!,0)</f>
        <v>0</v>
      </c>
      <c r="AU67" s="91">
        <f>IF(J67="sníž. přenesená",#REF!,0)</f>
        <v>0</v>
      </c>
      <c r="AV67" s="91">
        <f>IF(J67="nulová",#REF!,0)</f>
        <v>0</v>
      </c>
      <c r="AW67" s="78" t="s">
        <v>17</v>
      </c>
      <c r="AX67" s="91" t="e">
        <f>ROUND(#REF!*H67,2)</f>
        <v>#REF!</v>
      </c>
      <c r="AY67" s="78" t="s">
        <v>23</v>
      </c>
      <c r="AZ67" s="90" t="s">
        <v>160</v>
      </c>
    </row>
    <row r="68" spans="2:52" s="65" customFormat="1" ht="24.2" customHeight="1">
      <c r="B68" s="64"/>
      <c r="C68" s="86" t="s">
        <v>161</v>
      </c>
      <c r="D68" s="86" t="s">
        <v>20</v>
      </c>
      <c r="E68" s="87" t="s">
        <v>161</v>
      </c>
      <c r="F68" s="88" t="s">
        <v>162</v>
      </c>
      <c r="G68" s="31"/>
      <c r="H68" s="89" t="s">
        <v>256</v>
      </c>
      <c r="I68" s="64"/>
      <c r="J68" s="92"/>
      <c r="AE68" s="90" t="s">
        <v>23</v>
      </c>
      <c r="AG68" s="90" t="s">
        <v>20</v>
      </c>
      <c r="AH68" s="90" t="s">
        <v>0</v>
      </c>
      <c r="AL68" s="78" t="s">
        <v>19</v>
      </c>
      <c r="AR68" s="91">
        <f>IF(J68="základní",#REF!,0)</f>
        <v>0</v>
      </c>
      <c r="AS68" s="91">
        <f>IF(J68="snížená",#REF!,0)</f>
        <v>0</v>
      </c>
      <c r="AT68" s="91">
        <f>IF(J68="zákl. přenesená",#REF!,0)</f>
        <v>0</v>
      </c>
      <c r="AU68" s="91">
        <f>IF(J68="sníž. přenesená",#REF!,0)</f>
        <v>0</v>
      </c>
      <c r="AV68" s="91">
        <f>IF(J68="nulová",#REF!,0)</f>
        <v>0</v>
      </c>
      <c r="AW68" s="78" t="s">
        <v>17</v>
      </c>
      <c r="AX68" s="91" t="e">
        <f>ROUND(#REF!*H68,2)</f>
        <v>#REF!</v>
      </c>
      <c r="AY68" s="78" t="s">
        <v>23</v>
      </c>
      <c r="AZ68" s="90" t="s">
        <v>163</v>
      </c>
    </row>
    <row r="69" spans="2:52" s="65" customFormat="1" ht="24.2" customHeight="1">
      <c r="B69" s="64"/>
      <c r="C69" s="86" t="s">
        <v>94</v>
      </c>
      <c r="D69" s="86" t="s">
        <v>20</v>
      </c>
      <c r="E69" s="87" t="s">
        <v>94</v>
      </c>
      <c r="F69" s="88" t="s">
        <v>164</v>
      </c>
      <c r="G69" s="31"/>
      <c r="H69" s="89" t="s">
        <v>256</v>
      </c>
      <c r="I69" s="64"/>
      <c r="J69" s="92"/>
      <c r="AE69" s="90" t="s">
        <v>23</v>
      </c>
      <c r="AG69" s="90" t="s">
        <v>20</v>
      </c>
      <c r="AH69" s="90" t="s">
        <v>0</v>
      </c>
      <c r="AL69" s="78" t="s">
        <v>19</v>
      </c>
      <c r="AR69" s="91">
        <f>IF(J69="základní",#REF!,0)</f>
        <v>0</v>
      </c>
      <c r="AS69" s="91">
        <f>IF(J69="snížená",#REF!,0)</f>
        <v>0</v>
      </c>
      <c r="AT69" s="91">
        <f>IF(J69="zákl. přenesená",#REF!,0)</f>
        <v>0</v>
      </c>
      <c r="AU69" s="91">
        <f>IF(J69="sníž. přenesená",#REF!,0)</f>
        <v>0</v>
      </c>
      <c r="AV69" s="91">
        <f>IF(J69="nulová",#REF!,0)</f>
        <v>0</v>
      </c>
      <c r="AW69" s="78" t="s">
        <v>17</v>
      </c>
      <c r="AX69" s="91" t="e">
        <f>ROUND(#REF!*H69,2)</f>
        <v>#REF!</v>
      </c>
      <c r="AY69" s="78" t="s">
        <v>23</v>
      </c>
      <c r="AZ69" s="90" t="s">
        <v>165</v>
      </c>
    </row>
    <row r="70" spans="2:52" s="65" customFormat="1" ht="44.25" customHeight="1">
      <c r="B70" s="64"/>
      <c r="C70" s="86" t="s">
        <v>166</v>
      </c>
      <c r="D70" s="86" t="s">
        <v>20</v>
      </c>
      <c r="E70" s="87" t="s">
        <v>166</v>
      </c>
      <c r="F70" s="88" t="s">
        <v>167</v>
      </c>
      <c r="G70" s="31"/>
      <c r="H70" s="89" t="s">
        <v>256</v>
      </c>
      <c r="I70" s="64"/>
      <c r="J70" s="92"/>
      <c r="AE70" s="90" t="s">
        <v>23</v>
      </c>
      <c r="AG70" s="90" t="s">
        <v>20</v>
      </c>
      <c r="AH70" s="90" t="s">
        <v>0</v>
      </c>
      <c r="AL70" s="78" t="s">
        <v>19</v>
      </c>
      <c r="AR70" s="91">
        <f>IF(J70="základní",#REF!,0)</f>
        <v>0</v>
      </c>
      <c r="AS70" s="91">
        <f>IF(J70="snížená",#REF!,0)</f>
        <v>0</v>
      </c>
      <c r="AT70" s="91">
        <f>IF(J70="zákl. přenesená",#REF!,0)</f>
        <v>0</v>
      </c>
      <c r="AU70" s="91">
        <f>IF(J70="sníž. přenesená",#REF!,0)</f>
        <v>0</v>
      </c>
      <c r="AV70" s="91">
        <f>IF(J70="nulová",#REF!,0)</f>
        <v>0</v>
      </c>
      <c r="AW70" s="78" t="s">
        <v>17</v>
      </c>
      <c r="AX70" s="91" t="e">
        <f>ROUND(#REF!*H70,2)</f>
        <v>#REF!</v>
      </c>
      <c r="AY70" s="78" t="s">
        <v>23</v>
      </c>
      <c r="AZ70" s="90" t="s">
        <v>168</v>
      </c>
    </row>
    <row r="71" spans="2:52" s="65" customFormat="1" ht="16.5" customHeight="1">
      <c r="B71" s="64"/>
      <c r="C71" s="86" t="s">
        <v>95</v>
      </c>
      <c r="D71" s="86" t="s">
        <v>20</v>
      </c>
      <c r="E71" s="87" t="s">
        <v>95</v>
      </c>
      <c r="F71" s="88" t="s">
        <v>169</v>
      </c>
      <c r="G71" s="31"/>
      <c r="H71" s="89" t="s">
        <v>256</v>
      </c>
      <c r="I71" s="64"/>
      <c r="J71" s="92"/>
      <c r="AE71" s="90" t="s">
        <v>23</v>
      </c>
      <c r="AG71" s="90" t="s">
        <v>20</v>
      </c>
      <c r="AH71" s="90" t="s">
        <v>0</v>
      </c>
      <c r="AL71" s="78" t="s">
        <v>19</v>
      </c>
      <c r="AR71" s="91">
        <f>IF(J71="základní",#REF!,0)</f>
        <v>0</v>
      </c>
      <c r="AS71" s="91">
        <f>IF(J71="snížená",#REF!,0)</f>
        <v>0</v>
      </c>
      <c r="AT71" s="91">
        <f>IF(J71="zákl. přenesená",#REF!,0)</f>
        <v>0</v>
      </c>
      <c r="AU71" s="91">
        <f>IF(J71="sníž. přenesená",#REF!,0)</f>
        <v>0</v>
      </c>
      <c r="AV71" s="91">
        <f>IF(J71="nulová",#REF!,0)</f>
        <v>0</v>
      </c>
      <c r="AW71" s="78" t="s">
        <v>17</v>
      </c>
      <c r="AX71" s="91" t="e">
        <f>ROUND(#REF!*H71,2)</f>
        <v>#REF!</v>
      </c>
      <c r="AY71" s="78" t="s">
        <v>23</v>
      </c>
      <c r="AZ71" s="90" t="s">
        <v>170</v>
      </c>
    </row>
    <row r="72" spans="2:52" s="65" customFormat="1" ht="16.5" customHeight="1">
      <c r="B72" s="64"/>
      <c r="C72" s="86" t="s">
        <v>171</v>
      </c>
      <c r="D72" s="86" t="s">
        <v>20</v>
      </c>
      <c r="E72" s="87" t="s">
        <v>171</v>
      </c>
      <c r="F72" s="88" t="s">
        <v>172</v>
      </c>
      <c r="G72" s="31"/>
      <c r="H72" s="89" t="s">
        <v>256</v>
      </c>
      <c r="I72" s="64"/>
      <c r="J72" s="92"/>
      <c r="AE72" s="90" t="s">
        <v>23</v>
      </c>
      <c r="AG72" s="90" t="s">
        <v>20</v>
      </c>
      <c r="AH72" s="90" t="s">
        <v>0</v>
      </c>
      <c r="AL72" s="78" t="s">
        <v>19</v>
      </c>
      <c r="AR72" s="91">
        <f>IF(J72="základní",#REF!,0)</f>
        <v>0</v>
      </c>
      <c r="AS72" s="91">
        <f>IF(J72="snížená",#REF!,0)</f>
        <v>0</v>
      </c>
      <c r="AT72" s="91">
        <f>IF(J72="zákl. přenesená",#REF!,0)</f>
        <v>0</v>
      </c>
      <c r="AU72" s="91">
        <f>IF(J72="sníž. přenesená",#REF!,0)</f>
        <v>0</v>
      </c>
      <c r="AV72" s="91">
        <f>IF(J72="nulová",#REF!,0)</f>
        <v>0</v>
      </c>
      <c r="AW72" s="78" t="s">
        <v>17</v>
      </c>
      <c r="AX72" s="91" t="e">
        <f>ROUND(#REF!*H72,2)</f>
        <v>#REF!</v>
      </c>
      <c r="AY72" s="78" t="s">
        <v>23</v>
      </c>
      <c r="AZ72" s="90" t="s">
        <v>173</v>
      </c>
    </row>
    <row r="73" spans="2:52" s="65" customFormat="1" ht="16.5" customHeight="1">
      <c r="B73" s="64"/>
      <c r="C73" s="86" t="s">
        <v>96</v>
      </c>
      <c r="D73" s="86" t="s">
        <v>20</v>
      </c>
      <c r="E73" s="87" t="s">
        <v>96</v>
      </c>
      <c r="F73" s="88" t="s">
        <v>174</v>
      </c>
      <c r="G73" s="31"/>
      <c r="H73" s="89" t="s">
        <v>256</v>
      </c>
      <c r="I73" s="64"/>
      <c r="J73" s="92"/>
      <c r="AE73" s="90" t="s">
        <v>23</v>
      </c>
      <c r="AG73" s="90" t="s">
        <v>20</v>
      </c>
      <c r="AH73" s="90" t="s">
        <v>0</v>
      </c>
      <c r="AL73" s="78" t="s">
        <v>19</v>
      </c>
      <c r="AR73" s="91">
        <f>IF(J73="základní",#REF!,0)</f>
        <v>0</v>
      </c>
      <c r="AS73" s="91">
        <f>IF(J73="snížená",#REF!,0)</f>
        <v>0</v>
      </c>
      <c r="AT73" s="91">
        <f>IF(J73="zákl. přenesená",#REF!,0)</f>
        <v>0</v>
      </c>
      <c r="AU73" s="91">
        <f>IF(J73="sníž. přenesená",#REF!,0)</f>
        <v>0</v>
      </c>
      <c r="AV73" s="91">
        <f>IF(J73="nulová",#REF!,0)</f>
        <v>0</v>
      </c>
      <c r="AW73" s="78" t="s">
        <v>17</v>
      </c>
      <c r="AX73" s="91" t="e">
        <f>ROUND(#REF!*H73,2)</f>
        <v>#REF!</v>
      </c>
      <c r="AY73" s="78" t="s">
        <v>23</v>
      </c>
      <c r="AZ73" s="90" t="s">
        <v>175</v>
      </c>
    </row>
    <row r="74" spans="2:52" s="65" customFormat="1" ht="24.2" customHeight="1">
      <c r="B74" s="64"/>
      <c r="C74" s="86" t="s">
        <v>176</v>
      </c>
      <c r="D74" s="86" t="s">
        <v>20</v>
      </c>
      <c r="E74" s="87" t="s">
        <v>176</v>
      </c>
      <c r="F74" s="88" t="s">
        <v>177</v>
      </c>
      <c r="G74" s="31"/>
      <c r="H74" s="89" t="s">
        <v>256</v>
      </c>
      <c r="I74" s="64"/>
      <c r="J74" s="92"/>
      <c r="AE74" s="90" t="s">
        <v>23</v>
      </c>
      <c r="AG74" s="90" t="s">
        <v>20</v>
      </c>
      <c r="AH74" s="90" t="s">
        <v>0</v>
      </c>
      <c r="AL74" s="78" t="s">
        <v>19</v>
      </c>
      <c r="AR74" s="91">
        <f>IF(J74="základní",#REF!,0)</f>
        <v>0</v>
      </c>
      <c r="AS74" s="91">
        <f>IF(J74="snížená",#REF!,0)</f>
        <v>0</v>
      </c>
      <c r="AT74" s="91">
        <f>IF(J74="zákl. přenesená",#REF!,0)</f>
        <v>0</v>
      </c>
      <c r="AU74" s="91">
        <f>IF(J74="sníž. přenesená",#REF!,0)</f>
        <v>0</v>
      </c>
      <c r="AV74" s="91">
        <f>IF(J74="nulová",#REF!,0)</f>
        <v>0</v>
      </c>
      <c r="AW74" s="78" t="s">
        <v>17</v>
      </c>
      <c r="AX74" s="91" t="e">
        <f>ROUND(#REF!*H74,2)</f>
        <v>#REF!</v>
      </c>
      <c r="AY74" s="78" t="s">
        <v>23</v>
      </c>
      <c r="AZ74" s="90" t="s">
        <v>178</v>
      </c>
    </row>
    <row r="75" spans="2:52" s="65" customFormat="1" ht="16.5" customHeight="1">
      <c r="B75" s="64"/>
      <c r="C75" s="86" t="s">
        <v>97</v>
      </c>
      <c r="D75" s="86" t="s">
        <v>20</v>
      </c>
      <c r="E75" s="87" t="s">
        <v>97</v>
      </c>
      <c r="F75" s="88" t="s">
        <v>179</v>
      </c>
      <c r="G75" s="31"/>
      <c r="H75" s="89" t="s">
        <v>256</v>
      </c>
      <c r="I75" s="64"/>
      <c r="J75" s="92"/>
      <c r="AE75" s="90" t="s">
        <v>23</v>
      </c>
      <c r="AG75" s="90" t="s">
        <v>20</v>
      </c>
      <c r="AH75" s="90" t="s">
        <v>0</v>
      </c>
      <c r="AL75" s="78" t="s">
        <v>19</v>
      </c>
      <c r="AR75" s="91">
        <f>IF(J75="základní",#REF!,0)</f>
        <v>0</v>
      </c>
      <c r="AS75" s="91">
        <f>IF(J75="snížená",#REF!,0)</f>
        <v>0</v>
      </c>
      <c r="AT75" s="91">
        <f>IF(J75="zákl. přenesená",#REF!,0)</f>
        <v>0</v>
      </c>
      <c r="AU75" s="91">
        <f>IF(J75="sníž. přenesená",#REF!,0)</f>
        <v>0</v>
      </c>
      <c r="AV75" s="91">
        <f>IF(J75="nulová",#REF!,0)</f>
        <v>0</v>
      </c>
      <c r="AW75" s="78" t="s">
        <v>17</v>
      </c>
      <c r="AX75" s="91" t="e">
        <f>ROUND(#REF!*H75,2)</f>
        <v>#REF!</v>
      </c>
      <c r="AY75" s="78" t="s">
        <v>23</v>
      </c>
      <c r="AZ75" s="90" t="s">
        <v>180</v>
      </c>
    </row>
    <row r="76" spans="2:52" s="65" customFormat="1" ht="37.9" customHeight="1">
      <c r="B76" s="64"/>
      <c r="C76" s="86" t="s">
        <v>181</v>
      </c>
      <c r="D76" s="86" t="s">
        <v>20</v>
      </c>
      <c r="E76" s="87" t="s">
        <v>181</v>
      </c>
      <c r="F76" s="88" t="s">
        <v>182</v>
      </c>
      <c r="G76" s="31"/>
      <c r="H76" s="89" t="s">
        <v>256</v>
      </c>
      <c r="I76" s="64"/>
      <c r="J76" s="92"/>
      <c r="AE76" s="90" t="s">
        <v>23</v>
      </c>
      <c r="AG76" s="90" t="s">
        <v>20</v>
      </c>
      <c r="AH76" s="90" t="s">
        <v>0</v>
      </c>
      <c r="AL76" s="78" t="s">
        <v>19</v>
      </c>
      <c r="AR76" s="91">
        <f>IF(J76="základní",#REF!,0)</f>
        <v>0</v>
      </c>
      <c r="AS76" s="91">
        <f>IF(J76="snížená",#REF!,0)</f>
        <v>0</v>
      </c>
      <c r="AT76" s="91">
        <f>IF(J76="zákl. přenesená",#REF!,0)</f>
        <v>0</v>
      </c>
      <c r="AU76" s="91">
        <f>IF(J76="sníž. přenesená",#REF!,0)</f>
        <v>0</v>
      </c>
      <c r="AV76" s="91">
        <f>IF(J76="nulová",#REF!,0)</f>
        <v>0</v>
      </c>
      <c r="AW76" s="78" t="s">
        <v>17</v>
      </c>
      <c r="AX76" s="91" t="e">
        <f>ROUND(#REF!*H76,2)</f>
        <v>#REF!</v>
      </c>
      <c r="AY76" s="78" t="s">
        <v>23</v>
      </c>
      <c r="AZ76" s="90" t="s">
        <v>183</v>
      </c>
    </row>
    <row r="77" spans="2:52" s="65" customFormat="1" ht="16.5" customHeight="1">
      <c r="B77" s="64"/>
      <c r="C77" s="86" t="s">
        <v>98</v>
      </c>
      <c r="D77" s="86" t="s">
        <v>20</v>
      </c>
      <c r="E77" s="87" t="s">
        <v>98</v>
      </c>
      <c r="F77" s="88" t="s">
        <v>184</v>
      </c>
      <c r="G77" s="31"/>
      <c r="H77" s="89" t="s">
        <v>256</v>
      </c>
      <c r="I77" s="64"/>
      <c r="J77" s="92"/>
      <c r="AE77" s="90" t="s">
        <v>23</v>
      </c>
      <c r="AG77" s="90" t="s">
        <v>20</v>
      </c>
      <c r="AH77" s="90" t="s">
        <v>0</v>
      </c>
      <c r="AL77" s="78" t="s">
        <v>19</v>
      </c>
      <c r="AR77" s="91">
        <f>IF(J77="základní",#REF!,0)</f>
        <v>0</v>
      </c>
      <c r="AS77" s="91">
        <f>IF(J77="snížená",#REF!,0)</f>
        <v>0</v>
      </c>
      <c r="AT77" s="91">
        <f>IF(J77="zákl. přenesená",#REF!,0)</f>
        <v>0</v>
      </c>
      <c r="AU77" s="91">
        <f>IF(J77="sníž. přenesená",#REF!,0)</f>
        <v>0</v>
      </c>
      <c r="AV77" s="91">
        <f>IF(J77="nulová",#REF!,0)</f>
        <v>0</v>
      </c>
      <c r="AW77" s="78" t="s">
        <v>17</v>
      </c>
      <c r="AX77" s="91" t="e">
        <f>ROUND(#REF!*H77,2)</f>
        <v>#REF!</v>
      </c>
      <c r="AY77" s="78" t="s">
        <v>23</v>
      </c>
      <c r="AZ77" s="90" t="s">
        <v>185</v>
      </c>
    </row>
    <row r="78" spans="2:52" s="65" customFormat="1" ht="24.2" customHeight="1">
      <c r="B78" s="64"/>
      <c r="C78" s="86" t="s">
        <v>186</v>
      </c>
      <c r="D78" s="86" t="s">
        <v>20</v>
      </c>
      <c r="E78" s="87" t="s">
        <v>186</v>
      </c>
      <c r="F78" s="88" t="s">
        <v>187</v>
      </c>
      <c r="G78" s="31"/>
      <c r="H78" s="89" t="s">
        <v>256</v>
      </c>
      <c r="I78" s="64"/>
      <c r="J78" s="92"/>
      <c r="AE78" s="90" t="s">
        <v>23</v>
      </c>
      <c r="AG78" s="90" t="s">
        <v>20</v>
      </c>
      <c r="AH78" s="90" t="s">
        <v>0</v>
      </c>
      <c r="AL78" s="78" t="s">
        <v>19</v>
      </c>
      <c r="AR78" s="91">
        <f>IF(J78="základní",#REF!,0)</f>
        <v>0</v>
      </c>
      <c r="AS78" s="91">
        <f>IF(J78="snížená",#REF!,0)</f>
        <v>0</v>
      </c>
      <c r="AT78" s="91">
        <f>IF(J78="zákl. přenesená",#REF!,0)</f>
        <v>0</v>
      </c>
      <c r="AU78" s="91">
        <f>IF(J78="sníž. přenesená",#REF!,0)</f>
        <v>0</v>
      </c>
      <c r="AV78" s="91">
        <f>IF(J78="nulová",#REF!,0)</f>
        <v>0</v>
      </c>
      <c r="AW78" s="78" t="s">
        <v>17</v>
      </c>
      <c r="AX78" s="91" t="e">
        <f>ROUND(#REF!*H78,2)</f>
        <v>#REF!</v>
      </c>
      <c r="AY78" s="78" t="s">
        <v>23</v>
      </c>
      <c r="AZ78" s="90" t="s">
        <v>188</v>
      </c>
    </row>
    <row r="79" spans="2:52" s="65" customFormat="1" ht="16.5" customHeight="1">
      <c r="B79" s="64"/>
      <c r="C79" s="86" t="s">
        <v>99</v>
      </c>
      <c r="D79" s="86" t="s">
        <v>20</v>
      </c>
      <c r="E79" s="87" t="s">
        <v>99</v>
      </c>
      <c r="F79" s="88" t="s">
        <v>189</v>
      </c>
      <c r="G79" s="31"/>
      <c r="H79" s="89" t="s">
        <v>256</v>
      </c>
      <c r="I79" s="64"/>
      <c r="J79" s="92"/>
      <c r="AE79" s="90" t="s">
        <v>23</v>
      </c>
      <c r="AG79" s="90" t="s">
        <v>20</v>
      </c>
      <c r="AH79" s="90" t="s">
        <v>0</v>
      </c>
      <c r="AL79" s="78" t="s">
        <v>19</v>
      </c>
      <c r="AR79" s="91">
        <f>IF(J79="základní",#REF!,0)</f>
        <v>0</v>
      </c>
      <c r="AS79" s="91">
        <f>IF(J79="snížená",#REF!,0)</f>
        <v>0</v>
      </c>
      <c r="AT79" s="91">
        <f>IF(J79="zákl. přenesená",#REF!,0)</f>
        <v>0</v>
      </c>
      <c r="AU79" s="91">
        <f>IF(J79="sníž. přenesená",#REF!,0)</f>
        <v>0</v>
      </c>
      <c r="AV79" s="91">
        <f>IF(J79="nulová",#REF!,0)</f>
        <v>0</v>
      </c>
      <c r="AW79" s="78" t="s">
        <v>17</v>
      </c>
      <c r="AX79" s="91" t="e">
        <f>ROUND(#REF!*H79,2)</f>
        <v>#REF!</v>
      </c>
      <c r="AY79" s="78" t="s">
        <v>23</v>
      </c>
      <c r="AZ79" s="90" t="s">
        <v>190</v>
      </c>
    </row>
    <row r="80" spans="2:52" s="65" customFormat="1" ht="16.5" customHeight="1">
      <c r="B80" s="64"/>
      <c r="C80" s="86" t="s">
        <v>191</v>
      </c>
      <c r="D80" s="86" t="s">
        <v>20</v>
      </c>
      <c r="E80" s="87" t="s">
        <v>191</v>
      </c>
      <c r="F80" s="88" t="s">
        <v>192</v>
      </c>
      <c r="G80" s="31"/>
      <c r="H80" s="89" t="s">
        <v>256</v>
      </c>
      <c r="I80" s="64"/>
      <c r="J80" s="92"/>
      <c r="AE80" s="90" t="s">
        <v>23</v>
      </c>
      <c r="AG80" s="90" t="s">
        <v>20</v>
      </c>
      <c r="AH80" s="90" t="s">
        <v>0</v>
      </c>
      <c r="AL80" s="78" t="s">
        <v>19</v>
      </c>
      <c r="AR80" s="91">
        <f>IF(J80="základní",#REF!,0)</f>
        <v>0</v>
      </c>
      <c r="AS80" s="91">
        <f>IF(J80="snížená",#REF!,0)</f>
        <v>0</v>
      </c>
      <c r="AT80" s="91">
        <f>IF(J80="zákl. přenesená",#REF!,0)</f>
        <v>0</v>
      </c>
      <c r="AU80" s="91">
        <f>IF(J80="sníž. přenesená",#REF!,0)</f>
        <v>0</v>
      </c>
      <c r="AV80" s="91">
        <f>IF(J80="nulová",#REF!,0)</f>
        <v>0</v>
      </c>
      <c r="AW80" s="78" t="s">
        <v>17</v>
      </c>
      <c r="AX80" s="91" t="e">
        <f>ROUND(#REF!*H80,2)</f>
        <v>#REF!</v>
      </c>
      <c r="AY80" s="78" t="s">
        <v>23</v>
      </c>
      <c r="AZ80" s="90" t="s">
        <v>193</v>
      </c>
    </row>
    <row r="81" spans="2:52" s="65" customFormat="1" ht="16.5" customHeight="1">
      <c r="B81" s="64"/>
      <c r="C81" s="86" t="s">
        <v>104</v>
      </c>
      <c r="D81" s="86" t="s">
        <v>20</v>
      </c>
      <c r="E81" s="87" t="s">
        <v>104</v>
      </c>
      <c r="F81" s="88" t="s">
        <v>194</v>
      </c>
      <c r="G81" s="31"/>
      <c r="H81" s="89" t="s">
        <v>256</v>
      </c>
      <c r="I81" s="64"/>
      <c r="J81" s="92"/>
      <c r="AE81" s="90" t="s">
        <v>23</v>
      </c>
      <c r="AG81" s="90" t="s">
        <v>20</v>
      </c>
      <c r="AH81" s="90" t="s">
        <v>0</v>
      </c>
      <c r="AL81" s="78" t="s">
        <v>19</v>
      </c>
      <c r="AR81" s="91">
        <f>IF(J81="základní",#REF!,0)</f>
        <v>0</v>
      </c>
      <c r="AS81" s="91">
        <f>IF(J81="snížená",#REF!,0)</f>
        <v>0</v>
      </c>
      <c r="AT81" s="91">
        <f>IF(J81="zákl. přenesená",#REF!,0)</f>
        <v>0</v>
      </c>
      <c r="AU81" s="91">
        <f>IF(J81="sníž. přenesená",#REF!,0)</f>
        <v>0</v>
      </c>
      <c r="AV81" s="91">
        <f>IF(J81="nulová",#REF!,0)</f>
        <v>0</v>
      </c>
      <c r="AW81" s="78" t="s">
        <v>17</v>
      </c>
      <c r="AX81" s="91" t="e">
        <f>ROUND(#REF!*H81,2)</f>
        <v>#REF!</v>
      </c>
      <c r="AY81" s="78" t="s">
        <v>23</v>
      </c>
      <c r="AZ81" s="90" t="s">
        <v>195</v>
      </c>
    </row>
    <row r="82" spans="2:52" s="65" customFormat="1" ht="16.5" customHeight="1">
      <c r="B82" s="64"/>
      <c r="C82" s="86" t="s">
        <v>196</v>
      </c>
      <c r="D82" s="86" t="s">
        <v>20</v>
      </c>
      <c r="E82" s="87" t="s">
        <v>196</v>
      </c>
      <c r="F82" s="88" t="s">
        <v>197</v>
      </c>
      <c r="G82" s="31"/>
      <c r="H82" s="89" t="s">
        <v>256</v>
      </c>
      <c r="I82" s="64"/>
      <c r="J82" s="92"/>
      <c r="AE82" s="90" t="s">
        <v>23</v>
      </c>
      <c r="AG82" s="90" t="s">
        <v>20</v>
      </c>
      <c r="AH82" s="90" t="s">
        <v>0</v>
      </c>
      <c r="AL82" s="78" t="s">
        <v>19</v>
      </c>
      <c r="AR82" s="91">
        <f>IF(J82="základní",#REF!,0)</f>
        <v>0</v>
      </c>
      <c r="AS82" s="91">
        <f>IF(J82="snížená",#REF!,0)</f>
        <v>0</v>
      </c>
      <c r="AT82" s="91">
        <f>IF(J82="zákl. přenesená",#REF!,0)</f>
        <v>0</v>
      </c>
      <c r="AU82" s="91">
        <f>IF(J82="sníž. přenesená",#REF!,0)</f>
        <v>0</v>
      </c>
      <c r="AV82" s="91">
        <f>IF(J82="nulová",#REF!,0)</f>
        <v>0</v>
      </c>
      <c r="AW82" s="78" t="s">
        <v>17</v>
      </c>
      <c r="AX82" s="91" t="e">
        <f>ROUND(#REF!*H82,2)</f>
        <v>#REF!</v>
      </c>
      <c r="AY82" s="78" t="s">
        <v>23</v>
      </c>
      <c r="AZ82" s="90" t="s">
        <v>198</v>
      </c>
    </row>
    <row r="83" spans="2:52" s="65" customFormat="1" ht="37.9" customHeight="1">
      <c r="B83" s="64"/>
      <c r="C83" s="86" t="s">
        <v>105</v>
      </c>
      <c r="D83" s="86" t="s">
        <v>20</v>
      </c>
      <c r="E83" s="87" t="s">
        <v>105</v>
      </c>
      <c r="F83" s="88" t="s">
        <v>199</v>
      </c>
      <c r="G83" s="31"/>
      <c r="H83" s="89" t="s">
        <v>256</v>
      </c>
      <c r="I83" s="64"/>
      <c r="J83" s="92"/>
      <c r="AE83" s="90" t="s">
        <v>23</v>
      </c>
      <c r="AG83" s="90" t="s">
        <v>20</v>
      </c>
      <c r="AH83" s="90" t="s">
        <v>0</v>
      </c>
      <c r="AL83" s="78" t="s">
        <v>19</v>
      </c>
      <c r="AR83" s="91">
        <f>IF(J83="základní",#REF!,0)</f>
        <v>0</v>
      </c>
      <c r="AS83" s="91">
        <f>IF(J83="snížená",#REF!,0)</f>
        <v>0</v>
      </c>
      <c r="AT83" s="91">
        <f>IF(J83="zákl. přenesená",#REF!,0)</f>
        <v>0</v>
      </c>
      <c r="AU83" s="91">
        <f>IF(J83="sníž. přenesená",#REF!,0)</f>
        <v>0</v>
      </c>
      <c r="AV83" s="91">
        <f>IF(J83="nulová",#REF!,0)</f>
        <v>0</v>
      </c>
      <c r="AW83" s="78" t="s">
        <v>17</v>
      </c>
      <c r="AX83" s="91" t="e">
        <f>ROUND(#REF!*H83,2)</f>
        <v>#REF!</v>
      </c>
      <c r="AY83" s="78" t="s">
        <v>23</v>
      </c>
      <c r="AZ83" s="90" t="s">
        <v>200</v>
      </c>
    </row>
    <row r="84" spans="2:52" s="65" customFormat="1" ht="12">
      <c r="B84" s="64"/>
      <c r="C84" s="86" t="s">
        <v>201</v>
      </c>
      <c r="D84" s="86" t="s">
        <v>20</v>
      </c>
      <c r="E84" s="87" t="s">
        <v>201</v>
      </c>
      <c r="F84" s="88" t="s">
        <v>202</v>
      </c>
      <c r="G84" s="31"/>
      <c r="H84" s="89" t="s">
        <v>256</v>
      </c>
      <c r="I84" s="64"/>
      <c r="J84" s="92"/>
      <c r="AE84" s="90" t="s">
        <v>23</v>
      </c>
      <c r="AG84" s="90" t="s">
        <v>20</v>
      </c>
      <c r="AH84" s="90" t="s">
        <v>0</v>
      </c>
      <c r="AL84" s="78" t="s">
        <v>19</v>
      </c>
      <c r="AR84" s="91">
        <f>IF(J84="základní",#REF!,0)</f>
        <v>0</v>
      </c>
      <c r="AS84" s="91">
        <f>IF(J84="snížená",#REF!,0)</f>
        <v>0</v>
      </c>
      <c r="AT84" s="91">
        <f>IF(J84="zákl. přenesená",#REF!,0)</f>
        <v>0</v>
      </c>
      <c r="AU84" s="91">
        <f>IF(J84="sníž. přenesená",#REF!,0)</f>
        <v>0</v>
      </c>
      <c r="AV84" s="91">
        <f>IF(J84="nulová",#REF!,0)</f>
        <v>0</v>
      </c>
      <c r="AW84" s="78" t="s">
        <v>17</v>
      </c>
      <c r="AX84" s="91" t="e">
        <f>ROUND(#REF!*H84,2)</f>
        <v>#REF!</v>
      </c>
      <c r="AY84" s="78" t="s">
        <v>23</v>
      </c>
      <c r="AZ84" s="90" t="s">
        <v>203</v>
      </c>
    </row>
    <row r="85" spans="2:52" s="65" customFormat="1" ht="16.5" customHeight="1">
      <c r="B85" s="64"/>
      <c r="C85" s="86" t="s">
        <v>106</v>
      </c>
      <c r="D85" s="86" t="s">
        <v>20</v>
      </c>
      <c r="E85" s="87" t="s">
        <v>106</v>
      </c>
      <c r="F85" s="88" t="s">
        <v>204</v>
      </c>
      <c r="G85" s="31"/>
      <c r="H85" s="89" t="s">
        <v>256</v>
      </c>
      <c r="I85" s="64"/>
      <c r="J85" s="92"/>
      <c r="AE85" s="90" t="s">
        <v>23</v>
      </c>
      <c r="AG85" s="90" t="s">
        <v>20</v>
      </c>
      <c r="AH85" s="90" t="s">
        <v>0</v>
      </c>
      <c r="AL85" s="78" t="s">
        <v>19</v>
      </c>
      <c r="AR85" s="91">
        <f>IF(J85="základní",#REF!,0)</f>
        <v>0</v>
      </c>
      <c r="AS85" s="91">
        <f>IF(J85="snížená",#REF!,0)</f>
        <v>0</v>
      </c>
      <c r="AT85" s="91">
        <f>IF(J85="zákl. přenesená",#REF!,0)</f>
        <v>0</v>
      </c>
      <c r="AU85" s="91">
        <f>IF(J85="sníž. přenesená",#REF!,0)</f>
        <v>0</v>
      </c>
      <c r="AV85" s="91">
        <f>IF(J85="nulová",#REF!,0)</f>
        <v>0</v>
      </c>
      <c r="AW85" s="78" t="s">
        <v>17</v>
      </c>
      <c r="AX85" s="91" t="e">
        <f>ROUND(#REF!*H85,2)</f>
        <v>#REF!</v>
      </c>
      <c r="AY85" s="78" t="s">
        <v>23</v>
      </c>
      <c r="AZ85" s="90" t="s">
        <v>205</v>
      </c>
    </row>
    <row r="86" spans="2:52" s="65" customFormat="1" ht="16.5" customHeight="1">
      <c r="B86" s="64"/>
      <c r="C86" s="86" t="s">
        <v>107</v>
      </c>
      <c r="D86" s="86" t="s">
        <v>20</v>
      </c>
      <c r="E86" s="87" t="s">
        <v>107</v>
      </c>
      <c r="F86" s="88" t="s">
        <v>208</v>
      </c>
      <c r="G86" s="31"/>
      <c r="H86" s="89" t="s">
        <v>256</v>
      </c>
      <c r="I86" s="64"/>
      <c r="J86" s="92"/>
      <c r="AE86" s="90" t="s">
        <v>23</v>
      </c>
      <c r="AG86" s="90" t="s">
        <v>20</v>
      </c>
      <c r="AH86" s="90" t="s">
        <v>0</v>
      </c>
      <c r="AL86" s="78" t="s">
        <v>19</v>
      </c>
      <c r="AR86" s="91">
        <f>IF(J86="základní",#REF!,0)</f>
        <v>0</v>
      </c>
      <c r="AS86" s="91">
        <f>IF(J86="snížená",#REF!,0)</f>
        <v>0</v>
      </c>
      <c r="AT86" s="91">
        <f>IF(J86="zákl. přenesená",#REF!,0)</f>
        <v>0</v>
      </c>
      <c r="AU86" s="91">
        <f>IF(J86="sníž. přenesená",#REF!,0)</f>
        <v>0</v>
      </c>
      <c r="AV86" s="91">
        <f>IF(J86="nulová",#REF!,0)</f>
        <v>0</v>
      </c>
      <c r="AW86" s="78" t="s">
        <v>17</v>
      </c>
      <c r="AX86" s="91" t="e">
        <f>ROUND(#REF!*H86,2)</f>
        <v>#REF!</v>
      </c>
      <c r="AY86" s="78" t="s">
        <v>23</v>
      </c>
      <c r="AZ86" s="90" t="s">
        <v>209</v>
      </c>
    </row>
    <row r="87" spans="2:50" s="81" customFormat="1" ht="22.9" customHeight="1">
      <c r="B87" s="80"/>
      <c r="D87" s="82" t="s">
        <v>14</v>
      </c>
      <c r="E87" s="95" t="s">
        <v>219</v>
      </c>
      <c r="F87" s="95" t="s">
        <v>220</v>
      </c>
      <c r="H87" s="89"/>
      <c r="I87" s="80"/>
      <c r="AE87" s="82" t="s">
        <v>17</v>
      </c>
      <c r="AG87" s="84" t="s">
        <v>14</v>
      </c>
      <c r="AH87" s="84" t="s">
        <v>17</v>
      </c>
      <c r="AL87" s="82" t="s">
        <v>19</v>
      </c>
      <c r="AX87" s="85" t="e">
        <f>SUM(AX88:AX89)</f>
        <v>#REF!</v>
      </c>
    </row>
    <row r="88" spans="2:52" s="65" customFormat="1" ht="24.2" customHeight="1">
      <c r="B88" s="64"/>
      <c r="C88" s="86" t="s">
        <v>221</v>
      </c>
      <c r="D88" s="86" t="s">
        <v>20</v>
      </c>
      <c r="E88" s="87" t="s">
        <v>221</v>
      </c>
      <c r="F88" s="93" t="s">
        <v>282</v>
      </c>
      <c r="G88" s="32"/>
      <c r="H88" s="89" t="s">
        <v>256</v>
      </c>
      <c r="I88" s="64"/>
      <c r="J88" s="92"/>
      <c r="AE88" s="90" t="s">
        <v>23</v>
      </c>
      <c r="AG88" s="90" t="s">
        <v>20</v>
      </c>
      <c r="AH88" s="90" t="s">
        <v>0</v>
      </c>
      <c r="AL88" s="78" t="s">
        <v>19</v>
      </c>
      <c r="AR88" s="91">
        <f>IF(J88="základní",#REF!,0)</f>
        <v>0</v>
      </c>
      <c r="AS88" s="91">
        <f>IF(J88="snížená",#REF!,0)</f>
        <v>0</v>
      </c>
      <c r="AT88" s="91">
        <f>IF(J88="zákl. přenesená",#REF!,0)</f>
        <v>0</v>
      </c>
      <c r="AU88" s="91">
        <f>IF(J88="sníž. přenesená",#REF!,0)</f>
        <v>0</v>
      </c>
      <c r="AV88" s="91">
        <f>IF(J88="nulová",#REF!,0)</f>
        <v>0</v>
      </c>
      <c r="AW88" s="78" t="s">
        <v>17</v>
      </c>
      <c r="AX88" s="91" t="e">
        <f>ROUND(#REF!*H88,2)</f>
        <v>#REF!</v>
      </c>
      <c r="AY88" s="78" t="s">
        <v>23</v>
      </c>
      <c r="AZ88" s="90" t="s">
        <v>222</v>
      </c>
    </row>
    <row r="89" spans="2:52" s="65" customFormat="1" ht="24.2" customHeight="1">
      <c r="B89" s="64"/>
      <c r="C89" s="86" t="s">
        <v>223</v>
      </c>
      <c r="D89" s="86" t="s">
        <v>20</v>
      </c>
      <c r="E89" s="87" t="s">
        <v>223</v>
      </c>
      <c r="F89" s="88" t="s">
        <v>224</v>
      </c>
      <c r="G89" s="32"/>
      <c r="H89" s="89" t="s">
        <v>256</v>
      </c>
      <c r="I89" s="64"/>
      <c r="J89" s="92"/>
      <c r="AE89" s="90" t="s">
        <v>23</v>
      </c>
      <c r="AG89" s="90" t="s">
        <v>20</v>
      </c>
      <c r="AH89" s="90" t="s">
        <v>0</v>
      </c>
      <c r="AL89" s="78" t="s">
        <v>19</v>
      </c>
      <c r="AR89" s="91">
        <f>IF(J89="základní",#REF!,0)</f>
        <v>0</v>
      </c>
      <c r="AS89" s="91">
        <f>IF(J89="snížená",#REF!,0)</f>
        <v>0</v>
      </c>
      <c r="AT89" s="91">
        <f>IF(J89="zákl. přenesená",#REF!,0)</f>
        <v>0</v>
      </c>
      <c r="AU89" s="91">
        <f>IF(J89="sníž. přenesená",#REF!,0)</f>
        <v>0</v>
      </c>
      <c r="AV89" s="91">
        <f>IF(J89="nulová",#REF!,0)</f>
        <v>0</v>
      </c>
      <c r="AW89" s="78" t="s">
        <v>17</v>
      </c>
      <c r="AX89" s="91" t="e">
        <f>ROUND(#REF!*H89,2)</f>
        <v>#REF!</v>
      </c>
      <c r="AY89" s="78" t="s">
        <v>23</v>
      </c>
      <c r="AZ89" s="90" t="s">
        <v>225</v>
      </c>
    </row>
    <row r="90" spans="2:50" s="81" customFormat="1" ht="22.9" customHeight="1">
      <c r="B90" s="80"/>
      <c r="D90" s="82" t="s">
        <v>14</v>
      </c>
      <c r="E90" s="95" t="s">
        <v>226</v>
      </c>
      <c r="F90" s="95" t="s">
        <v>227</v>
      </c>
      <c r="H90" s="89"/>
      <c r="I90" s="80"/>
      <c r="AE90" s="82" t="s">
        <v>17</v>
      </c>
      <c r="AG90" s="84" t="s">
        <v>14</v>
      </c>
      <c r="AH90" s="84" t="s">
        <v>17</v>
      </c>
      <c r="AL90" s="82" t="s">
        <v>19</v>
      </c>
      <c r="AX90" s="85" t="e">
        <f>SUM(AX91:AX91)</f>
        <v>#REF!</v>
      </c>
    </row>
    <row r="91" spans="2:52" s="65" customFormat="1" ht="24.2" customHeight="1">
      <c r="B91" s="64"/>
      <c r="C91" s="86" t="s">
        <v>119</v>
      </c>
      <c r="D91" s="86" t="s">
        <v>20</v>
      </c>
      <c r="E91" s="87" t="s">
        <v>119</v>
      </c>
      <c r="F91" s="88" t="s">
        <v>228</v>
      </c>
      <c r="G91" s="32"/>
      <c r="H91" s="89" t="s">
        <v>256</v>
      </c>
      <c r="I91" s="64"/>
      <c r="J91" s="92"/>
      <c r="AE91" s="90" t="s">
        <v>23</v>
      </c>
      <c r="AG91" s="90" t="s">
        <v>20</v>
      </c>
      <c r="AH91" s="90" t="s">
        <v>0</v>
      </c>
      <c r="AL91" s="78" t="s">
        <v>19</v>
      </c>
      <c r="AR91" s="91">
        <f>IF(J91="základní",#REF!,0)</f>
        <v>0</v>
      </c>
      <c r="AS91" s="91">
        <f>IF(J91="snížená",#REF!,0)</f>
        <v>0</v>
      </c>
      <c r="AT91" s="91">
        <f>IF(J91="zákl. přenesená",#REF!,0)</f>
        <v>0</v>
      </c>
      <c r="AU91" s="91">
        <f>IF(J91="sníž. přenesená",#REF!,0)</f>
        <v>0</v>
      </c>
      <c r="AV91" s="91">
        <f>IF(J91="nulová",#REF!,0)</f>
        <v>0</v>
      </c>
      <c r="AW91" s="78" t="s">
        <v>17</v>
      </c>
      <c r="AX91" s="91" t="e">
        <f>ROUND(#REF!*H91,2)</f>
        <v>#REF!</v>
      </c>
      <c r="AY91" s="78" t="s">
        <v>23</v>
      </c>
      <c r="AZ91" s="90" t="s">
        <v>229</v>
      </c>
    </row>
    <row r="92" spans="2:50" s="81" customFormat="1" ht="22.9" customHeight="1">
      <c r="B92" s="80"/>
      <c r="D92" s="82" t="s">
        <v>14</v>
      </c>
      <c r="E92" s="95" t="s">
        <v>230</v>
      </c>
      <c r="F92" s="95" t="s">
        <v>231</v>
      </c>
      <c r="I92" s="80"/>
      <c r="AE92" s="82" t="s">
        <v>17</v>
      </c>
      <c r="AG92" s="84" t="s">
        <v>14</v>
      </c>
      <c r="AH92" s="84" t="s">
        <v>17</v>
      </c>
      <c r="AL92" s="82" t="s">
        <v>19</v>
      </c>
      <c r="AX92" s="85" t="e">
        <f>SUM(AX93:AX103)</f>
        <v>#REF!</v>
      </c>
    </row>
    <row r="93" spans="2:52" s="65" customFormat="1" ht="37.9" customHeight="1">
      <c r="B93" s="64"/>
      <c r="C93" s="86" t="s">
        <v>127</v>
      </c>
      <c r="D93" s="86" t="s">
        <v>20</v>
      </c>
      <c r="E93" s="87" t="s">
        <v>127</v>
      </c>
      <c r="F93" s="88" t="s">
        <v>232</v>
      </c>
      <c r="G93" s="31"/>
      <c r="H93" s="89" t="s">
        <v>256</v>
      </c>
      <c r="I93" s="64"/>
      <c r="J93" s="92"/>
      <c r="AE93" s="90" t="s">
        <v>23</v>
      </c>
      <c r="AG93" s="90" t="s">
        <v>20</v>
      </c>
      <c r="AH93" s="90" t="s">
        <v>0</v>
      </c>
      <c r="AL93" s="78" t="s">
        <v>19</v>
      </c>
      <c r="AR93" s="91">
        <f>IF(J93="základní",#REF!,0)</f>
        <v>0</v>
      </c>
      <c r="AS93" s="91">
        <f>IF(J93="snížená",#REF!,0)</f>
        <v>0</v>
      </c>
      <c r="AT93" s="91">
        <f>IF(J93="zákl. přenesená",#REF!,0)</f>
        <v>0</v>
      </c>
      <c r="AU93" s="91">
        <f>IF(J93="sníž. přenesená",#REF!,0)</f>
        <v>0</v>
      </c>
      <c r="AV93" s="91">
        <f>IF(J93="nulová",#REF!,0)</f>
        <v>0</v>
      </c>
      <c r="AW93" s="78" t="s">
        <v>17</v>
      </c>
      <c r="AX93" s="91" t="e">
        <f>ROUND(#REF!*H93,2)</f>
        <v>#REF!</v>
      </c>
      <c r="AY93" s="78" t="s">
        <v>23</v>
      </c>
      <c r="AZ93" s="90" t="s">
        <v>233</v>
      </c>
    </row>
    <row r="94" spans="2:52" s="65" customFormat="1" ht="21.75" customHeight="1">
      <c r="B94" s="64"/>
      <c r="C94" s="86" t="s">
        <v>131</v>
      </c>
      <c r="D94" s="86" t="s">
        <v>20</v>
      </c>
      <c r="E94" s="87" t="s">
        <v>131</v>
      </c>
      <c r="F94" s="88" t="s">
        <v>234</v>
      </c>
      <c r="G94" s="31"/>
      <c r="H94" s="89" t="s">
        <v>256</v>
      </c>
      <c r="I94" s="64"/>
      <c r="J94" s="92"/>
      <c r="AE94" s="90" t="s">
        <v>23</v>
      </c>
      <c r="AG94" s="90" t="s">
        <v>20</v>
      </c>
      <c r="AH94" s="90" t="s">
        <v>0</v>
      </c>
      <c r="AL94" s="78" t="s">
        <v>19</v>
      </c>
      <c r="AR94" s="91">
        <f>IF(J94="základní",#REF!,0)</f>
        <v>0</v>
      </c>
      <c r="AS94" s="91">
        <f>IF(J94="snížená",#REF!,0)</f>
        <v>0</v>
      </c>
      <c r="AT94" s="91">
        <f>IF(J94="zákl. přenesená",#REF!,0)</f>
        <v>0</v>
      </c>
      <c r="AU94" s="91">
        <f>IF(J94="sníž. přenesená",#REF!,0)</f>
        <v>0</v>
      </c>
      <c r="AV94" s="91">
        <f>IF(J94="nulová",#REF!,0)</f>
        <v>0</v>
      </c>
      <c r="AW94" s="78" t="s">
        <v>17</v>
      </c>
      <c r="AX94" s="91" t="e">
        <f>ROUND(#REF!*H94,2)</f>
        <v>#REF!</v>
      </c>
      <c r="AY94" s="78" t="s">
        <v>23</v>
      </c>
      <c r="AZ94" s="90" t="s">
        <v>235</v>
      </c>
    </row>
    <row r="95" spans="2:52" s="65" customFormat="1" ht="24.2" customHeight="1">
      <c r="B95" s="64"/>
      <c r="C95" s="86" t="s">
        <v>236</v>
      </c>
      <c r="D95" s="86" t="s">
        <v>20</v>
      </c>
      <c r="E95" s="87" t="s">
        <v>236</v>
      </c>
      <c r="F95" s="88" t="s">
        <v>237</v>
      </c>
      <c r="G95" s="31"/>
      <c r="H95" s="89" t="s">
        <v>256</v>
      </c>
      <c r="I95" s="64"/>
      <c r="J95" s="92"/>
      <c r="AE95" s="90" t="s">
        <v>23</v>
      </c>
      <c r="AG95" s="90" t="s">
        <v>20</v>
      </c>
      <c r="AH95" s="90" t="s">
        <v>0</v>
      </c>
      <c r="AL95" s="78" t="s">
        <v>19</v>
      </c>
      <c r="AR95" s="91">
        <f>IF(J95="základní",#REF!,0)</f>
        <v>0</v>
      </c>
      <c r="AS95" s="91">
        <f>IF(J95="snížená",#REF!,0)</f>
        <v>0</v>
      </c>
      <c r="AT95" s="91">
        <f>IF(J95="zákl. přenesená",#REF!,0)</f>
        <v>0</v>
      </c>
      <c r="AU95" s="91">
        <f>IF(J95="sníž. přenesená",#REF!,0)</f>
        <v>0</v>
      </c>
      <c r="AV95" s="91">
        <f>IF(J95="nulová",#REF!,0)</f>
        <v>0</v>
      </c>
      <c r="AW95" s="78" t="s">
        <v>17</v>
      </c>
      <c r="AX95" s="91" t="e">
        <f>ROUND(#REF!*H95,2)</f>
        <v>#REF!</v>
      </c>
      <c r="AY95" s="78" t="s">
        <v>23</v>
      </c>
      <c r="AZ95" s="90" t="s">
        <v>238</v>
      </c>
    </row>
    <row r="96" spans="2:52" s="65" customFormat="1" ht="37.9" customHeight="1">
      <c r="B96" s="64"/>
      <c r="C96" s="86" t="s">
        <v>239</v>
      </c>
      <c r="D96" s="86" t="s">
        <v>20</v>
      </c>
      <c r="E96" s="87" t="s">
        <v>239</v>
      </c>
      <c r="F96" s="88" t="s">
        <v>68</v>
      </c>
      <c r="G96" s="31"/>
      <c r="H96" s="89" t="s">
        <v>256</v>
      </c>
      <c r="I96" s="64"/>
      <c r="J96" s="92"/>
      <c r="AE96" s="90" t="s">
        <v>23</v>
      </c>
      <c r="AG96" s="90" t="s">
        <v>20</v>
      </c>
      <c r="AH96" s="90" t="s">
        <v>0</v>
      </c>
      <c r="AL96" s="78" t="s">
        <v>19</v>
      </c>
      <c r="AR96" s="91">
        <f>IF(J96="základní",#REF!,0)</f>
        <v>0</v>
      </c>
      <c r="AS96" s="91">
        <f>IF(J96="snížená",#REF!,0)</f>
        <v>0</v>
      </c>
      <c r="AT96" s="91">
        <f>IF(J96="zákl. přenesená",#REF!,0)</f>
        <v>0</v>
      </c>
      <c r="AU96" s="91">
        <f>IF(J96="sníž. přenesená",#REF!,0)</f>
        <v>0</v>
      </c>
      <c r="AV96" s="91">
        <f>IF(J96="nulová",#REF!,0)</f>
        <v>0</v>
      </c>
      <c r="AW96" s="78" t="s">
        <v>17</v>
      </c>
      <c r="AX96" s="91" t="e">
        <f>ROUND(#REF!*H96,2)</f>
        <v>#REF!</v>
      </c>
      <c r="AY96" s="78" t="s">
        <v>23</v>
      </c>
      <c r="AZ96" s="90" t="s">
        <v>240</v>
      </c>
    </row>
    <row r="97" spans="2:52" s="65" customFormat="1" ht="76.35" customHeight="1">
      <c r="B97" s="64"/>
      <c r="C97" s="86" t="s">
        <v>134</v>
      </c>
      <c r="D97" s="86" t="s">
        <v>20</v>
      </c>
      <c r="E97" s="87" t="s">
        <v>134</v>
      </c>
      <c r="F97" s="88" t="s">
        <v>55</v>
      </c>
      <c r="G97" s="31"/>
      <c r="H97" s="89" t="s">
        <v>256</v>
      </c>
      <c r="I97" s="64"/>
      <c r="J97" s="92"/>
      <c r="AE97" s="90" t="s">
        <v>23</v>
      </c>
      <c r="AG97" s="90" t="s">
        <v>20</v>
      </c>
      <c r="AH97" s="90" t="s">
        <v>0</v>
      </c>
      <c r="AL97" s="78" t="s">
        <v>19</v>
      </c>
      <c r="AR97" s="91">
        <f>IF(J97="základní",#REF!,0)</f>
        <v>0</v>
      </c>
      <c r="AS97" s="91">
        <f>IF(J97="snížená",#REF!,0)</f>
        <v>0</v>
      </c>
      <c r="AT97" s="91">
        <f>IF(J97="zákl. přenesená",#REF!,0)</f>
        <v>0</v>
      </c>
      <c r="AU97" s="91">
        <f>IF(J97="sníž. přenesená",#REF!,0)</f>
        <v>0</v>
      </c>
      <c r="AV97" s="91">
        <f>IF(J97="nulová",#REF!,0)</f>
        <v>0</v>
      </c>
      <c r="AW97" s="78" t="s">
        <v>17</v>
      </c>
      <c r="AX97" s="91" t="e">
        <f>ROUND(#REF!*H97,2)</f>
        <v>#REF!</v>
      </c>
      <c r="AY97" s="78" t="s">
        <v>23</v>
      </c>
      <c r="AZ97" s="90" t="s">
        <v>241</v>
      </c>
    </row>
    <row r="98" spans="2:52" s="65" customFormat="1" ht="24">
      <c r="B98" s="64"/>
      <c r="C98" s="86" t="s">
        <v>242</v>
      </c>
      <c r="D98" s="86" t="s">
        <v>20</v>
      </c>
      <c r="E98" s="87" t="s">
        <v>242</v>
      </c>
      <c r="F98" s="88" t="s">
        <v>159</v>
      </c>
      <c r="G98" s="31"/>
      <c r="H98" s="89" t="s">
        <v>256</v>
      </c>
      <c r="I98" s="64"/>
      <c r="J98" s="92"/>
      <c r="AE98" s="90" t="s">
        <v>23</v>
      </c>
      <c r="AG98" s="90" t="s">
        <v>20</v>
      </c>
      <c r="AH98" s="90" t="s">
        <v>0</v>
      </c>
      <c r="AL98" s="78" t="s">
        <v>19</v>
      </c>
      <c r="AR98" s="91">
        <f>IF(J98="základní",#REF!,0)</f>
        <v>0</v>
      </c>
      <c r="AS98" s="91">
        <f>IF(J98="snížená",#REF!,0)</f>
        <v>0</v>
      </c>
      <c r="AT98" s="91">
        <f>IF(J98="zákl. přenesená",#REF!,0)</f>
        <v>0</v>
      </c>
      <c r="AU98" s="91">
        <f>IF(J98="sníž. přenesená",#REF!,0)</f>
        <v>0</v>
      </c>
      <c r="AV98" s="91">
        <f>IF(J98="nulová",#REF!,0)</f>
        <v>0</v>
      </c>
      <c r="AW98" s="78" t="s">
        <v>17</v>
      </c>
      <c r="AX98" s="91" t="e">
        <f>ROUND(#REF!*H98,2)</f>
        <v>#REF!</v>
      </c>
      <c r="AY98" s="78" t="s">
        <v>23</v>
      </c>
      <c r="AZ98" s="90" t="s">
        <v>243</v>
      </c>
    </row>
    <row r="99" spans="2:52" s="65" customFormat="1" ht="24.2" customHeight="1">
      <c r="B99" s="64"/>
      <c r="C99" s="86" t="s">
        <v>135</v>
      </c>
      <c r="D99" s="86" t="s">
        <v>20</v>
      </c>
      <c r="E99" s="87" t="s">
        <v>135</v>
      </c>
      <c r="F99" s="88" t="s">
        <v>162</v>
      </c>
      <c r="G99" s="31"/>
      <c r="H99" s="89" t="s">
        <v>256</v>
      </c>
      <c r="I99" s="64"/>
      <c r="J99" s="92"/>
      <c r="AE99" s="90" t="s">
        <v>23</v>
      </c>
      <c r="AG99" s="90" t="s">
        <v>20</v>
      </c>
      <c r="AH99" s="90" t="s">
        <v>0</v>
      </c>
      <c r="AL99" s="78" t="s">
        <v>19</v>
      </c>
      <c r="AR99" s="91">
        <f>IF(J99="základní",#REF!,0)</f>
        <v>0</v>
      </c>
      <c r="AS99" s="91">
        <f>IF(J99="snížená",#REF!,0)</f>
        <v>0</v>
      </c>
      <c r="AT99" s="91">
        <f>IF(J99="zákl. přenesená",#REF!,0)</f>
        <v>0</v>
      </c>
      <c r="AU99" s="91">
        <f>IF(J99="sníž. přenesená",#REF!,0)</f>
        <v>0</v>
      </c>
      <c r="AV99" s="91">
        <f>IF(J99="nulová",#REF!,0)</f>
        <v>0</v>
      </c>
      <c r="AW99" s="78" t="s">
        <v>17</v>
      </c>
      <c r="AX99" s="91" t="e">
        <f>ROUND(#REF!*H99,2)</f>
        <v>#REF!</v>
      </c>
      <c r="AY99" s="78" t="s">
        <v>23</v>
      </c>
      <c r="AZ99" s="90" t="s">
        <v>244</v>
      </c>
    </row>
    <row r="100" spans="2:52" s="65" customFormat="1" ht="24.2" customHeight="1">
      <c r="B100" s="64"/>
      <c r="C100" s="86" t="s">
        <v>245</v>
      </c>
      <c r="D100" s="86" t="s">
        <v>20</v>
      </c>
      <c r="E100" s="87" t="s">
        <v>245</v>
      </c>
      <c r="F100" s="88" t="s">
        <v>164</v>
      </c>
      <c r="G100" s="31"/>
      <c r="H100" s="89" t="s">
        <v>256</v>
      </c>
      <c r="I100" s="64"/>
      <c r="J100" s="92"/>
      <c r="AE100" s="90" t="s">
        <v>23</v>
      </c>
      <c r="AG100" s="90" t="s">
        <v>20</v>
      </c>
      <c r="AH100" s="90" t="s">
        <v>0</v>
      </c>
      <c r="AL100" s="78" t="s">
        <v>19</v>
      </c>
      <c r="AR100" s="91">
        <f>IF(J100="základní",#REF!,0)</f>
        <v>0</v>
      </c>
      <c r="AS100" s="91">
        <f>IF(J100="snížená",#REF!,0)</f>
        <v>0</v>
      </c>
      <c r="AT100" s="91">
        <f>IF(J100="zákl. přenesená",#REF!,0)</f>
        <v>0</v>
      </c>
      <c r="AU100" s="91">
        <f>IF(J100="sníž. přenesená",#REF!,0)</f>
        <v>0</v>
      </c>
      <c r="AV100" s="91">
        <f>IF(J100="nulová",#REF!,0)</f>
        <v>0</v>
      </c>
      <c r="AW100" s="78" t="s">
        <v>17</v>
      </c>
      <c r="AX100" s="91" t="e">
        <f>ROUND(#REF!*H100,2)</f>
        <v>#REF!</v>
      </c>
      <c r="AY100" s="78" t="s">
        <v>23</v>
      </c>
      <c r="AZ100" s="90" t="s">
        <v>246</v>
      </c>
    </row>
    <row r="101" spans="2:52" s="65" customFormat="1" ht="16.5" customHeight="1">
      <c r="B101" s="64"/>
      <c r="C101" s="86" t="s">
        <v>247</v>
      </c>
      <c r="D101" s="86" t="s">
        <v>20</v>
      </c>
      <c r="E101" s="87" t="s">
        <v>247</v>
      </c>
      <c r="F101" s="88" t="s">
        <v>248</v>
      </c>
      <c r="G101" s="31"/>
      <c r="H101" s="89" t="s">
        <v>256</v>
      </c>
      <c r="I101" s="64"/>
      <c r="J101" s="92"/>
      <c r="AE101" s="90" t="s">
        <v>23</v>
      </c>
      <c r="AG101" s="90" t="s">
        <v>20</v>
      </c>
      <c r="AH101" s="90" t="s">
        <v>0</v>
      </c>
      <c r="AL101" s="78" t="s">
        <v>19</v>
      </c>
      <c r="AR101" s="91">
        <f>IF(J101="základní",#REF!,0)</f>
        <v>0</v>
      </c>
      <c r="AS101" s="91">
        <f>IF(J101="snížená",#REF!,0)</f>
        <v>0</v>
      </c>
      <c r="AT101" s="91">
        <f>IF(J101="zákl. přenesená",#REF!,0)</f>
        <v>0</v>
      </c>
      <c r="AU101" s="91">
        <f>IF(J101="sníž. přenesená",#REF!,0)</f>
        <v>0</v>
      </c>
      <c r="AV101" s="91">
        <f>IF(J101="nulová",#REF!,0)</f>
        <v>0</v>
      </c>
      <c r="AW101" s="78" t="s">
        <v>17</v>
      </c>
      <c r="AX101" s="91" t="e">
        <f>ROUND(#REF!*H101,2)</f>
        <v>#REF!</v>
      </c>
      <c r="AY101" s="78" t="s">
        <v>23</v>
      </c>
      <c r="AZ101" s="90" t="s">
        <v>249</v>
      </c>
    </row>
    <row r="102" spans="2:52" s="65" customFormat="1" ht="16.5" customHeight="1">
      <c r="B102" s="64"/>
      <c r="C102" s="86" t="s">
        <v>139</v>
      </c>
      <c r="D102" s="86" t="s">
        <v>20</v>
      </c>
      <c r="E102" s="87" t="s">
        <v>139</v>
      </c>
      <c r="F102" s="88" t="s">
        <v>174</v>
      </c>
      <c r="G102" s="31"/>
      <c r="H102" s="89" t="s">
        <v>256</v>
      </c>
      <c r="I102" s="64"/>
      <c r="J102" s="92"/>
      <c r="AE102" s="90" t="s">
        <v>23</v>
      </c>
      <c r="AG102" s="90" t="s">
        <v>20</v>
      </c>
      <c r="AH102" s="90" t="s">
        <v>0</v>
      </c>
      <c r="AL102" s="78" t="s">
        <v>19</v>
      </c>
      <c r="AR102" s="91">
        <f>IF(J102="základní",#REF!,0)</f>
        <v>0</v>
      </c>
      <c r="AS102" s="91">
        <f>IF(J102="snížená",#REF!,0)</f>
        <v>0</v>
      </c>
      <c r="AT102" s="91">
        <f>IF(J102="zákl. přenesená",#REF!,0)</f>
        <v>0</v>
      </c>
      <c r="AU102" s="91">
        <f>IF(J102="sníž. přenesená",#REF!,0)</f>
        <v>0</v>
      </c>
      <c r="AV102" s="91">
        <f>IF(J102="nulová",#REF!,0)</f>
        <v>0</v>
      </c>
      <c r="AW102" s="78" t="s">
        <v>17</v>
      </c>
      <c r="AX102" s="91" t="e">
        <f>ROUND(#REF!*H102,2)</f>
        <v>#REF!</v>
      </c>
      <c r="AY102" s="78" t="s">
        <v>23</v>
      </c>
      <c r="AZ102" s="90" t="s">
        <v>250</v>
      </c>
    </row>
    <row r="103" spans="2:52" s="65" customFormat="1" ht="24.2" customHeight="1">
      <c r="B103" s="64"/>
      <c r="C103" s="86" t="s">
        <v>251</v>
      </c>
      <c r="D103" s="86" t="s">
        <v>20</v>
      </c>
      <c r="E103" s="87" t="s">
        <v>251</v>
      </c>
      <c r="F103" s="88" t="s">
        <v>252</v>
      </c>
      <c r="G103" s="31"/>
      <c r="H103" s="89" t="s">
        <v>256</v>
      </c>
      <c r="I103" s="64"/>
      <c r="J103" s="92"/>
      <c r="AE103" s="90" t="s">
        <v>23</v>
      </c>
      <c r="AG103" s="90" t="s">
        <v>20</v>
      </c>
      <c r="AH103" s="90" t="s">
        <v>0</v>
      </c>
      <c r="AL103" s="78" t="s">
        <v>19</v>
      </c>
      <c r="AR103" s="91">
        <f>IF(J103="základní",#REF!,0)</f>
        <v>0</v>
      </c>
      <c r="AS103" s="91">
        <f>IF(J103="snížená",#REF!,0)</f>
        <v>0</v>
      </c>
      <c r="AT103" s="91">
        <f>IF(J103="zákl. přenesená",#REF!,0)</f>
        <v>0</v>
      </c>
      <c r="AU103" s="91">
        <f>IF(J103="sníž. přenesená",#REF!,0)</f>
        <v>0</v>
      </c>
      <c r="AV103" s="91">
        <f>IF(J103="nulová",#REF!,0)</f>
        <v>0</v>
      </c>
      <c r="AW103" s="78" t="s">
        <v>17</v>
      </c>
      <c r="AX103" s="91" t="e">
        <f>ROUND(#REF!*H103,2)</f>
        <v>#REF!</v>
      </c>
      <c r="AY103" s="78" t="s">
        <v>23</v>
      </c>
      <c r="AZ103" s="90" t="s">
        <v>253</v>
      </c>
    </row>
    <row r="104" spans="2:10" s="65" customFormat="1" ht="6.95" customHeight="1">
      <c r="B104" s="96"/>
      <c r="C104" s="97"/>
      <c r="D104" s="97"/>
      <c r="E104" s="97"/>
      <c r="F104" s="97"/>
      <c r="G104" s="97"/>
      <c r="H104" s="97"/>
      <c r="I104" s="64"/>
      <c r="J104" s="92"/>
    </row>
    <row r="105" ht="12">
      <c r="J105" s="92"/>
    </row>
    <row r="106" ht="12">
      <c r="J106" s="92"/>
    </row>
    <row r="107" ht="12">
      <c r="J107" s="92"/>
    </row>
    <row r="108" ht="12">
      <c r="J108" s="92"/>
    </row>
    <row r="109" ht="12">
      <c r="J109" s="92"/>
    </row>
    <row r="110" ht="12">
      <c r="J110" s="92"/>
    </row>
    <row r="111" ht="12">
      <c r="J111" s="92"/>
    </row>
    <row r="112" ht="12">
      <c r="J112" s="92"/>
    </row>
  </sheetData>
  <sheetProtection algorithmName="SHA-512" hashValue="dM/qf4i710URluad9SasSL2eRgvJ01qJRTJLIlCGeR+J6svsUPvR452/uuQMrRiD3OV2/hBkf6z7+j52ohng3w==" saltValue="1ivha6RO4gb5LfMBY1q5WQ==" spinCount="100000" sheet="1" formatColumns="0" formatRows="0" autoFilter="0"/>
  <autoFilter ref="C15:H103"/>
  <mergeCells count="2">
    <mergeCell ref="E6:H6"/>
    <mergeCell ref="E8:H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95D29-6358-4821-889F-29F4E5625013}">
  <sheetPr>
    <pageSetUpPr fitToPage="1"/>
  </sheetPr>
  <dimension ref="A1:D16"/>
  <sheetViews>
    <sheetView zoomScaleSheetLayoutView="100" zoomScalePageLayoutView="70" workbookViewId="0" topLeftCell="A1">
      <selection activeCell="C10" sqref="C10"/>
    </sheetView>
  </sheetViews>
  <sheetFormatPr defaultColWidth="0" defaultRowHeight="12"/>
  <cols>
    <col min="1" max="1" width="10.140625" style="36" customWidth="1"/>
    <col min="2" max="2" width="59.7109375" style="34" customWidth="1"/>
    <col min="3" max="3" width="29.00390625" style="35" customWidth="1"/>
    <col min="4" max="4" width="19.8515625" style="35" customWidth="1"/>
    <col min="5" max="16384" width="0" style="34" hidden="1" customWidth="1"/>
  </cols>
  <sheetData>
    <row r="1" ht="18">
      <c r="A1" s="33" t="s">
        <v>257</v>
      </c>
    </row>
    <row r="2" ht="18">
      <c r="A2" s="33"/>
    </row>
    <row r="3" ht="12">
      <c r="B3" s="37" t="s">
        <v>295</v>
      </c>
    </row>
    <row r="4" ht="12">
      <c r="B4" s="37"/>
    </row>
    <row r="5" spans="1:4" ht="12">
      <c r="A5" s="38" t="s">
        <v>286</v>
      </c>
      <c r="B5" s="39" t="s">
        <v>287</v>
      </c>
      <c r="C5" s="58" t="s">
        <v>294</v>
      </c>
      <c r="D5" s="58" t="s">
        <v>255</v>
      </c>
    </row>
    <row r="6" spans="1:4" ht="12">
      <c r="A6" s="40"/>
      <c r="B6" s="41"/>
      <c r="C6" s="59"/>
      <c r="D6" s="59"/>
    </row>
    <row r="7" spans="1:4" ht="12">
      <c r="A7" s="60"/>
      <c r="B7" s="60"/>
      <c r="C7" s="60"/>
      <c r="D7" s="60"/>
    </row>
    <row r="8" spans="1:4" ht="12">
      <c r="A8" s="61"/>
      <c r="B8" s="61"/>
      <c r="C8" s="61"/>
      <c r="D8" s="61"/>
    </row>
    <row r="9" spans="1:4" s="43" customFormat="1" ht="12.75" customHeight="1">
      <c r="A9" s="42"/>
      <c r="B9" s="57" t="s">
        <v>288</v>
      </c>
      <c r="C9" s="57"/>
      <c r="D9" s="57"/>
    </row>
    <row r="10" spans="1:4" s="47" customFormat="1" ht="127.5">
      <c r="A10" s="44" t="s">
        <v>289</v>
      </c>
      <c r="B10" s="45" t="s">
        <v>301</v>
      </c>
      <c r="C10" s="51"/>
      <c r="D10" s="46" t="s">
        <v>256</v>
      </c>
    </row>
    <row r="11" spans="1:4" ht="12">
      <c r="A11" s="44"/>
      <c r="B11" s="48"/>
      <c r="C11" s="49"/>
      <c r="D11" s="50"/>
    </row>
    <row r="12" spans="1:4" s="43" customFormat="1" ht="12.75" customHeight="1">
      <c r="A12" s="42"/>
      <c r="B12" s="57" t="s">
        <v>290</v>
      </c>
      <c r="C12" s="57"/>
      <c r="D12" s="57"/>
    </row>
    <row r="13" spans="1:4" s="47" customFormat="1" ht="76.5">
      <c r="A13" s="44" t="s">
        <v>291</v>
      </c>
      <c r="B13" s="45" t="s">
        <v>302</v>
      </c>
      <c r="C13" s="51"/>
      <c r="D13" s="46" t="s">
        <v>256</v>
      </c>
    </row>
    <row r="15" spans="1:4" s="43" customFormat="1" ht="12.75" customHeight="1">
      <c r="A15" s="42"/>
      <c r="B15" s="57" t="s">
        <v>292</v>
      </c>
      <c r="C15" s="57"/>
      <c r="D15" s="57"/>
    </row>
    <row r="16" spans="1:4" s="47" customFormat="1" ht="38.25">
      <c r="A16" s="44" t="s">
        <v>293</v>
      </c>
      <c r="B16" s="52" t="s">
        <v>303</v>
      </c>
      <c r="C16" s="51"/>
      <c r="D16" s="46" t="s">
        <v>256</v>
      </c>
    </row>
  </sheetData>
  <sheetProtection algorithmName="SHA-512" hashValue="m5l7d6sF6EaoG0CcfqlkbD7pRkojYOAPIbghfzxdvD2r2LyD+VHI7BLh+VGwFWozJ9KJTpULznCpnr8ov1S3WA==" saltValue="DGoYMY9Au39Dyd4aQ4Onfg==" spinCount="100000" sheet="1" objects="1" scenarios="1"/>
  <mergeCells count="7">
    <mergeCell ref="B12:D12"/>
    <mergeCell ref="B15:D15"/>
    <mergeCell ref="C5:C6"/>
    <mergeCell ref="D5:D6"/>
    <mergeCell ref="A7:D7"/>
    <mergeCell ref="A8:D8"/>
    <mergeCell ref="B9:D9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portrait" paperSize="9" r:id="rId1"/>
  <rowBreaks count="2" manualBreakCount="2">
    <brk id="10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2022-09-27T07:03:16Z</dcterms:created>
  <dcterms:modified xsi:type="dcterms:W3CDTF">2022-09-29T06:13:34Z</dcterms:modified>
  <cp:category/>
  <cp:version/>
  <cp:contentType/>
  <cp:contentStatus/>
</cp:coreProperties>
</file>