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850" windowHeight="118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'Položky'!$A$1:$G$186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<sst xmlns="http://schemas.openxmlformats.org/spreadsheetml/2006/main" count="545" uniqueCount="329">
  <si>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</si>
  <si>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</si>
  <si>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</si>
  <si>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</si>
  <si>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</si>
  <si>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</si>
  <si>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</si>
  <si>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</si>
  <si>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</si>
  <si>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</si>
  <si>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</si>
  <si>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</si>
  <si>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</si>
  <si>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</si>
  <si>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</si>
  <si>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</si>
  <si>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</si>
  <si>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</si>
  <si>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</si>
  <si>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</si>
  <si>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</si>
  <si>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</si>
  <si>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</si>
  <si>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</si>
  <si>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</si>
  <si>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</si>
  <si>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</si>
  <si>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</si>
  <si>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</si>
  <si>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</si>
  <si>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</si>
  <si>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</si>
  <si>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</si>
  <si>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</si>
  <si>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</si>
  <si>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</si>
  <si>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</si>
  <si>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</si>
  <si>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</si>
  <si>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</si>
  <si>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</si>
  <si>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</si>
  <si>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</si>
  <si>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</si>
  <si>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</si>
  <si>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</si>
  <si>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</si>
  <si>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</si>
  <si>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</si>
  <si>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</si>
  <si>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</si>
  <si>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</si>
  <si>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</si>
  <si>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</si>
  <si>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</si>
  <si>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</si>
  <si>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</si>
  <si>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</si>
  <si>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</si>
  <si>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</si>
  <si>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</si>
  <si>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</si>
  <si>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</si>
  <si>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</si>
  <si>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</si>
  <si>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</si>
  <si>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</si>
  <si>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</si>
  <si>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</si>
  <si>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</si>
  <si>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</si>
  <si>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</si>
  <si>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</si>
  <si>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</si>
  <si>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</si>
  <si>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</si>
  <si>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049</t>
  </si>
  <si>
    <t>Město Studénka</t>
  </si>
  <si>
    <t>09</t>
  </si>
  <si>
    <t>Dělnický dům</t>
  </si>
  <si>
    <t>801.43</t>
  </si>
  <si>
    <t>01</t>
  </si>
  <si>
    <t>Rekonstrukce soc. zařízení v přísálí</t>
  </si>
  <si>
    <t>3</t>
  </si>
  <si>
    <t>Svislé a kompletní konstrukce</t>
  </si>
  <si>
    <t>342255020R00</t>
  </si>
  <si>
    <t xml:space="preserve">Příčky z desek Ytong tl. 5 cm </t>
  </si>
  <si>
    <t>m2</t>
  </si>
  <si>
    <t>Zazdění modulů WC:((0,85*2)+(0,90+0,85+0,86)+1,0+0,15)*1,20</t>
  </si>
  <si>
    <t>((0,85*2)+(0,90+0,85+0,86)+1,0)*0,20</t>
  </si>
  <si>
    <t>998011001R00</t>
  </si>
  <si>
    <t xml:space="preserve">Přesun hmot pro budovy zděné výšky do 6 m </t>
  </si>
  <si>
    <t>t</t>
  </si>
  <si>
    <t>6</t>
  </si>
  <si>
    <t>Úpravy povrchu, podlahy</t>
  </si>
  <si>
    <t>602011112RT1</t>
  </si>
  <si>
    <t>Omítka jádrová Cemix 082, ručně tloušťka vrstvy 10 mm</t>
  </si>
  <si>
    <t>1.01:(1,7*2+1,9*2)*2,0-(0,9*2,0)*2</t>
  </si>
  <si>
    <t>1.02:(2,96*2+1,3*2)*2,0-((0,9*2,0)+(0,7*2,0)*3+0,9*0,5)</t>
  </si>
  <si>
    <t>1.03,1.04,1.05:(1,5*2+0,9*2)*2,0*3-(0,7*2,0)*3</t>
  </si>
  <si>
    <t>1.06:(1,8*2+1,7*2)*2,0-(0,9*2,0)</t>
  </si>
  <si>
    <t>1.07:(2,0*2+1,7*2)*2,0-(0,9*2,0)*2-0,9*0,5</t>
  </si>
  <si>
    <t>1.08:(2,95*2+1,86*2)*2,0-(0,9*2,0+(0,7*2,0)*2+0,9*0,5)</t>
  </si>
  <si>
    <t>1.09,1.10:(0,85*2*2+1,35*2+1,4*2)*2,0-(0,7*2,0)*2</t>
  </si>
  <si>
    <t>631312141R00</t>
  </si>
  <si>
    <t xml:space="preserve">Doplnění rýh betonem v dosavadních mazaninách </t>
  </si>
  <si>
    <t>m3</t>
  </si>
  <si>
    <t>(1,0+0,5+2,0+1,3+1,0)*(0,15^2-0,05^2/4*3,14)</t>
  </si>
  <si>
    <t>(3,0+6,0+0,5)*(0,2*0,3-0,11^2/4*3,14)</t>
  </si>
  <si>
    <t>632411110R00</t>
  </si>
  <si>
    <t xml:space="preserve">Samonivelační stěrka Cemix,ruč.zpracování tl.10 mm </t>
  </si>
  <si>
    <t>1.01,1.02:1,9*1,7+2,96*1,3</t>
  </si>
  <si>
    <t>1.03,1.04,1.05:1,5*(0,9+0,85+0,86)</t>
  </si>
  <si>
    <t>1.06,1.07,1.08:1,8*1,7+1,7*2,0+2,95*1,86</t>
  </si>
  <si>
    <t>1.09,1.10:0,85*(1,35+1,40)</t>
  </si>
  <si>
    <t>642944121RT3</t>
  </si>
  <si>
    <t>Osazení ocelových zárubní dodatečně do 2,5 m2 včetně dodávky zárubně  70x197x11 cm</t>
  </si>
  <si>
    <t>kus</t>
  </si>
  <si>
    <t>766661112R00</t>
  </si>
  <si>
    <t xml:space="preserve">Montáž dveří do zárubně,otevíravých 1kř.do 0,8 m </t>
  </si>
  <si>
    <t>61160102</t>
  </si>
  <si>
    <t>Dveře vnitřní hladké plné 1kř. 70x197 bílé</t>
  </si>
  <si>
    <t>9</t>
  </si>
  <si>
    <t>Ostatní konstrukce, bourání</t>
  </si>
  <si>
    <t>962032231R00</t>
  </si>
  <si>
    <t xml:space="preserve">Bourání zdiva z cihel pálených na MVC </t>
  </si>
  <si>
    <t>0,1*0,2*2,0*2</t>
  </si>
  <si>
    <t>965081713R00</t>
  </si>
  <si>
    <t xml:space="preserve">Bourání dlažeb keramických tl.10 mm, nad 1 m2 </t>
  </si>
  <si>
    <t>968061125R00</t>
  </si>
  <si>
    <t xml:space="preserve">Vyvěšení dřevěných dveřních křídel pl. do 2 m2 </t>
  </si>
  <si>
    <t>2+3+2+1+2</t>
  </si>
  <si>
    <t>968072455R00</t>
  </si>
  <si>
    <t xml:space="preserve">Vybourání kovových dveřních zárubní pl. do 2 m2 </t>
  </si>
  <si>
    <t>0,6*2,0*2</t>
  </si>
  <si>
    <t>974031142R00</t>
  </si>
  <si>
    <t xml:space="preserve">Vysekání rýh ve zdi cihelné 7 x 7 cm </t>
  </si>
  <si>
    <t>m</t>
  </si>
  <si>
    <t>voda:1,9+2,1+(1,4*2)+1,05+0,8+1,0+2,8+3,25+(0,8*2)+0,55</t>
  </si>
  <si>
    <t>voda:0,55+1,15+1,9</t>
  </si>
  <si>
    <t>974031153R00</t>
  </si>
  <si>
    <t xml:space="preserve">Vysekání rýh ve zdi cihelné 10 x 10 cm </t>
  </si>
  <si>
    <t>odpady:0,5*(2+1+2+3)</t>
  </si>
  <si>
    <t>974042564R00</t>
  </si>
  <si>
    <t xml:space="preserve">Vysekání rýh betonová, monolitická dlažba 15x15 cm </t>
  </si>
  <si>
    <t>1,0+0,5+2,0+1,3+1,0</t>
  </si>
  <si>
    <t>974042577R00</t>
  </si>
  <si>
    <t xml:space="preserve">Vysekání rýh betonová, monolitická dlažba 20x30 cm </t>
  </si>
  <si>
    <t>3,0+6,0+0,5</t>
  </si>
  <si>
    <t>978059531R00</t>
  </si>
  <si>
    <t xml:space="preserve">Odsekání vnitřních obkladů stěn nad 2 m2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</si>
  <si>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</si>
  <si>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</si>
  <si>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</si>
  <si>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</si>
  <si>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979083116R00</t>
  </si>
  <si>
    <t xml:space="preserve">Vodorovné přemístění suti na skládku do 5000 m </t>
  </si>
  <si>
    <t>979990001R00</t>
  </si>
  <si>
    <t xml:space="preserve">Poplatek za skládku stavební suti </t>
  </si>
  <si>
    <t>721</t>
  </si>
  <si>
    <t>Vnitřní kanalizace</t>
  </si>
  <si>
    <t>721153204R00</t>
  </si>
  <si>
    <t xml:space="preserve">Potrubí Geberit PE připojovací, D 40 x 3,0 mm </t>
  </si>
  <si>
    <t>0,5+2,2+0,6+0,6+1,0+1,0+0,8+1,3+0,3+0,8+1,0+4*0,5</t>
  </si>
  <si>
    <t>721154208R00</t>
  </si>
  <si>
    <t xml:space="preserve">Potrubí Geberit PE svodné (ležaté) v zemi 110x4,3 </t>
  </si>
  <si>
    <t>6,0+3,0</t>
  </si>
  <si>
    <t>721194105R00</t>
  </si>
  <si>
    <t xml:space="preserve">Vyvedení odpadních výpustek D 50 x 1,8 </t>
  </si>
  <si>
    <t>3+2+1+2</t>
  </si>
  <si>
    <t>721194109R00</t>
  </si>
  <si>
    <t xml:space="preserve">Vyvedení odpadních výpustek D 110 x 2,3 </t>
  </si>
  <si>
    <t>3+1+2</t>
  </si>
  <si>
    <t>721211502R00</t>
  </si>
  <si>
    <t xml:space="preserve">Vpusť podlahová Geberit Varino D 110 mm </t>
  </si>
  <si>
    <t>998721101R00</t>
  </si>
  <si>
    <t xml:space="preserve">Přesun hmot pro vnitřní kanalizaci, výšky do 6 m </t>
  </si>
  <si>
    <t>722</t>
  </si>
  <si>
    <t>Vnitřní vodovod</t>
  </si>
  <si>
    <t>722172311R00</t>
  </si>
  <si>
    <t xml:space="preserve">Potrubí z PPR, studená, D 20x2,8 mm, vč.zed.výpom. </t>
  </si>
  <si>
    <t>2,0+1,2+1,1+0,8+1,0+2,8+1,9+3,3+0,6+(4*1,5)</t>
  </si>
  <si>
    <t>722172331R00</t>
  </si>
  <si>
    <t xml:space="preserve">Potrubí z PPR, teplá, D 20x3,4 mm, vč. zed. výpom. </t>
  </si>
  <si>
    <t>1,0+1,0+1,6+0,3+0,7+0,3+0,6+(1,5*2)+3,0</t>
  </si>
  <si>
    <t>722175112R00</t>
  </si>
  <si>
    <t xml:space="preserve">Montáž tvarovek plast polyf.svař.jeden spoj D 20mm </t>
  </si>
  <si>
    <t>722175122R00</t>
  </si>
  <si>
    <t xml:space="preserve">Montáž tvarovek plast polyf.svař. dva spoje D 20mm </t>
  </si>
  <si>
    <t>28654247</t>
  </si>
  <si>
    <t>Křížení d 20 mm PN 20  PPR</t>
  </si>
  <si>
    <t>28654316</t>
  </si>
  <si>
    <t>Koleno 90° mosazný závit vnitřní d 20x1/2" PPR</t>
  </si>
  <si>
    <t>28654323</t>
  </si>
  <si>
    <t>T kus kovový závit vnitřní d 20x1/2"x20 PPR</t>
  </si>
  <si>
    <t>998722101R00</t>
  </si>
  <si>
    <t xml:space="preserve">Přesun hmot pro vnitřní vodovod, výšky do 6 m </t>
  </si>
  <si>
    <t>725</t>
  </si>
  <si>
    <t>Zařizovací předměty</t>
  </si>
  <si>
    <t>725014131RT1</t>
  </si>
  <si>
    <t>Klozet závěsný OLYMP + sedátko, bílý včetně sedátka v bílé barvě</t>
  </si>
  <si>
    <t>soubor</t>
  </si>
  <si>
    <t>725014141R00</t>
  </si>
  <si>
    <t xml:space="preserve">Klozet závěsný OLYMP ZTP + sedátko, bílý </t>
  </si>
  <si>
    <t>725016103R00</t>
  </si>
  <si>
    <t xml:space="preserve">Pisoár DOMINO 4110.1 s oplachov. ventilem, bílý </t>
  </si>
  <si>
    <t>725017132R00</t>
  </si>
  <si>
    <t xml:space="preserve">Umyvadlo na šrouby OLYMP Deep 55 x 42 cm, bílé </t>
  </si>
  <si>
    <t>725017151R00</t>
  </si>
  <si>
    <t xml:space="preserve">Umyvadlo invalidní OLYMP-ZITA 64 x 50,5 cm, bílé </t>
  </si>
  <si>
    <t>725110814R00</t>
  </si>
  <si>
    <t xml:space="preserve">Demontáž klozetů kombinovaných </t>
  </si>
  <si>
    <t>725122817R00</t>
  </si>
  <si>
    <t xml:space="preserve">Demontáž pisoárů bez nádrže + 1 záchodkem </t>
  </si>
  <si>
    <t>725210821R00</t>
  </si>
  <si>
    <t xml:space="preserve">Demontáž umyvadel bez výtokových armatur </t>
  </si>
  <si>
    <t>2+1+2</t>
  </si>
  <si>
    <t>725291131R00</t>
  </si>
  <si>
    <t xml:space="preserve">Madlo dvojité pevné bílé Novaservis dl. 550 mm </t>
  </si>
  <si>
    <t>725291135R00</t>
  </si>
  <si>
    <t xml:space="preserve">Madlo dvojité sklopné bílé Novaservis dl. 550 mm </t>
  </si>
  <si>
    <t>725530823R00</t>
  </si>
  <si>
    <t xml:space="preserve">Demontáž, zásobník elektrický tlakový  200 l </t>
  </si>
  <si>
    <t>725530831R00</t>
  </si>
  <si>
    <t xml:space="preserve">Demontáž, zásobník elektrický průtokový </t>
  </si>
  <si>
    <t>725534225R00</t>
  </si>
  <si>
    <t xml:space="preserve">Ohřívač elek. zásob. závěsný DZ Dražice OKCE 125 </t>
  </si>
  <si>
    <t>725810811R00</t>
  </si>
  <si>
    <t xml:space="preserve">Demontáž ventilu výtokového nástěnného </t>
  </si>
  <si>
    <t>3+1+2+3</t>
  </si>
  <si>
    <t>725820801R00</t>
  </si>
  <si>
    <t xml:space="preserve">Demontáž baterie nástěnné do G 3/4 </t>
  </si>
  <si>
    <t>2+2</t>
  </si>
  <si>
    <t>725825111RT1</t>
  </si>
  <si>
    <t>Baterie umyvadlová nástěnná ruční standardní</t>
  </si>
  <si>
    <t>726212321R00</t>
  </si>
  <si>
    <t xml:space="preserve">Modul-PRO WC SYSTEM, pro závěsné WC </t>
  </si>
  <si>
    <t>998725101R00</t>
  </si>
  <si>
    <t xml:space="preserve">Přesun hmot pro zařizovací předměty, výšky do 6 m </t>
  </si>
  <si>
    <t>979990111R00</t>
  </si>
  <si>
    <t xml:space="preserve">Poplatek za skládku suti - stavební keramika </t>
  </si>
  <si>
    <t>735</t>
  </si>
  <si>
    <t>Otopná tělesa</t>
  </si>
  <si>
    <t>735151821R00</t>
  </si>
  <si>
    <t xml:space="preserve">Demontáž otopných těles panelových 2řadých </t>
  </si>
  <si>
    <t>735159210R00</t>
  </si>
  <si>
    <t xml:space="preserve">Montáž panelových těles 2řadých do délky 1140 mm </t>
  </si>
  <si>
    <t>735191910R00</t>
  </si>
  <si>
    <t xml:space="preserve">Napuštění vody do otopného systému - bez kotle </t>
  </si>
  <si>
    <t>(0,6*2+0,4)*0,6*4</t>
  </si>
  <si>
    <t>735494811R00</t>
  </si>
  <si>
    <t xml:space="preserve">Vypuštění vody z otopných těles </t>
  </si>
  <si>
    <t>998735101R00</t>
  </si>
  <si>
    <t xml:space="preserve">Přesun hmot pro otopná tělesa, výšky do 6 m </t>
  </si>
  <si>
    <t>771</t>
  </si>
  <si>
    <t>Podlahy z dlaždic a obklady</t>
  </si>
  <si>
    <t>771575109R00</t>
  </si>
  <si>
    <t xml:space="preserve">Montáž podlah keram.,hladké, tmel, 30x30 cm </t>
  </si>
  <si>
    <t>59764203</t>
  </si>
  <si>
    <t>Dlažba Taurus Granit matná 300x300x9 mm</t>
  </si>
  <si>
    <t>1.01,1.02:(1,9*1,7+2,96*1,3)*1,02</t>
  </si>
  <si>
    <t>1.03,1.04,1.05:(1,5*(0,9+0,85+0,86))*1,02</t>
  </si>
  <si>
    <t>1.06,1.07,1.08:(1,8*1,7+1,7*2,0+2,95*1,86)*1,02</t>
  </si>
  <si>
    <t>1.09,1.10:(0,85*(1,35+1,40))*1,02</t>
  </si>
  <si>
    <t>998771101R00</t>
  </si>
  <si>
    <t xml:space="preserve">Přesun hmot pro podlahy z dlaždic, výšky do 6 m </t>
  </si>
  <si>
    <t>781</t>
  </si>
  <si>
    <t>Obklady keramické</t>
  </si>
  <si>
    <t>781415016R00</t>
  </si>
  <si>
    <t xml:space="preserve">Montáž obkladů stěn, porovin.,tmel, nad 20x25 cm </t>
  </si>
  <si>
    <t>597813751</t>
  </si>
  <si>
    <t>Obkládačka 30x60 světle béžová lesk</t>
  </si>
  <si>
    <t>1.01:((1,7*2+1,9*2)*2,0-(0,9*2,0)*2)*1,02</t>
  </si>
  <si>
    <t>1.02:((2,96*2+1,3*2)*2,0-((0,9*2,0)+(0,7*2,0)*3+0,9*0,5))*1,02</t>
  </si>
  <si>
    <t>1.03,1.04,1.05:((1,5*2+0,9*2)*2,0*3-(0,7*2,0)*3)*1,02</t>
  </si>
  <si>
    <t>1.06:((1,8*2+1,7*2)*2,0-(0,9*2,0))*1,02</t>
  </si>
  <si>
    <t>1.07:((2,0*2+1,7*2)*2,0-(0,9*2,0)*2-0,9*0,5)*1,02</t>
  </si>
  <si>
    <t>1.08:((2,95*2+1,86*2)*2,0-(0,9*2,0+(0,7*2,0)*2+0,9*0,5))*1,02</t>
  </si>
  <si>
    <t>1.09,1.10:((0,85*2*2+1,35*2+1,4*2)*2,0-(0,7*2,0)*2)*1,02</t>
  </si>
  <si>
    <t>998781101R00</t>
  </si>
  <si>
    <t xml:space="preserve">Přesun hmot pro obklady keramické, výšky do 6 m </t>
  </si>
  <si>
    <t>783</t>
  </si>
  <si>
    <t>Nátěry</t>
  </si>
  <si>
    <t>783104811R00</t>
  </si>
  <si>
    <t xml:space="preserve">Odstranění nátěrů z ocel.konstrukcí "D" oškrábáním </t>
  </si>
  <si>
    <t>zárubně:((0,8*5+0,7*2+0,6*3)+(1,97*(5+2+3)*2))*0,16</t>
  </si>
  <si>
    <t>783126151R00</t>
  </si>
  <si>
    <t xml:space="preserve">Nátěr syntetický OK plnostěn. "D" dvojnás., Paulín </t>
  </si>
  <si>
    <t>784</t>
  </si>
  <si>
    <t>Malby</t>
  </si>
  <si>
    <t>784195212R00</t>
  </si>
  <si>
    <t xml:space="preserve">Malba Primalex Plus, bílá, bez penetrace, 2 x </t>
  </si>
  <si>
    <t>1.01:(1,7*2+1,9*2)*1,6+1,7*1,9</t>
  </si>
  <si>
    <t>1.02:(2,96+1,3*2)*1,6+2,96*(0,2+0,1)-(0,9*1,1)+2,96*(1,3+0,1)</t>
  </si>
  <si>
    <t>1.03,1.04,1.05:(1,5*2+2,96)*1,6+(1,5*2*2+0,9+0,85+0,86)*0,2+2,96*1,5</t>
  </si>
  <si>
    <t>1.06:(1,8*2+1,7*2)*1,6+1,8*1,7</t>
  </si>
  <si>
    <t>1.07:(2,0*2+1,7*2)*2,0-(0,9*1,1)+2,0*1,7</t>
  </si>
  <si>
    <t>1.08:(2,95+1,86*2)*1,6-(0,9*1,1)+(2,95*(0,4+0,2))+2,95*(1,86+0,2)</t>
  </si>
  <si>
    <t>1.09,1.10:(0,85*2+2,95)*1,6+(0,85*2+1,35+1,4)*0,4+0,85*2,95</t>
  </si>
  <si>
    <t>784403801R00</t>
  </si>
  <si>
    <t xml:space="preserve">Odstranění maleb omytím v místnosti H do 3,8 m </t>
  </si>
  <si>
    <t>Ztížené výrobní podmínky</t>
  </si>
  <si>
    <t>Oborová přirážka</t>
  </si>
  <si>
    <t>Mimostaveništní doprava</t>
  </si>
  <si>
    <t>Zařízení staveniště</t>
  </si>
  <si>
    <t>Provoz investora</t>
  </si>
  <si>
    <t>Rezerva rozpočtu</t>
  </si>
  <si>
    <t>Škopová Renata</t>
  </si>
  <si>
    <t>((0,85*2)+(0,90+2+0,85+0,86)+1,0)*0,20</t>
  </si>
  <si>
    <t>1.01:(1,7*2+1,9*2)*2,0</t>
  </si>
  <si>
    <t>1.02:(2,96*2+1,3*2)*2,0</t>
  </si>
  <si>
    <t>1.06:(1,8*2+1,7*2)*2,0</t>
  </si>
  <si>
    <t>1.01,1.02:1,9*1,7*3+2,96*1,3</t>
  </si>
  <si>
    <t>1.06,1.07,1.08:1,8*1,7+1,7*3,0+3,95*1,86</t>
  </si>
  <si>
    <t>10+3,0</t>
  </si>
  <si>
    <t>5+2+1+2</t>
  </si>
  <si>
    <t>5+1+2</t>
  </si>
  <si>
    <t>6+2,0+1,2+1,1+0,8+1,0+2,8+1,9+3,3+0,6+(4*1,5)</t>
  </si>
  <si>
    <t>1.01,1.02:1,9*1,7+2,96*1,3*1,1</t>
  </si>
  <si>
    <t>1.03,1.04,1.05:1,5*(0,9+0,85+0,86)*1,1</t>
  </si>
  <si>
    <t>1.06,1.07,1.08:1,8*1,7+1,7*3,0+3,95*1,86*1,1</t>
  </si>
  <si>
    <t>1.09,1.10:0,85*(1,35+1,40)*1,1</t>
  </si>
  <si>
    <t>1.01:(1,7*2+1,9*2)*2,0*1,1</t>
  </si>
  <si>
    <t>1.02:(2,96*2+1,3*2)*2,0*1,1</t>
  </si>
  <si>
    <t>1.03,1.04,1.05:(1,5*2+0,9*2)*2,0*3-(0,7*2,0)*3*1,1</t>
  </si>
  <si>
    <t>1.06:(1,8*2+1,7*2)*2,0*1,1</t>
  </si>
  <si>
    <t>1.07:(2,0*2+1,7*2)*2,0-(0,9*2,0)*2-0,9*0,5*1,1</t>
  </si>
  <si>
    <t>1.08:(2,95*2+1,86*2)*2,0-(0,9*2,0+(0,7*2,0)*2+0,9*0,5)*1,1</t>
  </si>
  <si>
    <t>1.09,1.10:(0,85*2*2+1,35*2+1,4*2)*2,0-(0,7*2,0)*2*1,1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</si>
</sst>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Rekonstrukce soc. zařízení v přísálí</v>
      </c>
      <c r="E2" s="6"/>
      <c r="F2" s="7" t="s">
        <v>1</v>
      </c>
      <c r="G2" s="8" t="s">
        <v>80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4" t="s">
        <v>307</v>
      </c>
      <c r="D8" s="204"/>
      <c r="E8" s="205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4" t="str">
        <f>Projektant</f>
        <v>Škopová Renata</v>
      </c>
      <c r="D9" s="204"/>
      <c r="E9" s="205"/>
      <c r="F9" s="13"/>
      <c r="G9" s="34"/>
      <c r="H9" s="35"/>
    </row>
    <row r="10" spans="1:8" ht="12.75">
      <c r="A10" s="29" t="s">
        <v>14</v>
      </c>
      <c r="B10" s="13"/>
      <c r="C10" s="204" t="s">
        <v>77</v>
      </c>
      <c r="D10" s="204"/>
      <c r="E10" s="204"/>
      <c r="F10" s="36"/>
      <c r="G10" s="37"/>
      <c r="H10" s="38"/>
    </row>
    <row r="11" spans="1:57" ht="13.5" customHeight="1">
      <c r="A11" s="29" t="s">
        <v>15</v>
      </c>
      <c r="B11" s="13"/>
      <c r="C11" s="204"/>
      <c r="D11" s="204"/>
      <c r="E11" s="204"/>
      <c r="F11" s="39" t="s">
        <v>16</v>
      </c>
      <c r="G11" s="40">
        <v>49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6"/>
      <c r="D12" s="206"/>
      <c r="E12" s="206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Rekapitulace!A23</f>
        <v>Ztížené výrobní podmínky</v>
      </c>
      <c r="E15" s="58"/>
      <c r="F15" s="59"/>
      <c r="G15" s="56">
        <f>Rekapitulace!I23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Rekapitulace!A24</f>
        <v>Oborová přirážka</v>
      </c>
      <c r="E16" s="60"/>
      <c r="F16" s="61"/>
      <c r="G16" s="56">
        <f>Rekapitulace!I24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Rekapitulace!A25</f>
        <v>Mimostaveništní doprava</v>
      </c>
      <c r="E17" s="60"/>
      <c r="F17" s="61"/>
      <c r="G17" s="56">
        <f>Rekapitulace!I25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Rekapitulace!A26</f>
        <v>Zařízení staveniště</v>
      </c>
      <c r="E18" s="60"/>
      <c r="F18" s="61"/>
      <c r="G18" s="56">
        <f>Rekapitulace!I26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Rekapitulace!A27</f>
        <v>Provoz investora</v>
      </c>
      <c r="E19" s="60"/>
      <c r="F19" s="61"/>
      <c r="G19" s="56">
        <f>Rekapitulace!I27</f>
        <v>0</v>
      </c>
    </row>
    <row r="20" spans="1:7" ht="15.75" customHeight="1">
      <c r="A20" s="64"/>
      <c r="B20" s="55"/>
      <c r="C20" s="56"/>
      <c r="D20" s="9" t="str">
        <f>Rekapitulace!A28</f>
        <v>Rezerva rozpočtu</v>
      </c>
      <c r="E20" s="60"/>
      <c r="F20" s="61"/>
      <c r="G20" s="56">
        <f>Rekapitulace!I28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9">
        <f>C23-F32</f>
        <v>0</v>
      </c>
      <c r="G30" s="210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9">
        <f>ROUND(PRODUCT(F30,C31/100),0)</f>
        <v>0</v>
      </c>
      <c r="G31" s="210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9">
        <v>0</v>
      </c>
      <c r="G32" s="210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9">
        <f>ROUND(PRODUCT(F32,C33/100),0)</f>
        <v>0</v>
      </c>
      <c r="G33" s="210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1">
        <f>ROUND(SUM(F30:F33),0)</f>
        <v>0</v>
      </c>
      <c r="G34" s="212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3"/>
      <c r="C37" s="213"/>
      <c r="D37" s="213"/>
      <c r="E37" s="213"/>
      <c r="F37" s="213"/>
      <c r="G37" s="213"/>
      <c r="H37" t="s">
        <v>5</v>
      </c>
    </row>
    <row r="38" spans="1:8" ht="12.75" customHeight="1">
      <c r="A38" s="96"/>
      <c r="B38" s="213"/>
      <c r="C38" s="213"/>
      <c r="D38" s="213"/>
      <c r="E38" s="213"/>
      <c r="F38" s="213"/>
      <c r="G38" s="213"/>
      <c r="H38" t="s">
        <v>5</v>
      </c>
    </row>
    <row r="39" spans="1:8" ht="12.75">
      <c r="A39" s="96"/>
      <c r="B39" s="213"/>
      <c r="C39" s="213"/>
      <c r="D39" s="213"/>
      <c r="E39" s="213"/>
      <c r="F39" s="213"/>
      <c r="G39" s="213"/>
      <c r="H39" t="s">
        <v>5</v>
      </c>
    </row>
    <row r="40" spans="1:8" ht="12.75">
      <c r="A40" s="96"/>
      <c r="B40" s="213"/>
      <c r="C40" s="213"/>
      <c r="D40" s="213"/>
      <c r="E40" s="213"/>
      <c r="F40" s="213"/>
      <c r="G40" s="213"/>
      <c r="H40" t="s">
        <v>5</v>
      </c>
    </row>
    <row r="41" spans="1:8" ht="12.75">
      <c r="A41" s="96"/>
      <c r="B41" s="213"/>
      <c r="C41" s="213"/>
      <c r="D41" s="213"/>
      <c r="E41" s="213"/>
      <c r="F41" s="213"/>
      <c r="G41" s="213"/>
      <c r="H41" t="s">
        <v>5</v>
      </c>
    </row>
    <row r="42" spans="1:8" ht="12.75">
      <c r="A42" s="96"/>
      <c r="B42" s="213"/>
      <c r="C42" s="213"/>
      <c r="D42" s="213"/>
      <c r="E42" s="213"/>
      <c r="F42" s="213"/>
      <c r="G42" s="213"/>
      <c r="H42" t="s">
        <v>5</v>
      </c>
    </row>
    <row r="43" spans="1:8" ht="12.75">
      <c r="A43" s="96"/>
      <c r="B43" s="213"/>
      <c r="C43" s="213"/>
      <c r="D43" s="213"/>
      <c r="E43" s="213"/>
      <c r="F43" s="213"/>
      <c r="G43" s="213"/>
      <c r="H43" t="s">
        <v>5</v>
      </c>
    </row>
    <row r="44" spans="1:8" ht="12.75">
      <c r="A44" s="96"/>
      <c r="B44" s="213"/>
      <c r="C44" s="213"/>
      <c r="D44" s="213"/>
      <c r="E44" s="213"/>
      <c r="F44" s="213"/>
      <c r="G44" s="213"/>
      <c r="H44" t="s">
        <v>5</v>
      </c>
    </row>
    <row r="45" spans="1:8" ht="0.75" customHeight="1">
      <c r="A45" s="96"/>
      <c r="B45" s="213"/>
      <c r="C45" s="213"/>
      <c r="D45" s="213"/>
      <c r="E45" s="213"/>
      <c r="F45" s="213"/>
      <c r="G45" s="213"/>
      <c r="H45" t="s">
        <v>5</v>
      </c>
    </row>
    <row r="46" spans="2:7" ht="12.75">
      <c r="B46" s="214"/>
      <c r="C46" s="214"/>
      <c r="D46" s="214"/>
      <c r="E46" s="214"/>
      <c r="F46" s="214"/>
      <c r="G46" s="214"/>
    </row>
    <row r="47" spans="2:7" ht="12.75">
      <c r="B47" s="214"/>
      <c r="C47" s="214"/>
      <c r="D47" s="214"/>
      <c r="E47" s="214"/>
      <c r="F47" s="214"/>
      <c r="G47" s="214"/>
    </row>
    <row r="48" spans="2:7" ht="12.75">
      <c r="B48" s="214"/>
      <c r="C48" s="214"/>
      <c r="D48" s="214"/>
      <c r="E48" s="214"/>
      <c r="F48" s="214"/>
      <c r="G48" s="214"/>
    </row>
    <row r="49" spans="2:7" ht="12.75">
      <c r="B49" s="214"/>
      <c r="C49" s="214"/>
      <c r="D49" s="214"/>
      <c r="E49" s="214"/>
      <c r="F49" s="214"/>
      <c r="G49" s="214"/>
    </row>
    <row r="50" spans="2:7" ht="12.75">
      <c r="B50" s="214"/>
      <c r="C50" s="214"/>
      <c r="D50" s="214"/>
      <c r="E50" s="214"/>
      <c r="F50" s="214"/>
      <c r="G50" s="214"/>
    </row>
    <row r="51" spans="2:7" ht="12.75">
      <c r="B51" s="214"/>
      <c r="C51" s="214"/>
      <c r="D51" s="214"/>
      <c r="E51" s="214"/>
      <c r="F51" s="214"/>
      <c r="G51" s="214"/>
    </row>
    <row r="52" spans="2:7" ht="12.75">
      <c r="B52" s="214"/>
      <c r="C52" s="214"/>
      <c r="D52" s="214"/>
      <c r="E52" s="214"/>
      <c r="F52" s="214"/>
      <c r="G52" s="214"/>
    </row>
    <row r="53" spans="2:7" ht="12.75">
      <c r="B53" s="214"/>
      <c r="C53" s="214"/>
      <c r="D53" s="214"/>
      <c r="E53" s="214"/>
      <c r="F53" s="214"/>
      <c r="G53" s="214"/>
    </row>
    <row r="54" spans="2:7" ht="12.75">
      <c r="B54" s="214"/>
      <c r="C54" s="214"/>
      <c r="D54" s="214"/>
      <c r="E54" s="214"/>
      <c r="F54" s="214"/>
      <c r="G54" s="214"/>
    </row>
    <row r="55" spans="2:7" ht="12.75">
      <c r="B55" s="214"/>
      <c r="C55" s="214"/>
      <c r="D55" s="214"/>
      <c r="E55" s="214"/>
      <c r="F55" s="214"/>
      <c r="G55" s="214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H29" sqref="H29:I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049 Město Studénka</v>
      </c>
      <c r="D1" s="98"/>
      <c r="E1" s="99"/>
      <c r="F1" s="98"/>
      <c r="G1" s="100" t="s">
        <v>49</v>
      </c>
      <c r="H1" s="101" t="s">
        <v>81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09 Dělnický dům</v>
      </c>
      <c r="D2" s="104"/>
      <c r="E2" s="105"/>
      <c r="F2" s="104"/>
      <c r="G2" s="219" t="s">
        <v>82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Položky!BA12</f>
        <v>0</v>
      </c>
      <c r="F7" s="202">
        <f>Položky!BB12</f>
        <v>0</v>
      </c>
      <c r="G7" s="202">
        <f>Položky!BC12</f>
        <v>0</v>
      </c>
      <c r="H7" s="202">
        <f>Položky!BD12</f>
        <v>0</v>
      </c>
      <c r="I7" s="203">
        <f>Položky!BE12</f>
        <v>0</v>
      </c>
    </row>
    <row r="8" spans="1:9" s="35" customFormat="1" ht="12.75">
      <c r="A8" s="200" t="str">
        <f>Položky!B13</f>
        <v>6</v>
      </c>
      <c r="B8" s="115" t="str">
        <f>Položky!C13</f>
        <v>Úpravy povrchu, podlahy</v>
      </c>
      <c r="C8" s="66"/>
      <c r="D8" s="116"/>
      <c r="E8" s="201">
        <f>Položky!BA34</f>
        <v>0</v>
      </c>
      <c r="F8" s="202">
        <f>Položky!BB34</f>
        <v>0</v>
      </c>
      <c r="G8" s="202">
        <f>Položky!BC34</f>
        <v>0</v>
      </c>
      <c r="H8" s="202">
        <f>Položky!BD34</f>
        <v>0</v>
      </c>
      <c r="I8" s="203">
        <f>Položky!BE34</f>
        <v>0</v>
      </c>
    </row>
    <row r="9" spans="1:9" s="35" customFormat="1" ht="12.75">
      <c r="A9" s="200" t="str">
        <f>Položky!B35</f>
        <v>9</v>
      </c>
      <c r="B9" s="115" t="str">
        <f>Položky!C35</f>
        <v>Ostatní konstrukce, bourání</v>
      </c>
      <c r="C9" s="66"/>
      <c r="D9" s="116"/>
      <c r="E9" s="201">
        <f>Položky!BA69</f>
        <v>0</v>
      </c>
      <c r="F9" s="202">
        <f>Položky!BB69</f>
        <v>0</v>
      </c>
      <c r="G9" s="202">
        <f>Položky!BC69</f>
        <v>0</v>
      </c>
      <c r="H9" s="202">
        <f>Položky!BD69</f>
        <v>0</v>
      </c>
      <c r="I9" s="203">
        <f>Položky!BE69</f>
        <v>0</v>
      </c>
    </row>
    <row r="10" spans="1:9" s="35" customFormat="1" ht="12.75">
      <c r="A10" s="200" t="str">
        <f>Položky!B70</f>
        <v>721</v>
      </c>
      <c r="B10" s="115" t="str">
        <f>Položky!C70</f>
        <v>Vnitřní kanalizace</v>
      </c>
      <c r="C10" s="66"/>
      <c r="D10" s="116"/>
      <c r="E10" s="201">
        <f>Položky!BA81</f>
        <v>0</v>
      </c>
      <c r="F10" s="202">
        <f>Položky!BB81</f>
        <v>0</v>
      </c>
      <c r="G10" s="202">
        <f>Položky!BC81</f>
        <v>0</v>
      </c>
      <c r="H10" s="202">
        <f>Položky!BD81</f>
        <v>0</v>
      </c>
      <c r="I10" s="203">
        <f>Položky!BE81</f>
        <v>0</v>
      </c>
    </row>
    <row r="11" spans="1:9" s="35" customFormat="1" ht="12.75">
      <c r="A11" s="200" t="str">
        <f>Položky!B82</f>
        <v>722</v>
      </c>
      <c r="B11" s="115" t="str">
        <f>Položky!C82</f>
        <v>Vnitřní vodovod</v>
      </c>
      <c r="C11" s="66"/>
      <c r="D11" s="116"/>
      <c r="E11" s="201">
        <f>Položky!BA93</f>
        <v>0</v>
      </c>
      <c r="F11" s="202">
        <f>Položky!BB93</f>
        <v>0</v>
      </c>
      <c r="G11" s="202">
        <f>Položky!BC93</f>
        <v>0</v>
      </c>
      <c r="H11" s="202">
        <f>Položky!BD93</f>
        <v>0</v>
      </c>
      <c r="I11" s="203">
        <f>Položky!BE93</f>
        <v>0</v>
      </c>
    </row>
    <row r="12" spans="1:9" s="35" customFormat="1" ht="12.75">
      <c r="A12" s="200" t="str">
        <f>Položky!B94</f>
        <v>725</v>
      </c>
      <c r="B12" s="115" t="str">
        <f>Položky!C94</f>
        <v>Zařizovací předměty</v>
      </c>
      <c r="C12" s="66"/>
      <c r="D12" s="116"/>
      <c r="E12" s="201">
        <f>Položky!BA121</f>
        <v>0</v>
      </c>
      <c r="F12" s="202">
        <f>Položky!BB121</f>
        <v>0</v>
      </c>
      <c r="G12" s="202">
        <f>Položky!BC121</f>
        <v>0</v>
      </c>
      <c r="H12" s="202">
        <f>Položky!BD121</f>
        <v>0</v>
      </c>
      <c r="I12" s="203">
        <f>Položky!BE121</f>
        <v>0</v>
      </c>
    </row>
    <row r="13" spans="1:9" s="35" customFormat="1" ht="12.75">
      <c r="A13" s="200" t="str">
        <f>Položky!B122</f>
        <v>735</v>
      </c>
      <c r="B13" s="115" t="str">
        <f>Položky!C122</f>
        <v>Otopná tělesa</v>
      </c>
      <c r="C13" s="66"/>
      <c r="D13" s="116"/>
      <c r="E13" s="201">
        <f>Položky!BA130</f>
        <v>0</v>
      </c>
      <c r="F13" s="202">
        <f>Položky!BB130</f>
        <v>0</v>
      </c>
      <c r="G13" s="202">
        <f>Položky!BC130</f>
        <v>0</v>
      </c>
      <c r="H13" s="202">
        <f>Položky!BD130</f>
        <v>0</v>
      </c>
      <c r="I13" s="203">
        <f>Položky!BE130</f>
        <v>0</v>
      </c>
    </row>
    <row r="14" spans="1:9" s="35" customFormat="1" ht="12.75">
      <c r="A14" s="200" t="str">
        <f>Položky!B131</f>
        <v>771</v>
      </c>
      <c r="B14" s="115" t="str">
        <f>Položky!C131</f>
        <v>Podlahy z dlaždic a obklady</v>
      </c>
      <c r="C14" s="66"/>
      <c r="D14" s="116"/>
      <c r="E14" s="201">
        <f>Položky!BA143</f>
        <v>0</v>
      </c>
      <c r="F14" s="202">
        <f>Položky!BB143</f>
        <v>0</v>
      </c>
      <c r="G14" s="202">
        <f>Položky!BC143</f>
        <v>0</v>
      </c>
      <c r="H14" s="202">
        <f>Položky!BD143</f>
        <v>0</v>
      </c>
      <c r="I14" s="203">
        <f>Položky!BE143</f>
        <v>0</v>
      </c>
    </row>
    <row r="15" spans="1:9" s="35" customFormat="1" ht="12.75">
      <c r="A15" s="200" t="str">
        <f>Položky!B144</f>
        <v>781</v>
      </c>
      <c r="B15" s="115" t="str">
        <f>Položky!C144</f>
        <v>Obklady keramické</v>
      </c>
      <c r="C15" s="66"/>
      <c r="D15" s="116"/>
      <c r="E15" s="201">
        <f>Položky!BA162</f>
        <v>0</v>
      </c>
      <c r="F15" s="202">
        <f>Položky!BB162</f>
        <v>0</v>
      </c>
      <c r="G15" s="202">
        <f>Položky!BC162</f>
        <v>0</v>
      </c>
      <c r="H15" s="202">
        <f>Položky!BD162</f>
        <v>0</v>
      </c>
      <c r="I15" s="203">
        <f>Položky!BE162</f>
        <v>0</v>
      </c>
    </row>
    <row r="16" spans="1:9" s="35" customFormat="1" ht="12.75">
      <c r="A16" s="200" t="str">
        <f>Položky!B163</f>
        <v>783</v>
      </c>
      <c r="B16" s="115" t="str">
        <f>Položky!C163</f>
        <v>Nátěry</v>
      </c>
      <c r="C16" s="66"/>
      <c r="D16" s="116"/>
      <c r="E16" s="201">
        <f>Položky!BA168</f>
        <v>0</v>
      </c>
      <c r="F16" s="202">
        <f>Položky!BB168</f>
        <v>0</v>
      </c>
      <c r="G16" s="202">
        <f>Položky!BC168</f>
        <v>0</v>
      </c>
      <c r="H16" s="202">
        <f>Položky!BD168</f>
        <v>0</v>
      </c>
      <c r="I16" s="203">
        <f>Položky!BE168</f>
        <v>0</v>
      </c>
    </row>
    <row r="17" spans="1:9" s="35" customFormat="1" ht="13.5" thickBot="1">
      <c r="A17" s="200" t="str">
        <f>Položky!B169</f>
        <v>784</v>
      </c>
      <c r="B17" s="115" t="str">
        <f>Položky!C169</f>
        <v>Malby</v>
      </c>
      <c r="C17" s="66"/>
      <c r="D17" s="116"/>
      <c r="E17" s="201">
        <f>Položky!BA186</f>
        <v>0</v>
      </c>
      <c r="F17" s="202">
        <f>Položky!BB186</f>
        <v>0</v>
      </c>
      <c r="G17" s="202">
        <f>Položky!BC186</f>
        <v>0</v>
      </c>
      <c r="H17" s="202">
        <f>Položky!BD186</f>
        <v>0</v>
      </c>
      <c r="I17" s="203">
        <f>Položky!BE186</f>
        <v>0</v>
      </c>
    </row>
    <row r="18" spans="1:9" s="123" customFormat="1" ht="13.5" thickBot="1">
      <c r="A18" s="117"/>
      <c r="B18" s="118" t="s">
        <v>57</v>
      </c>
      <c r="C18" s="118"/>
      <c r="D18" s="119"/>
      <c r="E18" s="120">
        <f>SUM(E7:E17)</f>
        <v>0</v>
      </c>
      <c r="F18" s="121">
        <f>SUM(F7:F17)</f>
        <v>0</v>
      </c>
      <c r="G18" s="121">
        <f>SUM(G7:G17)</f>
        <v>0</v>
      </c>
      <c r="H18" s="121">
        <f>SUM(H7:H17)</f>
        <v>0</v>
      </c>
      <c r="I18" s="122">
        <f>SUM(I7:I17)</f>
        <v>0</v>
      </c>
    </row>
    <row r="19" spans="1:9" ht="12.75">
      <c r="A19" s="66"/>
      <c r="B19" s="66"/>
      <c r="C19" s="66"/>
      <c r="D19" s="66"/>
      <c r="E19" s="66"/>
      <c r="F19" s="66"/>
      <c r="G19" s="66"/>
      <c r="H19" s="66"/>
      <c r="I19" s="66"/>
    </row>
    <row r="20" spans="1:57" ht="19.5" customHeight="1">
      <c r="A20" s="107" t="s">
        <v>58</v>
      </c>
      <c r="B20" s="107"/>
      <c r="C20" s="107"/>
      <c r="D20" s="107"/>
      <c r="E20" s="107"/>
      <c r="F20" s="107"/>
      <c r="G20" s="124"/>
      <c r="H20" s="107"/>
      <c r="I20" s="107"/>
      <c r="BA20" s="41"/>
      <c r="BB20" s="41"/>
      <c r="BC20" s="41"/>
      <c r="BD20" s="41"/>
      <c r="BE20" s="41"/>
    </row>
    <row r="21" spans="1:9" ht="13.5" thickBot="1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2.75">
      <c r="A22" s="71" t="s">
        <v>59</v>
      </c>
      <c r="B22" s="72"/>
      <c r="C22" s="72"/>
      <c r="D22" s="125"/>
      <c r="E22" s="126" t="s">
        <v>60</v>
      </c>
      <c r="F22" s="127" t="s">
        <v>61</v>
      </c>
      <c r="G22" s="128" t="s">
        <v>62</v>
      </c>
      <c r="H22" s="129"/>
      <c r="I22" s="130" t="s">
        <v>60</v>
      </c>
    </row>
    <row r="23" spans="1:53" ht="12.75">
      <c r="A23" s="64" t="s">
        <v>301</v>
      </c>
      <c r="B23" s="55"/>
      <c r="C23" s="55"/>
      <c r="D23" s="131"/>
      <c r="E23" s="132"/>
      <c r="F23" s="133"/>
      <c r="G23" s="134">
        <f aca="true" t="shared" si="0" ref="G23:G28">CHOOSE(BA23+1,HSV+PSV,HSV+PSV+Mont,HSV+PSV+Dodavka+Mont,HSV,PSV,Mont,Dodavka,Mont+Dodavka,0)</f>
        <v>0</v>
      </c>
      <c r="H23" s="135"/>
      <c r="I23" s="136">
        <f aca="true" t="shared" si="1" ref="I23:I28">E23+F23*G23/100</f>
        <v>0</v>
      </c>
      <c r="BA23">
        <v>0</v>
      </c>
    </row>
    <row r="24" spans="1:53" ht="12.75">
      <c r="A24" s="64" t="s">
        <v>302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3" ht="12.75">
      <c r="A25" s="64" t="s">
        <v>303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3" ht="12.75">
      <c r="A26" s="64" t="s">
        <v>304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1</v>
      </c>
    </row>
    <row r="27" spans="1:53" ht="12.75">
      <c r="A27" s="64" t="s">
        <v>305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1</v>
      </c>
    </row>
    <row r="28" spans="1:53" ht="12.75">
      <c r="A28" s="64" t="s">
        <v>306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9" ht="13.5" thickBot="1">
      <c r="A29" s="137"/>
      <c r="B29" s="138" t="s">
        <v>63</v>
      </c>
      <c r="C29" s="139"/>
      <c r="D29" s="140"/>
      <c r="E29" s="141"/>
      <c r="F29" s="142"/>
      <c r="G29" s="142"/>
      <c r="H29" s="222">
        <f>SUM(I23:I28)</f>
        <v>0</v>
      </c>
      <c r="I29" s="223"/>
    </row>
    <row r="31" spans="2:9" ht="12.75">
      <c r="B31" s="123"/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59"/>
  <sheetViews>
    <sheetView showGridLines="0" showZeros="0" tabSelected="1" zoomScalePageLayoutView="0" workbookViewId="0" topLeftCell="A136">
      <selection activeCell="L164" sqref="L16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049 Město Studénka</v>
      </c>
      <c r="D3" s="151"/>
      <c r="E3" s="152" t="s">
        <v>64</v>
      </c>
      <c r="F3" s="153" t="str">
        <f>Rekapitulace!H1</f>
        <v>01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09 Dělnický dům</v>
      </c>
      <c r="D4" s="155"/>
      <c r="E4" s="228" t="str">
        <f>Rekapitulace!G2</f>
        <v>Rekonstrukce soc. zařízení v přísálí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9.37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0.02675</v>
      </c>
    </row>
    <row r="9" spans="1:15" ht="22.5">
      <c r="A9" s="178"/>
      <c r="B9" s="180"/>
      <c r="C9" s="224" t="s">
        <v>88</v>
      </c>
      <c r="D9" s="225"/>
      <c r="E9" s="181">
        <v>6.552</v>
      </c>
      <c r="F9" s="182"/>
      <c r="G9" s="183"/>
      <c r="M9" s="179" t="s">
        <v>88</v>
      </c>
      <c r="O9" s="170"/>
    </row>
    <row r="10" spans="1:15" ht="12.75">
      <c r="A10" s="178"/>
      <c r="B10" s="180"/>
      <c r="C10" s="224" t="s">
        <v>308</v>
      </c>
      <c r="D10" s="225"/>
      <c r="E10" s="181">
        <v>2.82</v>
      </c>
      <c r="F10" s="182"/>
      <c r="G10" s="183"/>
      <c r="M10" s="179" t="s">
        <v>89</v>
      </c>
      <c r="O10" s="170"/>
    </row>
    <row r="11" spans="1:104" ht="12.75">
      <c r="A11" s="171">
        <v>2</v>
      </c>
      <c r="B11" s="172" t="s">
        <v>90</v>
      </c>
      <c r="C11" s="173" t="s">
        <v>91</v>
      </c>
      <c r="D11" s="174" t="s">
        <v>92</v>
      </c>
      <c r="E11" s="175">
        <v>0.2036745</v>
      </c>
      <c r="F11" s="175">
        <v>0</v>
      </c>
      <c r="G11" s="176">
        <f>E11*F11</f>
        <v>0</v>
      </c>
      <c r="O11" s="170">
        <v>2</v>
      </c>
      <c r="AA11" s="146">
        <v>7</v>
      </c>
      <c r="AB11" s="146">
        <v>1</v>
      </c>
      <c r="AC11" s="146">
        <v>2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7</v>
      </c>
      <c r="CB11" s="177">
        <v>1</v>
      </c>
      <c r="CZ11" s="146">
        <v>0</v>
      </c>
    </row>
    <row r="12" spans="1:57" ht="12.75">
      <c r="A12" s="184"/>
      <c r="B12" s="185" t="s">
        <v>73</v>
      </c>
      <c r="C12" s="186" t="str">
        <f>CONCATENATE(B7," ",C7)</f>
        <v>3 Svislé a kompletní konstrukce</v>
      </c>
      <c r="D12" s="187"/>
      <c r="E12" s="188"/>
      <c r="F12" s="189"/>
      <c r="G12" s="190">
        <f>SUM(G7:G11)</f>
        <v>0</v>
      </c>
      <c r="O12" s="170">
        <v>4</v>
      </c>
      <c r="BA12" s="191">
        <f>SUM(BA7:BA11)</f>
        <v>0</v>
      </c>
      <c r="BB12" s="191">
        <f>SUM(BB7:BB11)</f>
        <v>0</v>
      </c>
      <c r="BC12" s="191">
        <f>SUM(BC7:BC11)</f>
        <v>0</v>
      </c>
      <c r="BD12" s="191">
        <f>SUM(BD7:BD11)</f>
        <v>0</v>
      </c>
      <c r="BE12" s="191">
        <f>SUM(BE7:BE11)</f>
        <v>0</v>
      </c>
    </row>
    <row r="13" spans="1:15" ht="12.75">
      <c r="A13" s="163" t="s">
        <v>72</v>
      </c>
      <c r="B13" s="164" t="s">
        <v>93</v>
      </c>
      <c r="C13" s="165" t="s">
        <v>94</v>
      </c>
      <c r="D13" s="166"/>
      <c r="E13" s="167"/>
      <c r="F13" s="167"/>
      <c r="G13" s="168"/>
      <c r="H13" s="169"/>
      <c r="I13" s="169"/>
      <c r="O13" s="170">
        <v>1</v>
      </c>
    </row>
    <row r="14" spans="1:104" ht="12.75">
      <c r="A14" s="171">
        <v>3</v>
      </c>
      <c r="B14" s="172" t="s">
        <v>95</v>
      </c>
      <c r="C14" s="173" t="s">
        <v>96</v>
      </c>
      <c r="D14" s="174" t="s">
        <v>87</v>
      </c>
      <c r="E14" s="175">
        <v>114.03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0.017</v>
      </c>
    </row>
    <row r="15" spans="1:15" ht="12.75">
      <c r="A15" s="178"/>
      <c r="B15" s="180"/>
      <c r="C15" s="224" t="s">
        <v>309</v>
      </c>
      <c r="D15" s="225"/>
      <c r="E15" s="181">
        <v>14.4</v>
      </c>
      <c r="F15" s="182"/>
      <c r="G15" s="183"/>
      <c r="M15" s="179" t="s">
        <v>97</v>
      </c>
      <c r="O15" s="170"/>
    </row>
    <row r="16" spans="1:15" ht="12.75">
      <c r="A16" s="178"/>
      <c r="B16" s="180"/>
      <c r="C16" s="224" t="s">
        <v>310</v>
      </c>
      <c r="D16" s="225"/>
      <c r="E16" s="181">
        <v>17.04</v>
      </c>
      <c r="F16" s="182"/>
      <c r="G16" s="183"/>
      <c r="M16" s="179" t="s">
        <v>98</v>
      </c>
      <c r="O16" s="170"/>
    </row>
    <row r="17" spans="1:15" ht="12.75">
      <c r="A17" s="178"/>
      <c r="B17" s="180"/>
      <c r="C17" s="224" t="s">
        <v>99</v>
      </c>
      <c r="D17" s="225"/>
      <c r="E17" s="181">
        <v>24.6</v>
      </c>
      <c r="F17" s="182"/>
      <c r="G17" s="183"/>
      <c r="M17" s="179" t="s">
        <v>99</v>
      </c>
      <c r="O17" s="170"/>
    </row>
    <row r="18" spans="1:15" ht="12.75">
      <c r="A18" s="178"/>
      <c r="B18" s="180"/>
      <c r="C18" s="224" t="s">
        <v>311</v>
      </c>
      <c r="D18" s="225"/>
      <c r="E18" s="181">
        <v>14</v>
      </c>
      <c r="F18" s="182"/>
      <c r="G18" s="183"/>
      <c r="M18" s="179" t="s">
        <v>100</v>
      </c>
      <c r="O18" s="170"/>
    </row>
    <row r="19" spans="1:15" ht="12.75">
      <c r="A19" s="178"/>
      <c r="B19" s="180"/>
      <c r="C19" s="224" t="s">
        <v>101</v>
      </c>
      <c r="D19" s="225"/>
      <c r="E19" s="181">
        <v>14.8</v>
      </c>
      <c r="F19" s="182"/>
      <c r="G19" s="183"/>
      <c r="M19" s="179" t="s">
        <v>101</v>
      </c>
      <c r="O19" s="170"/>
    </row>
    <row r="20" spans="1:15" ht="12.75">
      <c r="A20" s="178"/>
      <c r="B20" s="180"/>
      <c r="C20" s="224" t="s">
        <v>102</v>
      </c>
      <c r="D20" s="225"/>
      <c r="E20" s="181">
        <v>14.19</v>
      </c>
      <c r="F20" s="182"/>
      <c r="G20" s="183"/>
      <c r="M20" s="179" t="s">
        <v>102</v>
      </c>
      <c r="O20" s="170"/>
    </row>
    <row r="21" spans="1:15" ht="12.75">
      <c r="A21" s="178"/>
      <c r="B21" s="180"/>
      <c r="C21" s="224" t="s">
        <v>103</v>
      </c>
      <c r="D21" s="225"/>
      <c r="E21" s="181">
        <v>15</v>
      </c>
      <c r="F21" s="182"/>
      <c r="G21" s="183"/>
      <c r="M21" s="179" t="s">
        <v>103</v>
      </c>
      <c r="O21" s="170"/>
    </row>
    <row r="22" spans="1:104" ht="12.75">
      <c r="A22" s="171">
        <v>4</v>
      </c>
      <c r="B22" s="172" t="s">
        <v>104</v>
      </c>
      <c r="C22" s="173" t="s">
        <v>105</v>
      </c>
      <c r="D22" s="174" t="s">
        <v>106</v>
      </c>
      <c r="E22" s="175">
        <v>0.5989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2.5</v>
      </c>
    </row>
    <row r="23" spans="1:15" ht="12.75">
      <c r="A23" s="178"/>
      <c r="B23" s="180"/>
      <c r="C23" s="224" t="s">
        <v>107</v>
      </c>
      <c r="D23" s="225"/>
      <c r="E23" s="181">
        <v>0.1191</v>
      </c>
      <c r="F23" s="182"/>
      <c r="G23" s="183"/>
      <c r="M23" s="179" t="s">
        <v>107</v>
      </c>
      <c r="O23" s="170"/>
    </row>
    <row r="24" spans="1:15" ht="12.75">
      <c r="A24" s="178"/>
      <c r="B24" s="180"/>
      <c r="C24" s="224" t="s">
        <v>108</v>
      </c>
      <c r="D24" s="225"/>
      <c r="E24" s="181">
        <v>0.4798</v>
      </c>
      <c r="F24" s="182"/>
      <c r="G24" s="183"/>
      <c r="M24" s="179" t="s">
        <v>108</v>
      </c>
      <c r="O24" s="170"/>
    </row>
    <row r="25" spans="1:104" ht="12.75">
      <c r="A25" s="171">
        <v>5</v>
      </c>
      <c r="B25" s="172" t="s">
        <v>109</v>
      </c>
      <c r="C25" s="173" t="s">
        <v>110</v>
      </c>
      <c r="D25" s="174" t="s">
        <v>87</v>
      </c>
      <c r="E25" s="175">
        <v>31.75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0.01785</v>
      </c>
    </row>
    <row r="26" spans="1:15" ht="12.75">
      <c r="A26" s="178"/>
      <c r="B26" s="180"/>
      <c r="C26" s="224" t="s">
        <v>312</v>
      </c>
      <c r="D26" s="225"/>
      <c r="E26" s="181">
        <v>13.54</v>
      </c>
      <c r="F26" s="182"/>
      <c r="G26" s="183"/>
      <c r="M26" s="179" t="s">
        <v>111</v>
      </c>
      <c r="O26" s="170"/>
    </row>
    <row r="27" spans="1:15" ht="12.75">
      <c r="A27" s="178"/>
      <c r="B27" s="180"/>
      <c r="C27" s="224" t="s">
        <v>112</v>
      </c>
      <c r="D27" s="225"/>
      <c r="E27" s="181">
        <v>3.915</v>
      </c>
      <c r="F27" s="182"/>
      <c r="G27" s="183"/>
      <c r="M27" s="179" t="s">
        <v>112</v>
      </c>
      <c r="O27" s="170"/>
    </row>
    <row r="28" spans="1:15" ht="12.75">
      <c r="A28" s="178"/>
      <c r="B28" s="180"/>
      <c r="C28" s="224" t="s">
        <v>113</v>
      </c>
      <c r="D28" s="225"/>
      <c r="E28" s="181">
        <v>11.947</v>
      </c>
      <c r="F28" s="182"/>
      <c r="G28" s="183"/>
      <c r="M28" s="179" t="s">
        <v>113</v>
      </c>
      <c r="O28" s="170"/>
    </row>
    <row r="29" spans="1:15" ht="12.75">
      <c r="A29" s="178"/>
      <c r="B29" s="180"/>
      <c r="C29" s="224" t="s">
        <v>114</v>
      </c>
      <c r="D29" s="225"/>
      <c r="E29" s="181">
        <v>2.3375</v>
      </c>
      <c r="F29" s="182"/>
      <c r="G29" s="183"/>
      <c r="M29" s="179" t="s">
        <v>114</v>
      </c>
      <c r="O29" s="170"/>
    </row>
    <row r="30" spans="1:104" ht="22.5">
      <c r="A30" s="171">
        <v>6</v>
      </c>
      <c r="B30" s="172" t="s">
        <v>115</v>
      </c>
      <c r="C30" s="173" t="s">
        <v>116</v>
      </c>
      <c r="D30" s="174" t="s">
        <v>117</v>
      </c>
      <c r="E30" s="175">
        <v>2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0.06559</v>
      </c>
    </row>
    <row r="31" spans="1:104" ht="12.75">
      <c r="A31" s="171">
        <v>7</v>
      </c>
      <c r="B31" s="172" t="s">
        <v>118</v>
      </c>
      <c r="C31" s="173" t="s">
        <v>119</v>
      </c>
      <c r="D31" s="174" t="s">
        <v>117</v>
      </c>
      <c r="E31" s="175">
        <v>10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7</v>
      </c>
      <c r="AC31" s="146">
        <v>7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7</v>
      </c>
      <c r="CZ31" s="146">
        <v>0</v>
      </c>
    </row>
    <row r="32" spans="1:104" ht="12.75">
      <c r="A32" s="171">
        <v>8</v>
      </c>
      <c r="B32" s="172" t="s">
        <v>120</v>
      </c>
      <c r="C32" s="173" t="s">
        <v>121</v>
      </c>
      <c r="D32" s="174" t="s">
        <v>117</v>
      </c>
      <c r="E32" s="175">
        <v>2</v>
      </c>
      <c r="F32" s="175">
        <v>0</v>
      </c>
      <c r="G32" s="176">
        <f>E32*F32</f>
        <v>0</v>
      </c>
      <c r="O32" s="170">
        <v>2</v>
      </c>
      <c r="AA32" s="146">
        <v>3</v>
      </c>
      <c r="AB32" s="146">
        <v>1</v>
      </c>
      <c r="AC32" s="146">
        <v>61160102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3</v>
      </c>
      <c r="CB32" s="177">
        <v>1</v>
      </c>
      <c r="CZ32" s="146">
        <v>0.0145</v>
      </c>
    </row>
    <row r="33" spans="1:104" ht="12.75">
      <c r="A33" s="171">
        <v>9</v>
      </c>
      <c r="B33" s="172" t="s">
        <v>90</v>
      </c>
      <c r="C33" s="173" t="s">
        <v>91</v>
      </c>
      <c r="D33" s="174" t="s">
        <v>92</v>
      </c>
      <c r="E33" s="175">
        <v>3.776843375</v>
      </c>
      <c r="F33" s="175">
        <v>0</v>
      </c>
      <c r="G33" s="176">
        <f>E33*F33</f>
        <v>0</v>
      </c>
      <c r="O33" s="170">
        <v>2</v>
      </c>
      <c r="AA33" s="146">
        <v>7</v>
      </c>
      <c r="AB33" s="146">
        <v>1</v>
      </c>
      <c r="AC33" s="146">
        <v>2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7</v>
      </c>
      <c r="CB33" s="177">
        <v>1</v>
      </c>
      <c r="CZ33" s="146">
        <v>0</v>
      </c>
    </row>
    <row r="34" spans="1:57" ht="12.75">
      <c r="A34" s="184"/>
      <c r="B34" s="185" t="s">
        <v>73</v>
      </c>
      <c r="C34" s="186" t="str">
        <f>CONCATENATE(B13," ",C13)</f>
        <v>6 Úpravy povrchu, podlahy</v>
      </c>
      <c r="D34" s="187"/>
      <c r="E34" s="188"/>
      <c r="F34" s="189"/>
      <c r="G34" s="190">
        <f>SUM(G13:G33)</f>
        <v>0</v>
      </c>
      <c r="O34" s="170">
        <v>4</v>
      </c>
      <c r="BA34" s="191">
        <f>SUM(BA13:BA33)</f>
        <v>0</v>
      </c>
      <c r="BB34" s="191">
        <f>SUM(BB13:BB33)</f>
        <v>0</v>
      </c>
      <c r="BC34" s="191">
        <f>SUM(BC13:BC33)</f>
        <v>0</v>
      </c>
      <c r="BD34" s="191">
        <f>SUM(BD13:BD33)</f>
        <v>0</v>
      </c>
      <c r="BE34" s="191">
        <f>SUM(BE13:BE33)</f>
        <v>0</v>
      </c>
    </row>
    <row r="35" spans="1:15" ht="12.75">
      <c r="A35" s="163" t="s">
        <v>72</v>
      </c>
      <c r="B35" s="164" t="s">
        <v>122</v>
      </c>
      <c r="C35" s="165" t="s">
        <v>123</v>
      </c>
      <c r="D35" s="166"/>
      <c r="E35" s="167"/>
      <c r="F35" s="167"/>
      <c r="G35" s="168"/>
      <c r="H35" s="169"/>
      <c r="I35" s="169"/>
      <c r="O35" s="170">
        <v>1</v>
      </c>
    </row>
    <row r="36" spans="1:104" ht="12.75">
      <c r="A36" s="171">
        <v>10</v>
      </c>
      <c r="B36" s="172" t="s">
        <v>124</v>
      </c>
      <c r="C36" s="173" t="s">
        <v>125</v>
      </c>
      <c r="D36" s="174" t="s">
        <v>106</v>
      </c>
      <c r="E36" s="175">
        <v>0.08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0.00128</v>
      </c>
    </row>
    <row r="37" spans="1:15" ht="12.75">
      <c r="A37" s="178"/>
      <c r="B37" s="180"/>
      <c r="C37" s="224" t="s">
        <v>126</v>
      </c>
      <c r="D37" s="225"/>
      <c r="E37" s="181">
        <v>0.08</v>
      </c>
      <c r="F37" s="182"/>
      <c r="G37" s="183"/>
      <c r="M37" s="179" t="s">
        <v>126</v>
      </c>
      <c r="O37" s="170"/>
    </row>
    <row r="38" spans="1:104" ht="12.75">
      <c r="A38" s="171">
        <v>11</v>
      </c>
      <c r="B38" s="172" t="s">
        <v>127</v>
      </c>
      <c r="C38" s="173" t="s">
        <v>128</v>
      </c>
      <c r="D38" s="174" t="s">
        <v>87</v>
      </c>
      <c r="E38" s="175">
        <v>28.85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0</v>
      </c>
    </row>
    <row r="39" spans="1:15" ht="12.75">
      <c r="A39" s="178"/>
      <c r="B39" s="180"/>
      <c r="C39" s="224" t="s">
        <v>111</v>
      </c>
      <c r="D39" s="225"/>
      <c r="E39" s="181">
        <v>7.078</v>
      </c>
      <c r="F39" s="182"/>
      <c r="G39" s="183"/>
      <c r="M39" s="179" t="s">
        <v>111</v>
      </c>
      <c r="O39" s="170"/>
    </row>
    <row r="40" spans="1:15" ht="12.75">
      <c r="A40" s="178"/>
      <c r="B40" s="180"/>
      <c r="C40" s="224" t="s">
        <v>112</v>
      </c>
      <c r="D40" s="225"/>
      <c r="E40" s="181">
        <v>3.915</v>
      </c>
      <c r="F40" s="182"/>
      <c r="G40" s="183"/>
      <c r="M40" s="179" t="s">
        <v>112</v>
      </c>
      <c r="O40" s="170"/>
    </row>
    <row r="41" spans="1:15" ht="12.75">
      <c r="A41" s="178"/>
      <c r="B41" s="180"/>
      <c r="C41" s="224" t="s">
        <v>313</v>
      </c>
      <c r="D41" s="225"/>
      <c r="E41" s="181">
        <v>15.51</v>
      </c>
      <c r="F41" s="182"/>
      <c r="G41" s="183"/>
      <c r="M41" s="179" t="s">
        <v>113</v>
      </c>
      <c r="O41" s="170"/>
    </row>
    <row r="42" spans="1:15" ht="12.75">
      <c r="A42" s="178"/>
      <c r="B42" s="180"/>
      <c r="C42" s="224" t="s">
        <v>114</v>
      </c>
      <c r="D42" s="225"/>
      <c r="E42" s="181">
        <v>2.3375</v>
      </c>
      <c r="F42" s="182"/>
      <c r="G42" s="183"/>
      <c r="M42" s="179" t="s">
        <v>114</v>
      </c>
      <c r="O42" s="170"/>
    </row>
    <row r="43" spans="1:104" ht="12.75">
      <c r="A43" s="171">
        <v>12</v>
      </c>
      <c r="B43" s="172" t="s">
        <v>129</v>
      </c>
      <c r="C43" s="173" t="s">
        <v>130</v>
      </c>
      <c r="D43" s="174" t="s">
        <v>117</v>
      </c>
      <c r="E43" s="175">
        <v>10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0</v>
      </c>
    </row>
    <row r="44" spans="1:15" ht="12.75">
      <c r="A44" s="178"/>
      <c r="B44" s="180"/>
      <c r="C44" s="224" t="s">
        <v>131</v>
      </c>
      <c r="D44" s="225"/>
      <c r="E44" s="181">
        <v>10</v>
      </c>
      <c r="F44" s="182"/>
      <c r="G44" s="183"/>
      <c r="M44" s="179" t="s">
        <v>131</v>
      </c>
      <c r="O44" s="170"/>
    </row>
    <row r="45" spans="1:104" ht="12.75">
      <c r="A45" s="171">
        <v>13</v>
      </c>
      <c r="B45" s="172" t="s">
        <v>132</v>
      </c>
      <c r="C45" s="173" t="s">
        <v>133</v>
      </c>
      <c r="D45" s="174" t="s">
        <v>87</v>
      </c>
      <c r="E45" s="175">
        <v>2.4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0.00117</v>
      </c>
    </row>
    <row r="46" spans="1:15" ht="12.75">
      <c r="A46" s="178"/>
      <c r="B46" s="180"/>
      <c r="C46" s="224" t="s">
        <v>134</v>
      </c>
      <c r="D46" s="225"/>
      <c r="E46" s="181">
        <v>2.4</v>
      </c>
      <c r="F46" s="182"/>
      <c r="G46" s="183"/>
      <c r="M46" s="179" t="s">
        <v>134</v>
      </c>
      <c r="O46" s="170"/>
    </row>
    <row r="47" spans="1:104" ht="12.75">
      <c r="A47" s="171">
        <v>14</v>
      </c>
      <c r="B47" s="172" t="s">
        <v>135</v>
      </c>
      <c r="C47" s="173" t="s">
        <v>136</v>
      </c>
      <c r="D47" s="174" t="s">
        <v>137</v>
      </c>
      <c r="E47" s="175">
        <v>21.45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0.00049</v>
      </c>
    </row>
    <row r="48" spans="1:15" ht="12.75">
      <c r="A48" s="178"/>
      <c r="B48" s="180"/>
      <c r="C48" s="224" t="s">
        <v>138</v>
      </c>
      <c r="D48" s="225"/>
      <c r="E48" s="181">
        <v>17.85</v>
      </c>
      <c r="F48" s="182"/>
      <c r="G48" s="183"/>
      <c r="M48" s="179" t="s">
        <v>138</v>
      </c>
      <c r="O48" s="170"/>
    </row>
    <row r="49" spans="1:15" ht="12.75">
      <c r="A49" s="178"/>
      <c r="B49" s="180"/>
      <c r="C49" s="224" t="s">
        <v>139</v>
      </c>
      <c r="D49" s="225"/>
      <c r="E49" s="181">
        <v>3.6</v>
      </c>
      <c r="F49" s="182"/>
      <c r="G49" s="183"/>
      <c r="M49" s="179" t="s">
        <v>139</v>
      </c>
      <c r="O49" s="170"/>
    </row>
    <row r="50" spans="1:104" ht="12.75">
      <c r="A50" s="171">
        <v>15</v>
      </c>
      <c r="B50" s="172" t="s">
        <v>140</v>
      </c>
      <c r="C50" s="173" t="s">
        <v>141</v>
      </c>
      <c r="D50" s="174" t="s">
        <v>137</v>
      </c>
      <c r="E50" s="175">
        <v>4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0.00049</v>
      </c>
    </row>
    <row r="51" spans="1:15" ht="12.75">
      <c r="A51" s="178"/>
      <c r="B51" s="180"/>
      <c r="C51" s="224" t="s">
        <v>142</v>
      </c>
      <c r="D51" s="225"/>
      <c r="E51" s="181">
        <v>4</v>
      </c>
      <c r="F51" s="182"/>
      <c r="G51" s="183"/>
      <c r="M51" s="179" t="s">
        <v>142</v>
      </c>
      <c r="O51" s="170"/>
    </row>
    <row r="52" spans="1:104" ht="12.75">
      <c r="A52" s="171">
        <v>16</v>
      </c>
      <c r="B52" s="172" t="s">
        <v>143</v>
      </c>
      <c r="C52" s="173" t="s">
        <v>144</v>
      </c>
      <c r="D52" s="174" t="s">
        <v>137</v>
      </c>
      <c r="E52" s="175">
        <v>5.8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1</v>
      </c>
      <c r="CZ52" s="146">
        <v>0</v>
      </c>
    </row>
    <row r="53" spans="1:15" ht="12.75">
      <c r="A53" s="178"/>
      <c r="B53" s="180"/>
      <c r="C53" s="224" t="s">
        <v>145</v>
      </c>
      <c r="D53" s="225"/>
      <c r="E53" s="181">
        <v>5.8</v>
      </c>
      <c r="F53" s="182"/>
      <c r="G53" s="183"/>
      <c r="M53" s="179" t="s">
        <v>145</v>
      </c>
      <c r="O53" s="170"/>
    </row>
    <row r="54" spans="1:104" ht="12.75">
      <c r="A54" s="171">
        <v>17</v>
      </c>
      <c r="B54" s="172" t="s">
        <v>146</v>
      </c>
      <c r="C54" s="173" t="s">
        <v>147</v>
      </c>
      <c r="D54" s="174" t="s">
        <v>137</v>
      </c>
      <c r="E54" s="175">
        <v>9.5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1</v>
      </c>
      <c r="CZ54" s="146">
        <v>0</v>
      </c>
    </row>
    <row r="55" spans="1:15" ht="12.75">
      <c r="A55" s="178"/>
      <c r="B55" s="180"/>
      <c r="C55" s="224" t="s">
        <v>148</v>
      </c>
      <c r="D55" s="225"/>
      <c r="E55" s="181">
        <v>9.5</v>
      </c>
      <c r="F55" s="182"/>
      <c r="G55" s="183"/>
      <c r="M55" s="179" t="s">
        <v>148</v>
      </c>
      <c r="O55" s="170"/>
    </row>
    <row r="56" spans="1:104" ht="12.75">
      <c r="A56" s="171">
        <v>18</v>
      </c>
      <c r="B56" s="172" t="s">
        <v>149</v>
      </c>
      <c r="C56" s="173" t="s">
        <v>150</v>
      </c>
      <c r="D56" s="174" t="s">
        <v>87</v>
      </c>
      <c r="E56" s="175">
        <v>114.03</v>
      </c>
      <c r="F56" s="175">
        <v>0</v>
      </c>
      <c r="G56" s="176">
        <f>E56*F56</f>
        <v>0</v>
      </c>
      <c r="O56" s="170">
        <v>2</v>
      </c>
      <c r="AA56" s="146">
        <v>1</v>
      </c>
      <c r="AB56" s="146">
        <v>1</v>
      </c>
      <c r="AC56" s="146">
        <v>1</v>
      </c>
      <c r="AZ56" s="146">
        <v>1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</v>
      </c>
      <c r="CB56" s="177">
        <v>1</v>
      </c>
      <c r="CZ56" s="146">
        <v>0</v>
      </c>
    </row>
    <row r="57" spans="1:15" ht="12.75">
      <c r="A57" s="178"/>
      <c r="B57" s="180"/>
      <c r="C57" s="224" t="s">
        <v>309</v>
      </c>
      <c r="D57" s="225"/>
      <c r="E57" s="181">
        <v>14.4</v>
      </c>
      <c r="F57" s="182"/>
      <c r="G57" s="183"/>
      <c r="M57" s="179" t="s">
        <v>97</v>
      </c>
      <c r="O57" s="170"/>
    </row>
    <row r="58" spans="1:15" ht="12.75">
      <c r="A58" s="178"/>
      <c r="B58" s="180"/>
      <c r="C58" s="224" t="s">
        <v>310</v>
      </c>
      <c r="D58" s="225"/>
      <c r="E58" s="181">
        <v>17.04</v>
      </c>
      <c r="F58" s="182"/>
      <c r="G58" s="183"/>
      <c r="M58" s="179" t="s">
        <v>98</v>
      </c>
      <c r="O58" s="170"/>
    </row>
    <row r="59" spans="1:15" ht="12.75">
      <c r="A59" s="178"/>
      <c r="B59" s="180"/>
      <c r="C59" s="224" t="s">
        <v>99</v>
      </c>
      <c r="D59" s="225"/>
      <c r="E59" s="181">
        <v>24.6</v>
      </c>
      <c r="F59" s="182"/>
      <c r="G59" s="183"/>
      <c r="M59" s="179" t="s">
        <v>99</v>
      </c>
      <c r="O59" s="170"/>
    </row>
    <row r="60" spans="1:15" ht="12.75">
      <c r="A60" s="178"/>
      <c r="B60" s="180"/>
      <c r="C60" s="224" t="s">
        <v>311</v>
      </c>
      <c r="D60" s="225"/>
      <c r="E60" s="181">
        <v>14</v>
      </c>
      <c r="F60" s="182"/>
      <c r="G60" s="183"/>
      <c r="M60" s="179" t="s">
        <v>100</v>
      </c>
      <c r="O60" s="170"/>
    </row>
    <row r="61" spans="1:15" ht="12.75">
      <c r="A61" s="178"/>
      <c r="B61" s="180"/>
      <c r="C61" s="224" t="s">
        <v>101</v>
      </c>
      <c r="D61" s="225"/>
      <c r="E61" s="181">
        <v>14.8</v>
      </c>
      <c r="F61" s="182"/>
      <c r="G61" s="183"/>
      <c r="M61" s="179" t="s">
        <v>101</v>
      </c>
      <c r="O61" s="170"/>
    </row>
    <row r="62" spans="1:15" ht="12.75">
      <c r="A62" s="178"/>
      <c r="B62" s="180"/>
      <c r="C62" s="224" t="s">
        <v>102</v>
      </c>
      <c r="D62" s="225"/>
      <c r="E62" s="181">
        <v>14.19</v>
      </c>
      <c r="F62" s="182"/>
      <c r="G62" s="183"/>
      <c r="M62" s="179" t="s">
        <v>102</v>
      </c>
      <c r="O62" s="170"/>
    </row>
    <row r="63" spans="1:15" ht="12.75">
      <c r="A63" s="178"/>
      <c r="B63" s="180"/>
      <c r="C63" s="224" t="s">
        <v>103</v>
      </c>
      <c r="D63" s="225"/>
      <c r="E63" s="181">
        <v>15</v>
      </c>
      <c r="F63" s="182"/>
      <c r="G63" s="183"/>
      <c r="M63" s="179" t="s">
        <v>103</v>
      </c>
      <c r="O63" s="170"/>
    </row>
    <row r="64" spans="1:104" ht="12.75">
      <c r="A64" s="171">
        <v>19</v>
      </c>
      <c r="B64" s="172" t="s">
        <v>90</v>
      </c>
      <c r="C64" s="173" t="s">
        <v>91</v>
      </c>
      <c r="D64" s="174" t="s">
        <v>92</v>
      </c>
      <c r="E64" s="175">
        <v>0.0153809</v>
      </c>
      <c r="F64" s="175">
        <v>0</v>
      </c>
      <c r="G64" s="176">
        <f>E64*F64</f>
        <v>0</v>
      </c>
      <c r="O64" s="170">
        <v>2</v>
      </c>
      <c r="AA64" s="146">
        <v>7</v>
      </c>
      <c r="AB64" s="146">
        <v>1</v>
      </c>
      <c r="AC64" s="146">
        <v>2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7</v>
      </c>
      <c r="CB64" s="177">
        <v>1</v>
      </c>
      <c r="CZ64" s="146">
        <v>0</v>
      </c>
    </row>
    <row r="65" spans="1:104" ht="12.75">
      <c r="A65" s="171">
        <v>20</v>
      </c>
      <c r="B65" s="172" t="s">
        <v>151</v>
      </c>
      <c r="C65" s="173" t="s">
        <v>152</v>
      </c>
      <c r="D65" s="174" t="s">
        <v>92</v>
      </c>
      <c r="E65" s="175">
        <v>9.31384</v>
      </c>
      <c r="F65" s="175">
        <v>0</v>
      </c>
      <c r="G65" s="176">
        <f>E65*F65</f>
        <v>0</v>
      </c>
      <c r="O65" s="170">
        <v>2</v>
      </c>
      <c r="AA65" s="146">
        <v>8</v>
      </c>
      <c r="AB65" s="146">
        <v>0</v>
      </c>
      <c r="AC65" s="146">
        <v>3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8</v>
      </c>
      <c r="CB65" s="177">
        <v>0</v>
      </c>
      <c r="CZ65" s="146">
        <v>0</v>
      </c>
    </row>
    <row r="66" spans="1:104" ht="12.75">
      <c r="A66" s="171">
        <v>21</v>
      </c>
      <c r="B66" s="172" t="s">
        <v>153</v>
      </c>
      <c r="C66" s="173" t="s">
        <v>154</v>
      </c>
      <c r="D66" s="174" t="s">
        <v>92</v>
      </c>
      <c r="E66" s="175">
        <v>18.62768</v>
      </c>
      <c r="F66" s="175">
        <v>0</v>
      </c>
      <c r="G66" s="176">
        <f>E66*F66</f>
        <v>0</v>
      </c>
      <c r="O66" s="170">
        <v>2</v>
      </c>
      <c r="AA66" s="146">
        <v>8</v>
      </c>
      <c r="AB66" s="146">
        <v>0</v>
      </c>
      <c r="AC66" s="146">
        <v>3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8</v>
      </c>
      <c r="CB66" s="177">
        <v>0</v>
      </c>
      <c r="CZ66" s="146">
        <v>0</v>
      </c>
    </row>
    <row r="67" spans="1:104" ht="12.75">
      <c r="A67" s="171">
        <v>22</v>
      </c>
      <c r="B67" s="172" t="s">
        <v>155</v>
      </c>
      <c r="C67" s="173" t="s">
        <v>156</v>
      </c>
      <c r="D67" s="174" t="s">
        <v>92</v>
      </c>
      <c r="E67" s="175">
        <v>9.31384</v>
      </c>
      <c r="F67" s="175">
        <v>0</v>
      </c>
      <c r="G67" s="176">
        <f>E67*F67</f>
        <v>0</v>
      </c>
      <c r="O67" s="170">
        <v>2</v>
      </c>
      <c r="AA67" s="146">
        <v>8</v>
      </c>
      <c r="AB67" s="146">
        <v>0</v>
      </c>
      <c r="AC67" s="146">
        <v>3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8</v>
      </c>
      <c r="CB67" s="177">
        <v>0</v>
      </c>
      <c r="CZ67" s="146">
        <v>0</v>
      </c>
    </row>
    <row r="68" spans="1:104" ht="12.75">
      <c r="A68" s="171">
        <v>23</v>
      </c>
      <c r="B68" s="172" t="s">
        <v>157</v>
      </c>
      <c r="C68" s="173" t="s">
        <v>158</v>
      </c>
      <c r="D68" s="174" t="s">
        <v>92</v>
      </c>
      <c r="E68" s="175">
        <v>9.31384</v>
      </c>
      <c r="F68" s="175">
        <v>0</v>
      </c>
      <c r="G68" s="176">
        <f>E68*F68</f>
        <v>0</v>
      </c>
      <c r="O68" s="170">
        <v>2</v>
      </c>
      <c r="AA68" s="146">
        <v>8</v>
      </c>
      <c r="AB68" s="146">
        <v>0</v>
      </c>
      <c r="AC68" s="146">
        <v>3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8</v>
      </c>
      <c r="CB68" s="177">
        <v>0</v>
      </c>
      <c r="CZ68" s="146">
        <v>0</v>
      </c>
    </row>
    <row r="69" spans="1:57" ht="12.75">
      <c r="A69" s="184"/>
      <c r="B69" s="185" t="s">
        <v>73</v>
      </c>
      <c r="C69" s="186" t="str">
        <f>CONCATENATE(B35," ",C35)</f>
        <v>9 Ostatní konstrukce, bourání</v>
      </c>
      <c r="D69" s="187"/>
      <c r="E69" s="188"/>
      <c r="F69" s="189"/>
      <c r="G69" s="190">
        <f>SUM(G35:G68)</f>
        <v>0</v>
      </c>
      <c r="O69" s="170">
        <v>4</v>
      </c>
      <c r="BA69" s="191">
        <f>SUM(BA35:BA68)</f>
        <v>0</v>
      </c>
      <c r="BB69" s="191">
        <f>SUM(BB35:BB68)</f>
        <v>0</v>
      </c>
      <c r="BC69" s="191">
        <f>SUM(BC35:BC68)</f>
        <v>0</v>
      </c>
      <c r="BD69" s="191">
        <f>SUM(BD35:BD68)</f>
        <v>0</v>
      </c>
      <c r="BE69" s="191">
        <f>SUM(BE35:BE68)</f>
        <v>0</v>
      </c>
    </row>
    <row r="70" spans="1:15" ht="12.75">
      <c r="A70" s="163" t="s">
        <v>72</v>
      </c>
      <c r="B70" s="164" t="s">
        <v>159</v>
      </c>
      <c r="C70" s="165" t="s">
        <v>160</v>
      </c>
      <c r="D70" s="166"/>
      <c r="E70" s="167"/>
      <c r="F70" s="167"/>
      <c r="G70" s="168"/>
      <c r="H70" s="169"/>
      <c r="I70" s="169"/>
      <c r="O70" s="170">
        <v>1</v>
      </c>
    </row>
    <row r="71" spans="1:104" ht="12.75">
      <c r="A71" s="171">
        <v>24</v>
      </c>
      <c r="B71" s="172" t="s">
        <v>161</v>
      </c>
      <c r="C71" s="173" t="s">
        <v>162</v>
      </c>
      <c r="D71" s="174" t="s">
        <v>137</v>
      </c>
      <c r="E71" s="175">
        <v>12.1</v>
      </c>
      <c r="F71" s="175">
        <v>0</v>
      </c>
      <c r="G71" s="176">
        <f>E71*F71</f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7</v>
      </c>
      <c r="CZ71" s="146">
        <v>0.00034</v>
      </c>
    </row>
    <row r="72" spans="1:15" ht="12.75">
      <c r="A72" s="178"/>
      <c r="B72" s="180"/>
      <c r="C72" s="224" t="s">
        <v>163</v>
      </c>
      <c r="D72" s="225"/>
      <c r="E72" s="181">
        <v>12.1</v>
      </c>
      <c r="F72" s="182"/>
      <c r="G72" s="183"/>
      <c r="M72" s="179" t="s">
        <v>163</v>
      </c>
      <c r="O72" s="170"/>
    </row>
    <row r="73" spans="1:104" ht="12.75">
      <c r="A73" s="171">
        <v>25</v>
      </c>
      <c r="B73" s="172" t="s">
        <v>164</v>
      </c>
      <c r="C73" s="173" t="s">
        <v>165</v>
      </c>
      <c r="D73" s="174" t="s">
        <v>137</v>
      </c>
      <c r="E73" s="175">
        <v>13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0.00164</v>
      </c>
    </row>
    <row r="74" spans="1:15" ht="12.75">
      <c r="A74" s="178"/>
      <c r="B74" s="180"/>
      <c r="C74" s="224" t="s">
        <v>314</v>
      </c>
      <c r="D74" s="225"/>
      <c r="E74" s="181">
        <v>13</v>
      </c>
      <c r="F74" s="182"/>
      <c r="G74" s="183"/>
      <c r="M74" s="179" t="s">
        <v>166</v>
      </c>
      <c r="O74" s="170"/>
    </row>
    <row r="75" spans="1:104" ht="12.75">
      <c r="A75" s="171">
        <v>26</v>
      </c>
      <c r="B75" s="172" t="s">
        <v>167</v>
      </c>
      <c r="C75" s="173" t="s">
        <v>168</v>
      </c>
      <c r="D75" s="174" t="s">
        <v>117</v>
      </c>
      <c r="E75" s="175">
        <v>10</v>
      </c>
      <c r="F75" s="175">
        <v>0</v>
      </c>
      <c r="G75" s="176">
        <f>E75*F75</f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7</v>
      </c>
      <c r="CZ75" s="146">
        <v>0</v>
      </c>
    </row>
    <row r="76" spans="1:15" ht="12.75">
      <c r="A76" s="178"/>
      <c r="B76" s="180"/>
      <c r="C76" s="224" t="s">
        <v>315</v>
      </c>
      <c r="D76" s="225"/>
      <c r="E76" s="181">
        <v>10</v>
      </c>
      <c r="F76" s="182"/>
      <c r="G76" s="183"/>
      <c r="M76" s="179" t="s">
        <v>169</v>
      </c>
      <c r="O76" s="170"/>
    </row>
    <row r="77" spans="1:104" ht="12.75">
      <c r="A77" s="171">
        <v>27</v>
      </c>
      <c r="B77" s="172" t="s">
        <v>170</v>
      </c>
      <c r="C77" s="173" t="s">
        <v>171</v>
      </c>
      <c r="D77" s="174" t="s">
        <v>117</v>
      </c>
      <c r="E77" s="175">
        <v>8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7</v>
      </c>
      <c r="CZ77" s="146">
        <v>0</v>
      </c>
    </row>
    <row r="78" spans="1:15" ht="12.75">
      <c r="A78" s="178"/>
      <c r="B78" s="180"/>
      <c r="C78" s="224" t="s">
        <v>316</v>
      </c>
      <c r="D78" s="225"/>
      <c r="E78" s="181">
        <v>8</v>
      </c>
      <c r="F78" s="182"/>
      <c r="G78" s="183"/>
      <c r="M78" s="179" t="s">
        <v>172</v>
      </c>
      <c r="O78" s="170"/>
    </row>
    <row r="79" spans="1:104" ht="12.75">
      <c r="A79" s="171">
        <v>28</v>
      </c>
      <c r="B79" s="172" t="s">
        <v>173</v>
      </c>
      <c r="C79" s="173" t="s">
        <v>174</v>
      </c>
      <c r="D79" s="174" t="s">
        <v>117</v>
      </c>
      <c r="E79" s="175">
        <v>1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7</v>
      </c>
      <c r="AC79" s="146">
        <v>7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7</v>
      </c>
      <c r="CZ79" s="146">
        <v>0.00761</v>
      </c>
    </row>
    <row r="80" spans="1:104" ht="12.75">
      <c r="A80" s="171">
        <v>29</v>
      </c>
      <c r="B80" s="172" t="s">
        <v>175</v>
      </c>
      <c r="C80" s="173" t="s">
        <v>176</v>
      </c>
      <c r="D80" s="174" t="s">
        <v>92</v>
      </c>
      <c r="E80" s="175">
        <v>0.026484</v>
      </c>
      <c r="F80" s="175">
        <v>0</v>
      </c>
      <c r="G80" s="176">
        <f>E80*F80</f>
        <v>0</v>
      </c>
      <c r="O80" s="170">
        <v>2</v>
      </c>
      <c r="AA80" s="146">
        <v>7</v>
      </c>
      <c r="AB80" s="146">
        <v>1001</v>
      </c>
      <c r="AC80" s="146">
        <v>5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7</v>
      </c>
      <c r="CB80" s="177">
        <v>1001</v>
      </c>
      <c r="CZ80" s="146">
        <v>0</v>
      </c>
    </row>
    <row r="81" spans="1:57" ht="12.75">
      <c r="A81" s="184"/>
      <c r="B81" s="185" t="s">
        <v>73</v>
      </c>
      <c r="C81" s="186" t="str">
        <f>CONCATENATE(B70," ",C70)</f>
        <v>721 Vnitřní kanalizace</v>
      </c>
      <c r="D81" s="187"/>
      <c r="E81" s="188"/>
      <c r="F81" s="189"/>
      <c r="G81" s="190">
        <f>SUM(G70:G80)</f>
        <v>0</v>
      </c>
      <c r="O81" s="170">
        <v>4</v>
      </c>
      <c r="BA81" s="191">
        <f>SUM(BA70:BA80)</f>
        <v>0</v>
      </c>
      <c r="BB81" s="191">
        <f>SUM(BB70:BB80)</f>
        <v>0</v>
      </c>
      <c r="BC81" s="191">
        <f>SUM(BC70:BC80)</f>
        <v>0</v>
      </c>
      <c r="BD81" s="191">
        <f>SUM(BD70:BD80)</f>
        <v>0</v>
      </c>
      <c r="BE81" s="191">
        <f>SUM(BE70:BE80)</f>
        <v>0</v>
      </c>
    </row>
    <row r="82" spans="1:15" ht="12.75">
      <c r="A82" s="163" t="s">
        <v>72</v>
      </c>
      <c r="B82" s="164" t="s">
        <v>177</v>
      </c>
      <c r="C82" s="165" t="s">
        <v>178</v>
      </c>
      <c r="D82" s="166"/>
      <c r="E82" s="167"/>
      <c r="F82" s="167"/>
      <c r="G82" s="168"/>
      <c r="H82" s="169"/>
      <c r="I82" s="169"/>
      <c r="O82" s="170">
        <v>1</v>
      </c>
    </row>
    <row r="83" spans="1:104" ht="12.75">
      <c r="A83" s="171">
        <v>30</v>
      </c>
      <c r="B83" s="172" t="s">
        <v>179</v>
      </c>
      <c r="C83" s="173" t="s">
        <v>180</v>
      </c>
      <c r="D83" s="174" t="s">
        <v>137</v>
      </c>
      <c r="E83" s="175">
        <v>26.7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7</v>
      </c>
      <c r="CZ83" s="146">
        <v>0.00399</v>
      </c>
    </row>
    <row r="84" spans="1:15" ht="12.75">
      <c r="A84" s="178"/>
      <c r="B84" s="180"/>
      <c r="C84" s="224" t="s">
        <v>317</v>
      </c>
      <c r="D84" s="225"/>
      <c r="E84" s="181">
        <v>26.7</v>
      </c>
      <c r="F84" s="182"/>
      <c r="G84" s="183"/>
      <c r="M84" s="179" t="s">
        <v>181</v>
      </c>
      <c r="O84" s="170"/>
    </row>
    <row r="85" spans="1:104" ht="12.75">
      <c r="A85" s="171">
        <v>31</v>
      </c>
      <c r="B85" s="172" t="s">
        <v>182</v>
      </c>
      <c r="C85" s="173" t="s">
        <v>183</v>
      </c>
      <c r="D85" s="174" t="s">
        <v>137</v>
      </c>
      <c r="E85" s="175">
        <v>11.5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2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</v>
      </c>
      <c r="CB85" s="177">
        <v>7</v>
      </c>
      <c r="CZ85" s="146">
        <v>0.00401</v>
      </c>
    </row>
    <row r="86" spans="1:15" ht="12.75">
      <c r="A86" s="178"/>
      <c r="B86" s="180"/>
      <c r="C86" s="224" t="s">
        <v>184</v>
      </c>
      <c r="D86" s="225"/>
      <c r="E86" s="181">
        <v>11.5</v>
      </c>
      <c r="F86" s="182"/>
      <c r="G86" s="183"/>
      <c r="M86" s="179" t="s">
        <v>184</v>
      </c>
      <c r="O86" s="170"/>
    </row>
    <row r="87" spans="1:104" ht="12.75">
      <c r="A87" s="171">
        <v>32</v>
      </c>
      <c r="B87" s="172" t="s">
        <v>185</v>
      </c>
      <c r="C87" s="173" t="s">
        <v>186</v>
      </c>
      <c r="D87" s="174" t="s">
        <v>117</v>
      </c>
      <c r="E87" s="175">
        <v>6</v>
      </c>
      <c r="F87" s="175">
        <v>0</v>
      </c>
      <c r="G87" s="176">
        <f aca="true" t="shared" si="0" ref="G87:G92">E87*F87</f>
        <v>0</v>
      </c>
      <c r="O87" s="170">
        <v>2</v>
      </c>
      <c r="AA87" s="146">
        <v>1</v>
      </c>
      <c r="AB87" s="146">
        <v>7</v>
      </c>
      <c r="AC87" s="146">
        <v>7</v>
      </c>
      <c r="AZ87" s="146">
        <v>2</v>
      </c>
      <c r="BA87" s="146">
        <f aca="true" t="shared" si="1" ref="BA87:BA92">IF(AZ87=1,G87,0)</f>
        <v>0</v>
      </c>
      <c r="BB87" s="146">
        <f aca="true" t="shared" si="2" ref="BB87:BB92">IF(AZ87=2,G87,0)</f>
        <v>0</v>
      </c>
      <c r="BC87" s="146">
        <f aca="true" t="shared" si="3" ref="BC87:BC92">IF(AZ87=3,G87,0)</f>
        <v>0</v>
      </c>
      <c r="BD87" s="146">
        <f aca="true" t="shared" si="4" ref="BD87:BD92">IF(AZ87=4,G87,0)</f>
        <v>0</v>
      </c>
      <c r="BE87" s="146">
        <f aca="true" t="shared" si="5" ref="BE87:BE92">IF(AZ87=5,G87,0)</f>
        <v>0</v>
      </c>
      <c r="CA87" s="177">
        <v>1</v>
      </c>
      <c r="CB87" s="177">
        <v>7</v>
      </c>
      <c r="CZ87" s="146">
        <v>8E-05</v>
      </c>
    </row>
    <row r="88" spans="1:104" ht="12.75">
      <c r="A88" s="171">
        <v>33</v>
      </c>
      <c r="B88" s="172" t="s">
        <v>187</v>
      </c>
      <c r="C88" s="173" t="s">
        <v>188</v>
      </c>
      <c r="D88" s="174" t="s">
        <v>117</v>
      </c>
      <c r="E88" s="175">
        <v>15</v>
      </c>
      <c r="F88" s="175">
        <v>0</v>
      </c>
      <c r="G88" s="176">
        <f t="shared" si="0"/>
        <v>0</v>
      </c>
      <c r="O88" s="170">
        <v>2</v>
      </c>
      <c r="AA88" s="146">
        <v>1</v>
      </c>
      <c r="AB88" s="146">
        <v>7</v>
      </c>
      <c r="AC88" s="146">
        <v>7</v>
      </c>
      <c r="AZ88" s="146">
        <v>2</v>
      </c>
      <c r="BA88" s="146">
        <f t="shared" si="1"/>
        <v>0</v>
      </c>
      <c r="BB88" s="146">
        <f t="shared" si="2"/>
        <v>0</v>
      </c>
      <c r="BC88" s="146">
        <f t="shared" si="3"/>
        <v>0</v>
      </c>
      <c r="BD88" s="146">
        <f t="shared" si="4"/>
        <v>0</v>
      </c>
      <c r="BE88" s="146">
        <f t="shared" si="5"/>
        <v>0</v>
      </c>
      <c r="CA88" s="177">
        <v>1</v>
      </c>
      <c r="CB88" s="177">
        <v>7</v>
      </c>
      <c r="CZ88" s="146">
        <v>8E-05</v>
      </c>
    </row>
    <row r="89" spans="1:104" ht="12.75">
      <c r="A89" s="171">
        <v>34</v>
      </c>
      <c r="B89" s="172" t="s">
        <v>189</v>
      </c>
      <c r="C89" s="173" t="s">
        <v>190</v>
      </c>
      <c r="D89" s="174" t="s">
        <v>117</v>
      </c>
      <c r="E89" s="175">
        <v>3</v>
      </c>
      <c r="F89" s="175">
        <v>0</v>
      </c>
      <c r="G89" s="176">
        <f t="shared" si="0"/>
        <v>0</v>
      </c>
      <c r="O89" s="170">
        <v>2</v>
      </c>
      <c r="AA89" s="146">
        <v>3</v>
      </c>
      <c r="AB89" s="146">
        <v>7</v>
      </c>
      <c r="AC89" s="146">
        <v>28654247</v>
      </c>
      <c r="AZ89" s="146">
        <v>2</v>
      </c>
      <c r="BA89" s="146">
        <f t="shared" si="1"/>
        <v>0</v>
      </c>
      <c r="BB89" s="146">
        <f t="shared" si="2"/>
        <v>0</v>
      </c>
      <c r="BC89" s="146">
        <f t="shared" si="3"/>
        <v>0</v>
      </c>
      <c r="BD89" s="146">
        <f t="shared" si="4"/>
        <v>0</v>
      </c>
      <c r="BE89" s="146">
        <f t="shared" si="5"/>
        <v>0</v>
      </c>
      <c r="CA89" s="177">
        <v>3</v>
      </c>
      <c r="CB89" s="177">
        <v>7</v>
      </c>
      <c r="CZ89" s="146">
        <v>8E-05</v>
      </c>
    </row>
    <row r="90" spans="1:104" ht="12.75">
      <c r="A90" s="171">
        <v>35</v>
      </c>
      <c r="B90" s="172" t="s">
        <v>191</v>
      </c>
      <c r="C90" s="173" t="s">
        <v>192</v>
      </c>
      <c r="D90" s="174" t="s">
        <v>117</v>
      </c>
      <c r="E90" s="175">
        <v>6</v>
      </c>
      <c r="F90" s="175">
        <v>0</v>
      </c>
      <c r="G90" s="176">
        <f t="shared" si="0"/>
        <v>0</v>
      </c>
      <c r="O90" s="170">
        <v>2</v>
      </c>
      <c r="AA90" s="146">
        <v>3</v>
      </c>
      <c r="AB90" s="146">
        <v>7</v>
      </c>
      <c r="AC90" s="146">
        <v>28654316</v>
      </c>
      <c r="AZ90" s="146">
        <v>2</v>
      </c>
      <c r="BA90" s="146">
        <f t="shared" si="1"/>
        <v>0</v>
      </c>
      <c r="BB90" s="146">
        <f t="shared" si="2"/>
        <v>0</v>
      </c>
      <c r="BC90" s="146">
        <f t="shared" si="3"/>
        <v>0</v>
      </c>
      <c r="BD90" s="146">
        <f t="shared" si="4"/>
        <v>0</v>
      </c>
      <c r="BE90" s="146">
        <f t="shared" si="5"/>
        <v>0</v>
      </c>
      <c r="CA90" s="177">
        <v>3</v>
      </c>
      <c r="CB90" s="177">
        <v>7</v>
      </c>
      <c r="CZ90" s="146">
        <v>8E-05</v>
      </c>
    </row>
    <row r="91" spans="1:104" ht="12.75">
      <c r="A91" s="171">
        <v>36</v>
      </c>
      <c r="B91" s="172" t="s">
        <v>193</v>
      </c>
      <c r="C91" s="173" t="s">
        <v>194</v>
      </c>
      <c r="D91" s="174" t="s">
        <v>117</v>
      </c>
      <c r="E91" s="175">
        <v>12</v>
      </c>
      <c r="F91" s="175">
        <v>0</v>
      </c>
      <c r="G91" s="176">
        <f t="shared" si="0"/>
        <v>0</v>
      </c>
      <c r="O91" s="170">
        <v>2</v>
      </c>
      <c r="AA91" s="146">
        <v>3</v>
      </c>
      <c r="AB91" s="146">
        <v>7</v>
      </c>
      <c r="AC91" s="146">
        <v>28654323</v>
      </c>
      <c r="AZ91" s="146">
        <v>2</v>
      </c>
      <c r="BA91" s="146">
        <f t="shared" si="1"/>
        <v>0</v>
      </c>
      <c r="BB91" s="146">
        <f t="shared" si="2"/>
        <v>0</v>
      </c>
      <c r="BC91" s="146">
        <f t="shared" si="3"/>
        <v>0</v>
      </c>
      <c r="BD91" s="146">
        <f t="shared" si="4"/>
        <v>0</v>
      </c>
      <c r="BE91" s="146">
        <f t="shared" si="5"/>
        <v>0</v>
      </c>
      <c r="CA91" s="177">
        <v>3</v>
      </c>
      <c r="CB91" s="177">
        <v>7</v>
      </c>
      <c r="CZ91" s="146">
        <v>7E-05</v>
      </c>
    </row>
    <row r="92" spans="1:104" ht="12.75">
      <c r="A92" s="171">
        <v>37</v>
      </c>
      <c r="B92" s="172" t="s">
        <v>195</v>
      </c>
      <c r="C92" s="173" t="s">
        <v>196</v>
      </c>
      <c r="D92" s="174" t="s">
        <v>92</v>
      </c>
      <c r="E92" s="175">
        <v>0.131948</v>
      </c>
      <c r="F92" s="175">
        <v>0</v>
      </c>
      <c r="G92" s="176">
        <f t="shared" si="0"/>
        <v>0</v>
      </c>
      <c r="O92" s="170">
        <v>2</v>
      </c>
      <c r="AA92" s="146">
        <v>7</v>
      </c>
      <c r="AB92" s="146">
        <v>1001</v>
      </c>
      <c r="AC92" s="146">
        <v>5</v>
      </c>
      <c r="AZ92" s="146">
        <v>2</v>
      </c>
      <c r="BA92" s="146">
        <f t="shared" si="1"/>
        <v>0</v>
      </c>
      <c r="BB92" s="146">
        <f t="shared" si="2"/>
        <v>0</v>
      </c>
      <c r="BC92" s="146">
        <f t="shared" si="3"/>
        <v>0</v>
      </c>
      <c r="BD92" s="146">
        <f t="shared" si="4"/>
        <v>0</v>
      </c>
      <c r="BE92" s="146">
        <f t="shared" si="5"/>
        <v>0</v>
      </c>
      <c r="CA92" s="177">
        <v>7</v>
      </c>
      <c r="CB92" s="177">
        <v>1001</v>
      </c>
      <c r="CZ92" s="146">
        <v>0</v>
      </c>
    </row>
    <row r="93" spans="1:57" ht="12.75">
      <c r="A93" s="184"/>
      <c r="B93" s="185" t="s">
        <v>73</v>
      </c>
      <c r="C93" s="186" t="str">
        <f>CONCATENATE(B82," ",C82)</f>
        <v>722 Vnitřní vodovod</v>
      </c>
      <c r="D93" s="187"/>
      <c r="E93" s="188"/>
      <c r="F93" s="189"/>
      <c r="G93" s="190">
        <f>SUM(G82:G92)</f>
        <v>0</v>
      </c>
      <c r="O93" s="170">
        <v>4</v>
      </c>
      <c r="BA93" s="191">
        <f>SUM(BA82:BA92)</f>
        <v>0</v>
      </c>
      <c r="BB93" s="191">
        <f>SUM(BB82:BB92)</f>
        <v>0</v>
      </c>
      <c r="BC93" s="191">
        <f>SUM(BC82:BC92)</f>
        <v>0</v>
      </c>
      <c r="BD93" s="191">
        <f>SUM(BD82:BD92)</f>
        <v>0</v>
      </c>
      <c r="BE93" s="191">
        <f>SUM(BE82:BE92)</f>
        <v>0</v>
      </c>
    </row>
    <row r="94" spans="1:15" ht="12.75">
      <c r="A94" s="163" t="s">
        <v>72</v>
      </c>
      <c r="B94" s="164" t="s">
        <v>197</v>
      </c>
      <c r="C94" s="165" t="s">
        <v>198</v>
      </c>
      <c r="D94" s="166"/>
      <c r="E94" s="167"/>
      <c r="F94" s="167"/>
      <c r="G94" s="168"/>
      <c r="H94" s="169"/>
      <c r="I94" s="169"/>
      <c r="O94" s="170">
        <v>1</v>
      </c>
    </row>
    <row r="95" spans="1:104" ht="22.5">
      <c r="A95" s="171">
        <v>38</v>
      </c>
      <c r="B95" s="172" t="s">
        <v>199</v>
      </c>
      <c r="C95" s="173" t="s">
        <v>200</v>
      </c>
      <c r="D95" s="174" t="s">
        <v>201</v>
      </c>
      <c r="E95" s="175">
        <v>5</v>
      </c>
      <c r="F95" s="175">
        <v>0</v>
      </c>
      <c r="G95" s="176">
        <f aca="true" t="shared" si="6" ref="G95:G100">E95*F95</f>
        <v>0</v>
      </c>
      <c r="O95" s="170">
        <v>2</v>
      </c>
      <c r="AA95" s="146">
        <v>1</v>
      </c>
      <c r="AB95" s="146">
        <v>7</v>
      </c>
      <c r="AC95" s="146">
        <v>7</v>
      </c>
      <c r="AZ95" s="146">
        <v>2</v>
      </c>
      <c r="BA95" s="146">
        <f aca="true" t="shared" si="7" ref="BA95:BA100">IF(AZ95=1,G95,0)</f>
        <v>0</v>
      </c>
      <c r="BB95" s="146">
        <f aca="true" t="shared" si="8" ref="BB95:BB100">IF(AZ95=2,G95,0)</f>
        <v>0</v>
      </c>
      <c r="BC95" s="146">
        <f aca="true" t="shared" si="9" ref="BC95:BC100">IF(AZ95=3,G95,0)</f>
        <v>0</v>
      </c>
      <c r="BD95" s="146">
        <f aca="true" t="shared" si="10" ref="BD95:BD100">IF(AZ95=4,G95,0)</f>
        <v>0</v>
      </c>
      <c r="BE95" s="146">
        <f aca="true" t="shared" si="11" ref="BE95:BE100">IF(AZ95=5,G95,0)</f>
        <v>0</v>
      </c>
      <c r="CA95" s="177">
        <v>1</v>
      </c>
      <c r="CB95" s="177">
        <v>7</v>
      </c>
      <c r="CZ95" s="146">
        <v>0.01772</v>
      </c>
    </row>
    <row r="96" spans="1:104" ht="12.75">
      <c r="A96" s="171">
        <v>39</v>
      </c>
      <c r="B96" s="172" t="s">
        <v>202</v>
      </c>
      <c r="C96" s="173" t="s">
        <v>203</v>
      </c>
      <c r="D96" s="174" t="s">
        <v>201</v>
      </c>
      <c r="E96" s="175">
        <v>1</v>
      </c>
      <c r="F96" s="175">
        <v>0</v>
      </c>
      <c r="G96" s="176">
        <f t="shared" si="6"/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 t="shared" si="7"/>
        <v>0</v>
      </c>
      <c r="BB96" s="146">
        <f t="shared" si="8"/>
        <v>0</v>
      </c>
      <c r="BC96" s="146">
        <f t="shared" si="9"/>
        <v>0</v>
      </c>
      <c r="BD96" s="146">
        <f t="shared" si="10"/>
        <v>0</v>
      </c>
      <c r="BE96" s="146">
        <f t="shared" si="11"/>
        <v>0</v>
      </c>
      <c r="CA96" s="177">
        <v>1</v>
      </c>
      <c r="CB96" s="177">
        <v>7</v>
      </c>
      <c r="CZ96" s="146">
        <v>0.01889</v>
      </c>
    </row>
    <row r="97" spans="1:104" ht="12.75">
      <c r="A97" s="171">
        <v>40</v>
      </c>
      <c r="B97" s="172" t="s">
        <v>204</v>
      </c>
      <c r="C97" s="173" t="s">
        <v>205</v>
      </c>
      <c r="D97" s="174" t="s">
        <v>201</v>
      </c>
      <c r="E97" s="175">
        <v>3</v>
      </c>
      <c r="F97" s="175">
        <v>0</v>
      </c>
      <c r="G97" s="176">
        <f t="shared" si="6"/>
        <v>0</v>
      </c>
      <c r="O97" s="170">
        <v>2</v>
      </c>
      <c r="AA97" s="146">
        <v>1</v>
      </c>
      <c r="AB97" s="146">
        <v>7</v>
      </c>
      <c r="AC97" s="146">
        <v>7</v>
      </c>
      <c r="AZ97" s="146">
        <v>2</v>
      </c>
      <c r="BA97" s="146">
        <f t="shared" si="7"/>
        <v>0</v>
      </c>
      <c r="BB97" s="146">
        <f t="shared" si="8"/>
        <v>0</v>
      </c>
      <c r="BC97" s="146">
        <f t="shared" si="9"/>
        <v>0</v>
      </c>
      <c r="BD97" s="146">
        <f t="shared" si="10"/>
        <v>0</v>
      </c>
      <c r="BE97" s="146">
        <f t="shared" si="11"/>
        <v>0</v>
      </c>
      <c r="CA97" s="177">
        <v>1</v>
      </c>
      <c r="CB97" s="177">
        <v>7</v>
      </c>
      <c r="CZ97" s="146">
        <v>0.02385</v>
      </c>
    </row>
    <row r="98" spans="1:104" ht="12.75">
      <c r="A98" s="171">
        <v>41</v>
      </c>
      <c r="B98" s="172" t="s">
        <v>206</v>
      </c>
      <c r="C98" s="173" t="s">
        <v>207</v>
      </c>
      <c r="D98" s="174" t="s">
        <v>201</v>
      </c>
      <c r="E98" s="175">
        <v>4</v>
      </c>
      <c r="F98" s="175">
        <v>0</v>
      </c>
      <c r="G98" s="176">
        <f t="shared" si="6"/>
        <v>0</v>
      </c>
      <c r="O98" s="170">
        <v>2</v>
      </c>
      <c r="AA98" s="146">
        <v>1</v>
      </c>
      <c r="AB98" s="146">
        <v>7</v>
      </c>
      <c r="AC98" s="146">
        <v>7</v>
      </c>
      <c r="AZ98" s="146">
        <v>2</v>
      </c>
      <c r="BA98" s="146">
        <f t="shared" si="7"/>
        <v>0</v>
      </c>
      <c r="BB98" s="146">
        <f t="shared" si="8"/>
        <v>0</v>
      </c>
      <c r="BC98" s="146">
        <f t="shared" si="9"/>
        <v>0</v>
      </c>
      <c r="BD98" s="146">
        <f t="shared" si="10"/>
        <v>0</v>
      </c>
      <c r="BE98" s="146">
        <f t="shared" si="11"/>
        <v>0</v>
      </c>
      <c r="CA98" s="177">
        <v>1</v>
      </c>
      <c r="CB98" s="177">
        <v>7</v>
      </c>
      <c r="CZ98" s="146">
        <v>0.01701</v>
      </c>
    </row>
    <row r="99" spans="1:104" ht="12.75">
      <c r="A99" s="171">
        <v>42</v>
      </c>
      <c r="B99" s="172" t="s">
        <v>208</v>
      </c>
      <c r="C99" s="173" t="s">
        <v>209</v>
      </c>
      <c r="D99" s="174" t="s">
        <v>201</v>
      </c>
      <c r="E99" s="175">
        <v>1</v>
      </c>
      <c r="F99" s="175">
        <v>0</v>
      </c>
      <c r="G99" s="176">
        <f t="shared" si="6"/>
        <v>0</v>
      </c>
      <c r="O99" s="170">
        <v>2</v>
      </c>
      <c r="AA99" s="146">
        <v>1</v>
      </c>
      <c r="AB99" s="146">
        <v>7</v>
      </c>
      <c r="AC99" s="146">
        <v>7</v>
      </c>
      <c r="AZ99" s="146">
        <v>2</v>
      </c>
      <c r="BA99" s="146">
        <f t="shared" si="7"/>
        <v>0</v>
      </c>
      <c r="BB99" s="146">
        <f t="shared" si="8"/>
        <v>0</v>
      </c>
      <c r="BC99" s="146">
        <f t="shared" si="9"/>
        <v>0</v>
      </c>
      <c r="BD99" s="146">
        <f t="shared" si="10"/>
        <v>0</v>
      </c>
      <c r="BE99" s="146">
        <f t="shared" si="11"/>
        <v>0</v>
      </c>
      <c r="CA99" s="177">
        <v>1</v>
      </c>
      <c r="CB99" s="177">
        <v>7</v>
      </c>
      <c r="CZ99" s="146">
        <v>0.01751</v>
      </c>
    </row>
    <row r="100" spans="1:104" ht="12.75">
      <c r="A100" s="171">
        <v>43</v>
      </c>
      <c r="B100" s="172" t="s">
        <v>210</v>
      </c>
      <c r="C100" s="173" t="s">
        <v>211</v>
      </c>
      <c r="D100" s="174" t="s">
        <v>201</v>
      </c>
      <c r="E100" s="175">
        <v>6</v>
      </c>
      <c r="F100" s="175">
        <v>0</v>
      </c>
      <c r="G100" s="176">
        <f t="shared" si="6"/>
        <v>0</v>
      </c>
      <c r="O100" s="170">
        <v>2</v>
      </c>
      <c r="AA100" s="146">
        <v>1</v>
      </c>
      <c r="AB100" s="146">
        <v>7</v>
      </c>
      <c r="AC100" s="146">
        <v>7</v>
      </c>
      <c r="AZ100" s="146">
        <v>2</v>
      </c>
      <c r="BA100" s="146">
        <f t="shared" si="7"/>
        <v>0</v>
      </c>
      <c r="BB100" s="146">
        <f t="shared" si="8"/>
        <v>0</v>
      </c>
      <c r="BC100" s="146">
        <f t="shared" si="9"/>
        <v>0</v>
      </c>
      <c r="BD100" s="146">
        <f t="shared" si="10"/>
        <v>0</v>
      </c>
      <c r="BE100" s="146">
        <f t="shared" si="11"/>
        <v>0</v>
      </c>
      <c r="CA100" s="177">
        <v>1</v>
      </c>
      <c r="CB100" s="177">
        <v>7</v>
      </c>
      <c r="CZ100" s="146">
        <v>0</v>
      </c>
    </row>
    <row r="101" spans="1:15" ht="12.75">
      <c r="A101" s="178"/>
      <c r="B101" s="180"/>
      <c r="C101" s="224" t="s">
        <v>172</v>
      </c>
      <c r="D101" s="225"/>
      <c r="E101" s="181">
        <v>6</v>
      </c>
      <c r="F101" s="182"/>
      <c r="G101" s="183"/>
      <c r="M101" s="179" t="s">
        <v>172</v>
      </c>
      <c r="O101" s="170"/>
    </row>
    <row r="102" spans="1:104" ht="12.75">
      <c r="A102" s="171">
        <v>44</v>
      </c>
      <c r="B102" s="172" t="s">
        <v>212</v>
      </c>
      <c r="C102" s="173" t="s">
        <v>213</v>
      </c>
      <c r="D102" s="174" t="s">
        <v>201</v>
      </c>
      <c r="E102" s="175">
        <v>3</v>
      </c>
      <c r="F102" s="175">
        <v>0</v>
      </c>
      <c r="G102" s="176">
        <f>E102*F102</f>
        <v>0</v>
      </c>
      <c r="O102" s="170">
        <v>2</v>
      </c>
      <c r="AA102" s="146">
        <v>1</v>
      </c>
      <c r="AB102" s="146">
        <v>7</v>
      </c>
      <c r="AC102" s="146">
        <v>7</v>
      </c>
      <c r="AZ102" s="146">
        <v>2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1</v>
      </c>
      <c r="CB102" s="177">
        <v>7</v>
      </c>
      <c r="CZ102" s="146">
        <v>0</v>
      </c>
    </row>
    <row r="103" spans="1:104" ht="12.75">
      <c r="A103" s="171">
        <v>45</v>
      </c>
      <c r="B103" s="172" t="s">
        <v>214</v>
      </c>
      <c r="C103" s="173" t="s">
        <v>215</v>
      </c>
      <c r="D103" s="174" t="s">
        <v>201</v>
      </c>
      <c r="E103" s="175">
        <v>5</v>
      </c>
      <c r="F103" s="175">
        <v>0</v>
      </c>
      <c r="G103" s="176">
        <f>E103*F103</f>
        <v>0</v>
      </c>
      <c r="O103" s="170">
        <v>2</v>
      </c>
      <c r="AA103" s="146">
        <v>1</v>
      </c>
      <c r="AB103" s="146">
        <v>7</v>
      </c>
      <c r="AC103" s="146">
        <v>7</v>
      </c>
      <c r="AZ103" s="146">
        <v>2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1</v>
      </c>
      <c r="CB103" s="177">
        <v>7</v>
      </c>
      <c r="CZ103" s="146">
        <v>0</v>
      </c>
    </row>
    <row r="104" spans="1:15" ht="12.75">
      <c r="A104" s="178"/>
      <c r="B104" s="180"/>
      <c r="C104" s="224" t="s">
        <v>216</v>
      </c>
      <c r="D104" s="225"/>
      <c r="E104" s="181">
        <v>5</v>
      </c>
      <c r="F104" s="182"/>
      <c r="G104" s="183"/>
      <c r="M104" s="179" t="s">
        <v>216</v>
      </c>
      <c r="O104" s="170"/>
    </row>
    <row r="105" spans="1:104" ht="12.75">
      <c r="A105" s="171">
        <v>46</v>
      </c>
      <c r="B105" s="172" t="s">
        <v>217</v>
      </c>
      <c r="C105" s="173" t="s">
        <v>218</v>
      </c>
      <c r="D105" s="174" t="s">
        <v>201</v>
      </c>
      <c r="E105" s="175">
        <v>1</v>
      </c>
      <c r="F105" s="175">
        <v>0</v>
      </c>
      <c r="G105" s="176">
        <f aca="true" t="shared" si="12" ref="G105:G110">E105*F105</f>
        <v>0</v>
      </c>
      <c r="O105" s="170">
        <v>2</v>
      </c>
      <c r="AA105" s="146">
        <v>1</v>
      </c>
      <c r="AB105" s="146">
        <v>7</v>
      </c>
      <c r="AC105" s="146">
        <v>7</v>
      </c>
      <c r="AZ105" s="146">
        <v>2</v>
      </c>
      <c r="BA105" s="146">
        <f aca="true" t="shared" si="13" ref="BA105:BA110">IF(AZ105=1,G105,0)</f>
        <v>0</v>
      </c>
      <c r="BB105" s="146">
        <f aca="true" t="shared" si="14" ref="BB105:BB110">IF(AZ105=2,G105,0)</f>
        <v>0</v>
      </c>
      <c r="BC105" s="146">
        <f aca="true" t="shared" si="15" ref="BC105:BC110">IF(AZ105=3,G105,0)</f>
        <v>0</v>
      </c>
      <c r="BD105" s="146">
        <f aca="true" t="shared" si="16" ref="BD105:BD110">IF(AZ105=4,G105,0)</f>
        <v>0</v>
      </c>
      <c r="BE105" s="146">
        <f aca="true" t="shared" si="17" ref="BE105:BE110">IF(AZ105=5,G105,0)</f>
        <v>0</v>
      </c>
      <c r="CA105" s="177">
        <v>1</v>
      </c>
      <c r="CB105" s="177">
        <v>7</v>
      </c>
      <c r="CZ105" s="146">
        <v>0.0018</v>
      </c>
    </row>
    <row r="106" spans="1:104" ht="12.75">
      <c r="A106" s="171">
        <v>47</v>
      </c>
      <c r="B106" s="172" t="s">
        <v>219</v>
      </c>
      <c r="C106" s="173" t="s">
        <v>220</v>
      </c>
      <c r="D106" s="174" t="s">
        <v>201</v>
      </c>
      <c r="E106" s="175">
        <v>1</v>
      </c>
      <c r="F106" s="175">
        <v>0</v>
      </c>
      <c r="G106" s="176">
        <f t="shared" si="12"/>
        <v>0</v>
      </c>
      <c r="O106" s="170">
        <v>2</v>
      </c>
      <c r="AA106" s="146">
        <v>1</v>
      </c>
      <c r="AB106" s="146">
        <v>7</v>
      </c>
      <c r="AC106" s="146">
        <v>7</v>
      </c>
      <c r="AZ106" s="146">
        <v>2</v>
      </c>
      <c r="BA106" s="146">
        <f t="shared" si="13"/>
        <v>0</v>
      </c>
      <c r="BB106" s="146">
        <f t="shared" si="14"/>
        <v>0</v>
      </c>
      <c r="BC106" s="146">
        <f t="shared" si="15"/>
        <v>0</v>
      </c>
      <c r="BD106" s="146">
        <f t="shared" si="16"/>
        <v>0</v>
      </c>
      <c r="BE106" s="146">
        <f t="shared" si="17"/>
        <v>0</v>
      </c>
      <c r="CA106" s="177">
        <v>1</v>
      </c>
      <c r="CB106" s="177">
        <v>7</v>
      </c>
      <c r="CZ106" s="146">
        <v>0.0018</v>
      </c>
    </row>
    <row r="107" spans="1:104" ht="12.75">
      <c r="A107" s="171">
        <v>48</v>
      </c>
      <c r="B107" s="172" t="s">
        <v>221</v>
      </c>
      <c r="C107" s="173" t="s">
        <v>222</v>
      </c>
      <c r="D107" s="174" t="s">
        <v>201</v>
      </c>
      <c r="E107" s="175">
        <v>1</v>
      </c>
      <c r="F107" s="175">
        <v>0</v>
      </c>
      <c r="G107" s="176">
        <f t="shared" si="12"/>
        <v>0</v>
      </c>
      <c r="O107" s="170">
        <v>2</v>
      </c>
      <c r="AA107" s="146">
        <v>1</v>
      </c>
      <c r="AB107" s="146">
        <v>7</v>
      </c>
      <c r="AC107" s="146">
        <v>7</v>
      </c>
      <c r="AZ107" s="146">
        <v>2</v>
      </c>
      <c r="BA107" s="146">
        <f t="shared" si="13"/>
        <v>0</v>
      </c>
      <c r="BB107" s="146">
        <f t="shared" si="14"/>
        <v>0</v>
      </c>
      <c r="BC107" s="146">
        <f t="shared" si="15"/>
        <v>0</v>
      </c>
      <c r="BD107" s="146">
        <f t="shared" si="16"/>
        <v>0</v>
      </c>
      <c r="BE107" s="146">
        <f t="shared" si="17"/>
        <v>0</v>
      </c>
      <c r="CA107" s="177">
        <v>1</v>
      </c>
      <c r="CB107" s="177">
        <v>7</v>
      </c>
      <c r="CZ107" s="146">
        <v>0</v>
      </c>
    </row>
    <row r="108" spans="1:104" ht="12.75">
      <c r="A108" s="171">
        <v>49</v>
      </c>
      <c r="B108" s="172" t="s">
        <v>223</v>
      </c>
      <c r="C108" s="173" t="s">
        <v>224</v>
      </c>
      <c r="D108" s="174" t="s">
        <v>201</v>
      </c>
      <c r="E108" s="175">
        <v>1</v>
      </c>
      <c r="F108" s="175">
        <v>0</v>
      </c>
      <c r="G108" s="176">
        <f t="shared" si="12"/>
        <v>0</v>
      </c>
      <c r="O108" s="170">
        <v>2</v>
      </c>
      <c r="AA108" s="146">
        <v>1</v>
      </c>
      <c r="AB108" s="146">
        <v>7</v>
      </c>
      <c r="AC108" s="146">
        <v>7</v>
      </c>
      <c r="AZ108" s="146">
        <v>2</v>
      </c>
      <c r="BA108" s="146">
        <f t="shared" si="13"/>
        <v>0</v>
      </c>
      <c r="BB108" s="146">
        <f t="shared" si="14"/>
        <v>0</v>
      </c>
      <c r="BC108" s="146">
        <f t="shared" si="15"/>
        <v>0</v>
      </c>
      <c r="BD108" s="146">
        <f t="shared" si="16"/>
        <v>0</v>
      </c>
      <c r="BE108" s="146">
        <f t="shared" si="17"/>
        <v>0</v>
      </c>
      <c r="CA108" s="177">
        <v>1</v>
      </c>
      <c r="CB108" s="177">
        <v>7</v>
      </c>
      <c r="CZ108" s="146">
        <v>0</v>
      </c>
    </row>
    <row r="109" spans="1:104" ht="12.75">
      <c r="A109" s="171">
        <v>50</v>
      </c>
      <c r="B109" s="172" t="s">
        <v>225</v>
      </c>
      <c r="C109" s="173" t="s">
        <v>226</v>
      </c>
      <c r="D109" s="174" t="s">
        <v>201</v>
      </c>
      <c r="E109" s="175">
        <v>1</v>
      </c>
      <c r="F109" s="175">
        <v>0</v>
      </c>
      <c r="G109" s="176">
        <f t="shared" si="12"/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 t="shared" si="13"/>
        <v>0</v>
      </c>
      <c r="BB109" s="146">
        <f t="shared" si="14"/>
        <v>0</v>
      </c>
      <c r="BC109" s="146">
        <f t="shared" si="15"/>
        <v>0</v>
      </c>
      <c r="BD109" s="146">
        <f t="shared" si="16"/>
        <v>0</v>
      </c>
      <c r="BE109" s="146">
        <f t="shared" si="17"/>
        <v>0</v>
      </c>
      <c r="CA109" s="177">
        <v>1</v>
      </c>
      <c r="CB109" s="177">
        <v>7</v>
      </c>
      <c r="CZ109" s="146">
        <v>0.07682</v>
      </c>
    </row>
    <row r="110" spans="1:104" ht="12.75">
      <c r="A110" s="171">
        <v>51</v>
      </c>
      <c r="B110" s="172" t="s">
        <v>227</v>
      </c>
      <c r="C110" s="173" t="s">
        <v>228</v>
      </c>
      <c r="D110" s="174" t="s">
        <v>117</v>
      </c>
      <c r="E110" s="175">
        <v>9</v>
      </c>
      <c r="F110" s="175">
        <v>0</v>
      </c>
      <c r="G110" s="176">
        <f t="shared" si="12"/>
        <v>0</v>
      </c>
      <c r="O110" s="170">
        <v>2</v>
      </c>
      <c r="AA110" s="146">
        <v>1</v>
      </c>
      <c r="AB110" s="146">
        <v>7</v>
      </c>
      <c r="AC110" s="146">
        <v>7</v>
      </c>
      <c r="AZ110" s="146">
        <v>2</v>
      </c>
      <c r="BA110" s="146">
        <f t="shared" si="13"/>
        <v>0</v>
      </c>
      <c r="BB110" s="146">
        <f t="shared" si="14"/>
        <v>0</v>
      </c>
      <c r="BC110" s="146">
        <f t="shared" si="15"/>
        <v>0</v>
      </c>
      <c r="BD110" s="146">
        <f t="shared" si="16"/>
        <v>0</v>
      </c>
      <c r="BE110" s="146">
        <f t="shared" si="17"/>
        <v>0</v>
      </c>
      <c r="CA110" s="177">
        <v>1</v>
      </c>
      <c r="CB110" s="177">
        <v>7</v>
      </c>
      <c r="CZ110" s="146">
        <v>0</v>
      </c>
    </row>
    <row r="111" spans="1:15" ht="12.75">
      <c r="A111" s="178"/>
      <c r="B111" s="180"/>
      <c r="C111" s="224" t="s">
        <v>229</v>
      </c>
      <c r="D111" s="225"/>
      <c r="E111" s="181">
        <v>9</v>
      </c>
      <c r="F111" s="182"/>
      <c r="G111" s="183"/>
      <c r="M111" s="179" t="s">
        <v>229</v>
      </c>
      <c r="O111" s="170"/>
    </row>
    <row r="112" spans="1:104" ht="12.75">
      <c r="A112" s="171">
        <v>52</v>
      </c>
      <c r="B112" s="172" t="s">
        <v>230</v>
      </c>
      <c r="C112" s="173" t="s">
        <v>231</v>
      </c>
      <c r="D112" s="174" t="s">
        <v>201</v>
      </c>
      <c r="E112" s="175">
        <v>4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7</v>
      </c>
      <c r="CZ112" s="146">
        <v>0</v>
      </c>
    </row>
    <row r="113" spans="1:15" ht="12.75">
      <c r="A113" s="178"/>
      <c r="B113" s="180"/>
      <c r="C113" s="224" t="s">
        <v>232</v>
      </c>
      <c r="D113" s="225"/>
      <c r="E113" s="181">
        <v>4</v>
      </c>
      <c r="F113" s="182"/>
      <c r="G113" s="183"/>
      <c r="M113" s="179" t="s">
        <v>232</v>
      </c>
      <c r="O113" s="170"/>
    </row>
    <row r="114" spans="1:104" ht="12.75">
      <c r="A114" s="171">
        <v>53</v>
      </c>
      <c r="B114" s="172" t="s">
        <v>233</v>
      </c>
      <c r="C114" s="173" t="s">
        <v>234</v>
      </c>
      <c r="D114" s="174" t="s">
        <v>117</v>
      </c>
      <c r="E114" s="175">
        <v>5</v>
      </c>
      <c r="F114" s="175">
        <v>0</v>
      </c>
      <c r="G114" s="176">
        <f aca="true" t="shared" si="18" ref="G114:G120">E114*F114</f>
        <v>0</v>
      </c>
      <c r="O114" s="170">
        <v>2</v>
      </c>
      <c r="AA114" s="146">
        <v>1</v>
      </c>
      <c r="AB114" s="146">
        <v>7</v>
      </c>
      <c r="AC114" s="146">
        <v>7</v>
      </c>
      <c r="AZ114" s="146">
        <v>2</v>
      </c>
      <c r="BA114" s="146">
        <f aca="true" t="shared" si="19" ref="BA114:BA120">IF(AZ114=1,G114,0)</f>
        <v>0</v>
      </c>
      <c r="BB114" s="146">
        <f aca="true" t="shared" si="20" ref="BB114:BB120">IF(AZ114=2,G114,0)</f>
        <v>0</v>
      </c>
      <c r="BC114" s="146">
        <f aca="true" t="shared" si="21" ref="BC114:BC120">IF(AZ114=3,G114,0)</f>
        <v>0</v>
      </c>
      <c r="BD114" s="146">
        <f aca="true" t="shared" si="22" ref="BD114:BD120">IF(AZ114=4,G114,0)</f>
        <v>0</v>
      </c>
      <c r="BE114" s="146">
        <f aca="true" t="shared" si="23" ref="BE114:BE120">IF(AZ114=5,G114,0)</f>
        <v>0</v>
      </c>
      <c r="CA114" s="177">
        <v>1</v>
      </c>
      <c r="CB114" s="177">
        <v>7</v>
      </c>
      <c r="CZ114" s="146">
        <v>0.00102</v>
      </c>
    </row>
    <row r="115" spans="1:104" ht="12.75">
      <c r="A115" s="171">
        <v>54</v>
      </c>
      <c r="B115" s="172" t="s">
        <v>235</v>
      </c>
      <c r="C115" s="173" t="s">
        <v>236</v>
      </c>
      <c r="D115" s="174" t="s">
        <v>201</v>
      </c>
      <c r="E115" s="175">
        <v>6</v>
      </c>
      <c r="F115" s="175">
        <v>0</v>
      </c>
      <c r="G115" s="176">
        <f t="shared" si="18"/>
        <v>0</v>
      </c>
      <c r="O115" s="170">
        <v>2</v>
      </c>
      <c r="AA115" s="146">
        <v>1</v>
      </c>
      <c r="AB115" s="146">
        <v>7</v>
      </c>
      <c r="AC115" s="146">
        <v>7</v>
      </c>
      <c r="AZ115" s="146">
        <v>2</v>
      </c>
      <c r="BA115" s="146">
        <f t="shared" si="19"/>
        <v>0</v>
      </c>
      <c r="BB115" s="146">
        <f t="shared" si="20"/>
        <v>0</v>
      </c>
      <c r="BC115" s="146">
        <f t="shared" si="21"/>
        <v>0</v>
      </c>
      <c r="BD115" s="146">
        <f t="shared" si="22"/>
        <v>0</v>
      </c>
      <c r="BE115" s="146">
        <f t="shared" si="23"/>
        <v>0</v>
      </c>
      <c r="CA115" s="177">
        <v>1</v>
      </c>
      <c r="CB115" s="177">
        <v>7</v>
      </c>
      <c r="CZ115" s="146">
        <v>0.018</v>
      </c>
    </row>
    <row r="116" spans="1:104" ht="12.75">
      <c r="A116" s="171">
        <v>55</v>
      </c>
      <c r="B116" s="172" t="s">
        <v>237</v>
      </c>
      <c r="C116" s="173" t="s">
        <v>238</v>
      </c>
      <c r="D116" s="174" t="s">
        <v>92</v>
      </c>
      <c r="E116" s="175">
        <v>0.45811</v>
      </c>
      <c r="F116" s="175">
        <v>0</v>
      </c>
      <c r="G116" s="176">
        <f t="shared" si="18"/>
        <v>0</v>
      </c>
      <c r="O116" s="170">
        <v>2</v>
      </c>
      <c r="AA116" s="146">
        <v>7</v>
      </c>
      <c r="AB116" s="146">
        <v>1001</v>
      </c>
      <c r="AC116" s="146">
        <v>5</v>
      </c>
      <c r="AZ116" s="146">
        <v>2</v>
      </c>
      <c r="BA116" s="146">
        <f t="shared" si="19"/>
        <v>0</v>
      </c>
      <c r="BB116" s="146">
        <f t="shared" si="20"/>
        <v>0</v>
      </c>
      <c r="BC116" s="146">
        <f t="shared" si="21"/>
        <v>0</v>
      </c>
      <c r="BD116" s="146">
        <f t="shared" si="22"/>
        <v>0</v>
      </c>
      <c r="BE116" s="146">
        <f t="shared" si="23"/>
        <v>0</v>
      </c>
      <c r="CA116" s="177">
        <v>7</v>
      </c>
      <c r="CB116" s="177">
        <v>1001</v>
      </c>
      <c r="CZ116" s="146">
        <v>0</v>
      </c>
    </row>
    <row r="117" spans="1:104" ht="12.75">
      <c r="A117" s="171">
        <v>56</v>
      </c>
      <c r="B117" s="172" t="s">
        <v>151</v>
      </c>
      <c r="C117" s="173" t="s">
        <v>152</v>
      </c>
      <c r="D117" s="174" t="s">
        <v>92</v>
      </c>
      <c r="E117" s="175">
        <v>0.51629</v>
      </c>
      <c r="F117" s="175">
        <v>0</v>
      </c>
      <c r="G117" s="176">
        <f t="shared" si="18"/>
        <v>0</v>
      </c>
      <c r="O117" s="170">
        <v>2</v>
      </c>
      <c r="AA117" s="146">
        <v>8</v>
      </c>
      <c r="AB117" s="146">
        <v>0</v>
      </c>
      <c r="AC117" s="146">
        <v>3</v>
      </c>
      <c r="AZ117" s="146">
        <v>2</v>
      </c>
      <c r="BA117" s="146">
        <f t="shared" si="19"/>
        <v>0</v>
      </c>
      <c r="BB117" s="146">
        <f t="shared" si="20"/>
        <v>0</v>
      </c>
      <c r="BC117" s="146">
        <f t="shared" si="21"/>
        <v>0</v>
      </c>
      <c r="BD117" s="146">
        <f t="shared" si="22"/>
        <v>0</v>
      </c>
      <c r="BE117" s="146">
        <f t="shared" si="23"/>
        <v>0</v>
      </c>
      <c r="CA117" s="177">
        <v>8</v>
      </c>
      <c r="CB117" s="177">
        <v>0</v>
      </c>
      <c r="CZ117" s="146">
        <v>0</v>
      </c>
    </row>
    <row r="118" spans="1:104" ht="12.75">
      <c r="A118" s="171">
        <v>57</v>
      </c>
      <c r="B118" s="172" t="s">
        <v>153</v>
      </c>
      <c r="C118" s="173" t="s">
        <v>154</v>
      </c>
      <c r="D118" s="174" t="s">
        <v>92</v>
      </c>
      <c r="E118" s="175">
        <v>1.03258</v>
      </c>
      <c r="F118" s="175">
        <v>0</v>
      </c>
      <c r="G118" s="176">
        <f t="shared" si="18"/>
        <v>0</v>
      </c>
      <c r="O118" s="170">
        <v>2</v>
      </c>
      <c r="AA118" s="146">
        <v>8</v>
      </c>
      <c r="AB118" s="146">
        <v>0</v>
      </c>
      <c r="AC118" s="146">
        <v>3</v>
      </c>
      <c r="AZ118" s="146">
        <v>2</v>
      </c>
      <c r="BA118" s="146">
        <f t="shared" si="19"/>
        <v>0</v>
      </c>
      <c r="BB118" s="146">
        <f t="shared" si="20"/>
        <v>0</v>
      </c>
      <c r="BC118" s="146">
        <f t="shared" si="21"/>
        <v>0</v>
      </c>
      <c r="BD118" s="146">
        <f t="shared" si="22"/>
        <v>0</v>
      </c>
      <c r="BE118" s="146">
        <f t="shared" si="23"/>
        <v>0</v>
      </c>
      <c r="CA118" s="177">
        <v>8</v>
      </c>
      <c r="CB118" s="177">
        <v>0</v>
      </c>
      <c r="CZ118" s="146">
        <v>0</v>
      </c>
    </row>
    <row r="119" spans="1:104" ht="12.75">
      <c r="A119" s="171">
        <v>58</v>
      </c>
      <c r="B119" s="172" t="s">
        <v>155</v>
      </c>
      <c r="C119" s="173" t="s">
        <v>156</v>
      </c>
      <c r="D119" s="174" t="s">
        <v>92</v>
      </c>
      <c r="E119" s="175">
        <v>0.51629</v>
      </c>
      <c r="F119" s="175">
        <v>0</v>
      </c>
      <c r="G119" s="176">
        <f t="shared" si="18"/>
        <v>0</v>
      </c>
      <c r="O119" s="170">
        <v>2</v>
      </c>
      <c r="AA119" s="146">
        <v>8</v>
      </c>
      <c r="AB119" s="146">
        <v>0</v>
      </c>
      <c r="AC119" s="146">
        <v>3</v>
      </c>
      <c r="AZ119" s="146">
        <v>2</v>
      </c>
      <c r="BA119" s="146">
        <f t="shared" si="19"/>
        <v>0</v>
      </c>
      <c r="BB119" s="146">
        <f t="shared" si="20"/>
        <v>0</v>
      </c>
      <c r="BC119" s="146">
        <f t="shared" si="21"/>
        <v>0</v>
      </c>
      <c r="BD119" s="146">
        <f t="shared" si="22"/>
        <v>0</v>
      </c>
      <c r="BE119" s="146">
        <f t="shared" si="23"/>
        <v>0</v>
      </c>
      <c r="CA119" s="177">
        <v>8</v>
      </c>
      <c r="CB119" s="177">
        <v>0</v>
      </c>
      <c r="CZ119" s="146">
        <v>0</v>
      </c>
    </row>
    <row r="120" spans="1:104" ht="12.75">
      <c r="A120" s="171">
        <v>59</v>
      </c>
      <c r="B120" s="172" t="s">
        <v>239</v>
      </c>
      <c r="C120" s="173" t="s">
        <v>240</v>
      </c>
      <c r="D120" s="174" t="s">
        <v>92</v>
      </c>
      <c r="E120" s="175">
        <v>0.51629</v>
      </c>
      <c r="F120" s="175">
        <v>0</v>
      </c>
      <c r="G120" s="176">
        <f t="shared" si="18"/>
        <v>0</v>
      </c>
      <c r="O120" s="170">
        <v>2</v>
      </c>
      <c r="AA120" s="146">
        <v>8</v>
      </c>
      <c r="AB120" s="146">
        <v>0</v>
      </c>
      <c r="AC120" s="146">
        <v>3</v>
      </c>
      <c r="AZ120" s="146">
        <v>2</v>
      </c>
      <c r="BA120" s="146">
        <f t="shared" si="19"/>
        <v>0</v>
      </c>
      <c r="BB120" s="146">
        <f t="shared" si="20"/>
        <v>0</v>
      </c>
      <c r="BC120" s="146">
        <f t="shared" si="21"/>
        <v>0</v>
      </c>
      <c r="BD120" s="146">
        <f t="shared" si="22"/>
        <v>0</v>
      </c>
      <c r="BE120" s="146">
        <f t="shared" si="23"/>
        <v>0</v>
      </c>
      <c r="CA120" s="177">
        <v>8</v>
      </c>
      <c r="CB120" s="177">
        <v>0</v>
      </c>
      <c r="CZ120" s="146">
        <v>0</v>
      </c>
    </row>
    <row r="121" spans="1:57" ht="12.75">
      <c r="A121" s="184"/>
      <c r="B121" s="185" t="s">
        <v>73</v>
      </c>
      <c r="C121" s="186" t="str">
        <f>CONCATENATE(B94," ",C94)</f>
        <v>725 Zařizovací předměty</v>
      </c>
      <c r="D121" s="187"/>
      <c r="E121" s="188"/>
      <c r="F121" s="189"/>
      <c r="G121" s="190">
        <f>SUM(G94:G120)</f>
        <v>0</v>
      </c>
      <c r="O121" s="170">
        <v>4</v>
      </c>
      <c r="BA121" s="191">
        <f>SUM(BA94:BA120)</f>
        <v>0</v>
      </c>
      <c r="BB121" s="191">
        <f>SUM(BB94:BB120)</f>
        <v>0</v>
      </c>
      <c r="BC121" s="191">
        <f>SUM(BC94:BC120)</f>
        <v>0</v>
      </c>
      <c r="BD121" s="191">
        <f>SUM(BD94:BD120)</f>
        <v>0</v>
      </c>
      <c r="BE121" s="191">
        <f>SUM(BE94:BE120)</f>
        <v>0</v>
      </c>
    </row>
    <row r="122" spans="1:15" ht="12.75">
      <c r="A122" s="163" t="s">
        <v>72</v>
      </c>
      <c r="B122" s="164" t="s">
        <v>241</v>
      </c>
      <c r="C122" s="165" t="s">
        <v>242</v>
      </c>
      <c r="D122" s="166"/>
      <c r="E122" s="167"/>
      <c r="F122" s="167"/>
      <c r="G122" s="168"/>
      <c r="H122" s="169"/>
      <c r="I122" s="169"/>
      <c r="O122" s="170">
        <v>1</v>
      </c>
    </row>
    <row r="123" spans="1:104" ht="12.75">
      <c r="A123" s="171">
        <v>60</v>
      </c>
      <c r="B123" s="172" t="s">
        <v>243</v>
      </c>
      <c r="C123" s="173" t="s">
        <v>244</v>
      </c>
      <c r="D123" s="174" t="s">
        <v>117</v>
      </c>
      <c r="E123" s="175">
        <v>3</v>
      </c>
      <c r="F123" s="175">
        <v>0</v>
      </c>
      <c r="G123" s="176">
        <f>E123*F123</f>
        <v>0</v>
      </c>
      <c r="O123" s="170">
        <v>2</v>
      </c>
      <c r="AA123" s="146">
        <v>1</v>
      </c>
      <c r="AB123" s="146">
        <v>7</v>
      </c>
      <c r="AC123" s="146">
        <v>7</v>
      </c>
      <c r="AZ123" s="146">
        <v>2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1</v>
      </c>
      <c r="CB123" s="177">
        <v>7</v>
      </c>
      <c r="CZ123" s="146">
        <v>8E-05</v>
      </c>
    </row>
    <row r="124" spans="1:104" ht="12.75">
      <c r="A124" s="171">
        <v>61</v>
      </c>
      <c r="B124" s="172" t="s">
        <v>245</v>
      </c>
      <c r="C124" s="173" t="s">
        <v>246</v>
      </c>
      <c r="D124" s="174" t="s">
        <v>117</v>
      </c>
      <c r="E124" s="175">
        <v>3</v>
      </c>
      <c r="F124" s="175">
        <v>0</v>
      </c>
      <c r="G124" s="176">
        <f>E124*F124</f>
        <v>0</v>
      </c>
      <c r="O124" s="170">
        <v>2</v>
      </c>
      <c r="AA124" s="146">
        <v>1</v>
      </c>
      <c r="AB124" s="146">
        <v>7</v>
      </c>
      <c r="AC124" s="146">
        <v>7</v>
      </c>
      <c r="AZ124" s="146">
        <v>2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1</v>
      </c>
      <c r="CB124" s="177">
        <v>7</v>
      </c>
      <c r="CZ124" s="146">
        <v>0</v>
      </c>
    </row>
    <row r="125" spans="1:104" ht="12.75">
      <c r="A125" s="171">
        <v>62</v>
      </c>
      <c r="B125" s="172" t="s">
        <v>247</v>
      </c>
      <c r="C125" s="173" t="s">
        <v>248</v>
      </c>
      <c r="D125" s="174" t="s">
        <v>87</v>
      </c>
      <c r="E125" s="175">
        <v>3.84</v>
      </c>
      <c r="F125" s="175">
        <v>0</v>
      </c>
      <c r="G125" s="176">
        <f>E125*F125</f>
        <v>0</v>
      </c>
      <c r="O125" s="170">
        <v>2</v>
      </c>
      <c r="AA125" s="146">
        <v>1</v>
      </c>
      <c r="AB125" s="146">
        <v>7</v>
      </c>
      <c r="AC125" s="146">
        <v>7</v>
      </c>
      <c r="AZ125" s="146">
        <v>2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7">
        <v>1</v>
      </c>
      <c r="CB125" s="177">
        <v>7</v>
      </c>
      <c r="CZ125" s="146">
        <v>0</v>
      </c>
    </row>
    <row r="126" spans="1:15" ht="12.75">
      <c r="A126" s="178"/>
      <c r="B126" s="180"/>
      <c r="C126" s="224" t="s">
        <v>249</v>
      </c>
      <c r="D126" s="225"/>
      <c r="E126" s="181">
        <v>3.84</v>
      </c>
      <c r="F126" s="182"/>
      <c r="G126" s="183"/>
      <c r="M126" s="179" t="s">
        <v>249</v>
      </c>
      <c r="O126" s="170"/>
    </row>
    <row r="127" spans="1:104" ht="12.75">
      <c r="A127" s="171">
        <v>63</v>
      </c>
      <c r="B127" s="172" t="s">
        <v>250</v>
      </c>
      <c r="C127" s="173" t="s">
        <v>251</v>
      </c>
      <c r="D127" s="174" t="s">
        <v>87</v>
      </c>
      <c r="E127" s="175">
        <v>3.84</v>
      </c>
      <c r="F127" s="175">
        <v>0</v>
      </c>
      <c r="G127" s="176">
        <f>E127*F127</f>
        <v>0</v>
      </c>
      <c r="O127" s="170">
        <v>2</v>
      </c>
      <c r="AA127" s="146">
        <v>1</v>
      </c>
      <c r="AB127" s="146">
        <v>7</v>
      </c>
      <c r="AC127" s="146">
        <v>7</v>
      </c>
      <c r="AZ127" s="146">
        <v>2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</v>
      </c>
      <c r="CB127" s="177">
        <v>7</v>
      </c>
      <c r="CZ127" s="146">
        <v>0</v>
      </c>
    </row>
    <row r="128" spans="1:15" ht="12.75">
      <c r="A128" s="178"/>
      <c r="B128" s="180"/>
      <c r="C128" s="224" t="s">
        <v>249</v>
      </c>
      <c r="D128" s="225"/>
      <c r="E128" s="181">
        <v>3.84</v>
      </c>
      <c r="F128" s="182"/>
      <c r="G128" s="183"/>
      <c r="M128" s="179" t="s">
        <v>249</v>
      </c>
      <c r="O128" s="170"/>
    </row>
    <row r="129" spans="1:104" ht="12.75">
      <c r="A129" s="171">
        <v>64</v>
      </c>
      <c r="B129" s="172" t="s">
        <v>252</v>
      </c>
      <c r="C129" s="173" t="s">
        <v>253</v>
      </c>
      <c r="D129" s="174" t="s">
        <v>92</v>
      </c>
      <c r="E129" s="175">
        <v>0.00024</v>
      </c>
      <c r="F129" s="175">
        <v>0</v>
      </c>
      <c r="G129" s="176">
        <f>E129*F129</f>
        <v>0</v>
      </c>
      <c r="O129" s="170">
        <v>2</v>
      </c>
      <c r="AA129" s="146">
        <v>7</v>
      </c>
      <c r="AB129" s="146">
        <v>1001</v>
      </c>
      <c r="AC129" s="146">
        <v>5</v>
      </c>
      <c r="AZ129" s="146">
        <v>2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7</v>
      </c>
      <c r="CB129" s="177">
        <v>1001</v>
      </c>
      <c r="CZ129" s="146">
        <v>0</v>
      </c>
    </row>
    <row r="130" spans="1:57" ht="12.75">
      <c r="A130" s="184"/>
      <c r="B130" s="185" t="s">
        <v>73</v>
      </c>
      <c r="C130" s="186" t="str">
        <f>CONCATENATE(B122," ",C122)</f>
        <v>735 Otopná tělesa</v>
      </c>
      <c r="D130" s="187"/>
      <c r="E130" s="188"/>
      <c r="F130" s="189"/>
      <c r="G130" s="190">
        <f>SUM(G122:G129)</f>
        <v>0</v>
      </c>
      <c r="O130" s="170">
        <v>4</v>
      </c>
      <c r="BA130" s="191">
        <f>SUM(BA122:BA129)</f>
        <v>0</v>
      </c>
      <c r="BB130" s="191">
        <f>SUM(BB122:BB129)</f>
        <v>0</v>
      </c>
      <c r="BC130" s="191">
        <f>SUM(BC122:BC129)</f>
        <v>0</v>
      </c>
      <c r="BD130" s="191">
        <f>SUM(BD122:BD129)</f>
        <v>0</v>
      </c>
      <c r="BE130" s="191">
        <f>SUM(BE122:BE129)</f>
        <v>0</v>
      </c>
    </row>
    <row r="131" spans="1:15" ht="12.75">
      <c r="A131" s="163" t="s">
        <v>72</v>
      </c>
      <c r="B131" s="164" t="s">
        <v>254</v>
      </c>
      <c r="C131" s="165" t="s">
        <v>255</v>
      </c>
      <c r="D131" s="166"/>
      <c r="E131" s="167"/>
      <c r="F131" s="167"/>
      <c r="G131" s="168"/>
      <c r="H131" s="169"/>
      <c r="I131" s="169"/>
      <c r="O131" s="170">
        <v>1</v>
      </c>
    </row>
    <row r="132" spans="1:104" ht="12.75">
      <c r="A132" s="171">
        <v>65</v>
      </c>
      <c r="B132" s="172" t="s">
        <v>256</v>
      </c>
      <c r="C132" s="173" t="s">
        <v>257</v>
      </c>
      <c r="D132" s="174" t="s">
        <v>87</v>
      </c>
      <c r="E132" s="175">
        <v>28.85</v>
      </c>
      <c r="F132" s="175">
        <v>0</v>
      </c>
      <c r="G132" s="176">
        <f>E132*F132</f>
        <v>0</v>
      </c>
      <c r="O132" s="170">
        <v>2</v>
      </c>
      <c r="AA132" s="146">
        <v>1</v>
      </c>
      <c r="AB132" s="146">
        <v>7</v>
      </c>
      <c r="AC132" s="146">
        <v>7</v>
      </c>
      <c r="AZ132" s="146">
        <v>2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7">
        <v>1</v>
      </c>
      <c r="CB132" s="177">
        <v>7</v>
      </c>
      <c r="CZ132" s="146">
        <v>0.00504</v>
      </c>
    </row>
    <row r="133" spans="1:15" ht="12.75">
      <c r="A133" s="178"/>
      <c r="B133" s="180"/>
      <c r="C133" s="224" t="s">
        <v>111</v>
      </c>
      <c r="D133" s="225"/>
      <c r="E133" s="181">
        <v>7.078</v>
      </c>
      <c r="F133" s="182"/>
      <c r="G133" s="183"/>
      <c r="M133" s="179" t="s">
        <v>111</v>
      </c>
      <c r="O133" s="170"/>
    </row>
    <row r="134" spans="1:15" ht="12.75">
      <c r="A134" s="178"/>
      <c r="B134" s="180"/>
      <c r="C134" s="224" t="s">
        <v>112</v>
      </c>
      <c r="D134" s="225"/>
      <c r="E134" s="181">
        <v>3.915</v>
      </c>
      <c r="F134" s="182"/>
      <c r="G134" s="183"/>
      <c r="M134" s="179" t="s">
        <v>112</v>
      </c>
      <c r="O134" s="170"/>
    </row>
    <row r="135" spans="1:15" ht="12.75">
      <c r="A135" s="178"/>
      <c r="B135" s="180"/>
      <c r="C135" s="224" t="s">
        <v>313</v>
      </c>
      <c r="D135" s="225"/>
      <c r="E135" s="181">
        <v>15.51</v>
      </c>
      <c r="F135" s="182"/>
      <c r="G135" s="183"/>
      <c r="M135" s="179" t="s">
        <v>113</v>
      </c>
      <c r="O135" s="170"/>
    </row>
    <row r="136" spans="1:15" ht="12.75">
      <c r="A136" s="178"/>
      <c r="B136" s="180"/>
      <c r="C136" s="224" t="s">
        <v>114</v>
      </c>
      <c r="D136" s="225"/>
      <c r="E136" s="181">
        <v>2.3375</v>
      </c>
      <c r="F136" s="182"/>
      <c r="G136" s="183"/>
      <c r="M136" s="179" t="s">
        <v>114</v>
      </c>
      <c r="O136" s="170"/>
    </row>
    <row r="137" spans="1:104" ht="12.75">
      <c r="A137" s="171">
        <v>66</v>
      </c>
      <c r="B137" s="172" t="s">
        <v>258</v>
      </c>
      <c r="C137" s="173" t="s">
        <v>259</v>
      </c>
      <c r="D137" s="174" t="s">
        <v>87</v>
      </c>
      <c r="E137" s="175">
        <v>31.74</v>
      </c>
      <c r="F137" s="175">
        <v>0</v>
      </c>
      <c r="G137" s="176">
        <f>E137*F137</f>
        <v>0</v>
      </c>
      <c r="O137" s="170">
        <v>2</v>
      </c>
      <c r="AA137" s="146">
        <v>3</v>
      </c>
      <c r="AB137" s="146">
        <v>7</v>
      </c>
      <c r="AC137" s="146">
        <v>59764203</v>
      </c>
      <c r="AZ137" s="146">
        <v>2</v>
      </c>
      <c r="BA137" s="146">
        <f>IF(AZ137=1,G137,0)</f>
        <v>0</v>
      </c>
      <c r="BB137" s="146">
        <f>IF(AZ137=2,G137,0)</f>
        <v>0</v>
      </c>
      <c r="BC137" s="146">
        <f>IF(AZ137=3,G137,0)</f>
        <v>0</v>
      </c>
      <c r="BD137" s="146">
        <f>IF(AZ137=4,G137,0)</f>
        <v>0</v>
      </c>
      <c r="BE137" s="146">
        <f>IF(AZ137=5,G137,0)</f>
        <v>0</v>
      </c>
      <c r="CA137" s="177">
        <v>3</v>
      </c>
      <c r="CB137" s="177">
        <v>7</v>
      </c>
      <c r="CZ137" s="146">
        <v>0.0192</v>
      </c>
    </row>
    <row r="138" spans="1:15" ht="12.75">
      <c r="A138" s="178"/>
      <c r="B138" s="180"/>
      <c r="C138" s="224" t="s">
        <v>318</v>
      </c>
      <c r="D138" s="225"/>
      <c r="E138" s="181">
        <v>7.78</v>
      </c>
      <c r="F138" s="182"/>
      <c r="G138" s="183"/>
      <c r="M138" s="179" t="s">
        <v>260</v>
      </c>
      <c r="O138" s="170"/>
    </row>
    <row r="139" spans="1:15" ht="12.75">
      <c r="A139" s="178"/>
      <c r="B139" s="180"/>
      <c r="C139" s="224" t="s">
        <v>319</v>
      </c>
      <c r="D139" s="225"/>
      <c r="E139" s="181">
        <v>4.312</v>
      </c>
      <c r="F139" s="182"/>
      <c r="G139" s="183"/>
      <c r="M139" s="179" t="s">
        <v>261</v>
      </c>
      <c r="O139" s="170"/>
    </row>
    <row r="140" spans="1:15" ht="12.75">
      <c r="A140" s="178"/>
      <c r="B140" s="180"/>
      <c r="C140" s="224" t="s">
        <v>320</v>
      </c>
      <c r="D140" s="225"/>
      <c r="E140" s="181">
        <v>17.061</v>
      </c>
      <c r="F140" s="182"/>
      <c r="G140" s="183"/>
      <c r="M140" s="179" t="s">
        <v>262</v>
      </c>
      <c r="O140" s="170"/>
    </row>
    <row r="141" spans="1:15" ht="12.75">
      <c r="A141" s="178"/>
      <c r="B141" s="180"/>
      <c r="C141" s="224" t="s">
        <v>321</v>
      </c>
      <c r="D141" s="225"/>
      <c r="E141" s="181">
        <v>2.57</v>
      </c>
      <c r="F141" s="182"/>
      <c r="G141" s="183"/>
      <c r="M141" s="179" t="s">
        <v>263</v>
      </c>
      <c r="O141" s="170"/>
    </row>
    <row r="142" spans="1:104" ht="12.75">
      <c r="A142" s="171">
        <v>67</v>
      </c>
      <c r="B142" s="172" t="s">
        <v>264</v>
      </c>
      <c r="C142" s="173" t="s">
        <v>265</v>
      </c>
      <c r="D142" s="174" t="s">
        <v>92</v>
      </c>
      <c r="E142" s="175">
        <v>0.62243412</v>
      </c>
      <c r="F142" s="175">
        <v>0</v>
      </c>
      <c r="G142" s="176">
        <f>E142*F142</f>
        <v>0</v>
      </c>
      <c r="O142" s="170">
        <v>2</v>
      </c>
      <c r="AA142" s="146">
        <v>7</v>
      </c>
      <c r="AB142" s="146">
        <v>1001</v>
      </c>
      <c r="AC142" s="146">
        <v>5</v>
      </c>
      <c r="AZ142" s="146">
        <v>2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7</v>
      </c>
      <c r="CB142" s="177">
        <v>1001</v>
      </c>
      <c r="CZ142" s="146">
        <v>0</v>
      </c>
    </row>
    <row r="143" spans="1:57" ht="12.75">
      <c r="A143" s="184"/>
      <c r="B143" s="185" t="s">
        <v>73</v>
      </c>
      <c r="C143" s="186" t="str">
        <f>CONCATENATE(B131," ",C131)</f>
        <v>771 Podlahy z dlaždic a obklady</v>
      </c>
      <c r="D143" s="187"/>
      <c r="E143" s="188"/>
      <c r="F143" s="189"/>
      <c r="G143" s="190">
        <f>SUM(G131:G142)</f>
        <v>0</v>
      </c>
      <c r="O143" s="170">
        <v>4</v>
      </c>
      <c r="BA143" s="191">
        <f>SUM(BA131:BA142)</f>
        <v>0</v>
      </c>
      <c r="BB143" s="191">
        <f>SUM(BB131:BB142)</f>
        <v>0</v>
      </c>
      <c r="BC143" s="191">
        <f>SUM(BC131:BC142)</f>
        <v>0</v>
      </c>
      <c r="BD143" s="191">
        <f>SUM(BD131:BD142)</f>
        <v>0</v>
      </c>
      <c r="BE143" s="191">
        <f>SUM(BE131:BE142)</f>
        <v>0</v>
      </c>
    </row>
    <row r="144" spans="1:15" ht="12.75">
      <c r="A144" s="163" t="s">
        <v>72</v>
      </c>
      <c r="B144" s="164" t="s">
        <v>266</v>
      </c>
      <c r="C144" s="165" t="s">
        <v>267</v>
      </c>
      <c r="D144" s="166"/>
      <c r="E144" s="167"/>
      <c r="F144" s="167"/>
      <c r="G144" s="168"/>
      <c r="H144" s="169"/>
      <c r="I144" s="169"/>
      <c r="O144" s="170">
        <v>1</v>
      </c>
    </row>
    <row r="145" spans="1:104" ht="12.75">
      <c r="A145" s="171">
        <v>68</v>
      </c>
      <c r="B145" s="172" t="s">
        <v>268</v>
      </c>
      <c r="C145" s="173" t="s">
        <v>269</v>
      </c>
      <c r="D145" s="174" t="s">
        <v>87</v>
      </c>
      <c r="E145" s="175">
        <v>114.03</v>
      </c>
      <c r="F145" s="175">
        <v>0</v>
      </c>
      <c r="G145" s="176">
        <f>E145*F145</f>
        <v>0</v>
      </c>
      <c r="O145" s="170">
        <v>2</v>
      </c>
      <c r="AA145" s="146">
        <v>1</v>
      </c>
      <c r="AB145" s="146">
        <v>7</v>
      </c>
      <c r="AC145" s="146">
        <v>7</v>
      </c>
      <c r="AZ145" s="146">
        <v>2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1</v>
      </c>
      <c r="CB145" s="177">
        <v>7</v>
      </c>
      <c r="CZ145" s="146">
        <v>0.00497</v>
      </c>
    </row>
    <row r="146" spans="1:15" ht="12.75">
      <c r="A146" s="178"/>
      <c r="B146" s="180"/>
      <c r="C146" s="224" t="s">
        <v>309</v>
      </c>
      <c r="D146" s="225"/>
      <c r="E146" s="181">
        <v>14.4</v>
      </c>
      <c r="F146" s="182"/>
      <c r="G146" s="183"/>
      <c r="M146" s="179" t="s">
        <v>97</v>
      </c>
      <c r="O146" s="170"/>
    </row>
    <row r="147" spans="1:15" ht="12.75">
      <c r="A147" s="178"/>
      <c r="B147" s="180"/>
      <c r="C147" s="224" t="s">
        <v>310</v>
      </c>
      <c r="D147" s="225"/>
      <c r="E147" s="181">
        <v>17.04</v>
      </c>
      <c r="F147" s="182"/>
      <c r="G147" s="183"/>
      <c r="M147" s="179" t="s">
        <v>98</v>
      </c>
      <c r="O147" s="170"/>
    </row>
    <row r="148" spans="1:15" ht="12.75">
      <c r="A148" s="178"/>
      <c r="B148" s="180"/>
      <c r="C148" s="224" t="s">
        <v>99</v>
      </c>
      <c r="D148" s="225"/>
      <c r="E148" s="181">
        <v>24.6</v>
      </c>
      <c r="F148" s="182"/>
      <c r="G148" s="183"/>
      <c r="M148" s="179" t="s">
        <v>99</v>
      </c>
      <c r="O148" s="170"/>
    </row>
    <row r="149" spans="1:15" ht="12.75">
      <c r="A149" s="178"/>
      <c r="B149" s="180"/>
      <c r="C149" s="224" t="s">
        <v>311</v>
      </c>
      <c r="D149" s="225"/>
      <c r="E149" s="181">
        <v>14</v>
      </c>
      <c r="F149" s="182"/>
      <c r="G149" s="183"/>
      <c r="M149" s="179" t="s">
        <v>100</v>
      </c>
      <c r="O149" s="170"/>
    </row>
    <row r="150" spans="1:15" ht="12.75">
      <c r="A150" s="178"/>
      <c r="B150" s="180"/>
      <c r="C150" s="224" t="s">
        <v>101</v>
      </c>
      <c r="D150" s="225"/>
      <c r="E150" s="181">
        <v>14.8</v>
      </c>
      <c r="F150" s="182"/>
      <c r="G150" s="183"/>
      <c r="M150" s="179" t="s">
        <v>101</v>
      </c>
      <c r="O150" s="170"/>
    </row>
    <row r="151" spans="1:15" ht="12.75">
      <c r="A151" s="178"/>
      <c r="B151" s="180"/>
      <c r="C151" s="224" t="s">
        <v>102</v>
      </c>
      <c r="D151" s="225"/>
      <c r="E151" s="181">
        <v>14.19</v>
      </c>
      <c r="F151" s="182"/>
      <c r="G151" s="183"/>
      <c r="M151" s="179" t="s">
        <v>102</v>
      </c>
      <c r="O151" s="170"/>
    </row>
    <row r="152" spans="1:15" ht="12.75">
      <c r="A152" s="178"/>
      <c r="B152" s="180"/>
      <c r="C152" s="224" t="s">
        <v>103</v>
      </c>
      <c r="D152" s="225"/>
      <c r="E152" s="181">
        <v>15</v>
      </c>
      <c r="F152" s="182"/>
      <c r="G152" s="183"/>
      <c r="M152" s="179" t="s">
        <v>103</v>
      </c>
      <c r="O152" s="170"/>
    </row>
    <row r="153" spans="1:104" ht="12.75">
      <c r="A153" s="171">
        <v>69</v>
      </c>
      <c r="B153" s="172" t="s">
        <v>270</v>
      </c>
      <c r="C153" s="173" t="s">
        <v>271</v>
      </c>
      <c r="D153" s="174" t="s">
        <v>87</v>
      </c>
      <c r="E153" s="175">
        <v>125.43</v>
      </c>
      <c r="F153" s="175">
        <v>0</v>
      </c>
      <c r="G153" s="176">
        <f>E153*F153</f>
        <v>0</v>
      </c>
      <c r="O153" s="170">
        <v>2</v>
      </c>
      <c r="AA153" s="146">
        <v>3</v>
      </c>
      <c r="AB153" s="146">
        <v>7</v>
      </c>
      <c r="AC153" s="146">
        <v>597813751</v>
      </c>
      <c r="AZ153" s="146">
        <v>2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7">
        <v>3</v>
      </c>
      <c r="CB153" s="177">
        <v>7</v>
      </c>
      <c r="CZ153" s="146">
        <v>0.01943</v>
      </c>
    </row>
    <row r="154" spans="1:15" ht="12.75">
      <c r="A154" s="178"/>
      <c r="B154" s="180"/>
      <c r="C154" s="224" t="s">
        <v>322</v>
      </c>
      <c r="D154" s="225"/>
      <c r="E154" s="181">
        <v>15.84</v>
      </c>
      <c r="F154" s="182"/>
      <c r="G154" s="183"/>
      <c r="M154" s="179" t="s">
        <v>272</v>
      </c>
      <c r="O154" s="170"/>
    </row>
    <row r="155" spans="1:15" ht="12.75" customHeight="1">
      <c r="A155" s="178"/>
      <c r="B155" s="180"/>
      <c r="C155" s="224" t="s">
        <v>323</v>
      </c>
      <c r="D155" s="225"/>
      <c r="E155" s="181">
        <v>18.74</v>
      </c>
      <c r="F155" s="182"/>
      <c r="G155" s="183"/>
      <c r="M155" s="179" t="s">
        <v>273</v>
      </c>
      <c r="O155" s="170"/>
    </row>
    <row r="156" spans="1:15" ht="12.75">
      <c r="A156" s="178"/>
      <c r="B156" s="180"/>
      <c r="C156" s="224" t="s">
        <v>324</v>
      </c>
      <c r="D156" s="225"/>
      <c r="E156" s="181">
        <v>27.06</v>
      </c>
      <c r="F156" s="182"/>
      <c r="G156" s="183"/>
      <c r="M156" s="179" t="s">
        <v>274</v>
      </c>
      <c r="O156" s="170"/>
    </row>
    <row r="157" spans="1:15" ht="12.75">
      <c r="A157" s="178"/>
      <c r="B157" s="180"/>
      <c r="C157" s="224" t="s">
        <v>325</v>
      </c>
      <c r="D157" s="225"/>
      <c r="E157" s="181">
        <v>15.4</v>
      </c>
      <c r="F157" s="182"/>
      <c r="G157" s="183"/>
      <c r="M157" s="179" t="s">
        <v>275</v>
      </c>
      <c r="O157" s="170"/>
    </row>
    <row r="158" spans="1:15" ht="12.75">
      <c r="A158" s="178"/>
      <c r="B158" s="180"/>
      <c r="C158" s="224" t="s">
        <v>326</v>
      </c>
      <c r="D158" s="225"/>
      <c r="E158" s="181">
        <v>16.28</v>
      </c>
      <c r="F158" s="182"/>
      <c r="G158" s="183"/>
      <c r="M158" s="179" t="s">
        <v>276</v>
      </c>
      <c r="O158" s="170"/>
    </row>
    <row r="159" spans="1:15" ht="12.75" customHeight="1">
      <c r="A159" s="178"/>
      <c r="B159" s="180"/>
      <c r="C159" s="224" t="s">
        <v>327</v>
      </c>
      <c r="D159" s="225"/>
      <c r="E159" s="181">
        <v>15.92</v>
      </c>
      <c r="F159" s="182"/>
      <c r="G159" s="183"/>
      <c r="M159" s="179" t="s">
        <v>277</v>
      </c>
      <c r="O159" s="170"/>
    </row>
    <row r="160" spans="1:15" ht="12.75" customHeight="1">
      <c r="A160" s="178"/>
      <c r="B160" s="180"/>
      <c r="C160" s="224" t="s">
        <v>328</v>
      </c>
      <c r="D160" s="225"/>
      <c r="E160" s="181">
        <v>16.5</v>
      </c>
      <c r="F160" s="182"/>
      <c r="G160" s="183"/>
      <c r="M160" s="179" t="s">
        <v>278</v>
      </c>
      <c r="O160" s="170"/>
    </row>
    <row r="161" spans="1:104" ht="12.75">
      <c r="A161" s="171">
        <v>70</v>
      </c>
      <c r="B161" s="172" t="s">
        <v>279</v>
      </c>
      <c r="C161" s="173" t="s">
        <v>280</v>
      </c>
      <c r="D161" s="174" t="s">
        <v>92</v>
      </c>
      <c r="E161" s="175">
        <v>2.432505318</v>
      </c>
      <c r="F161" s="175">
        <v>0</v>
      </c>
      <c r="G161" s="176">
        <f>E161*F161</f>
        <v>0</v>
      </c>
      <c r="O161" s="170">
        <v>2</v>
      </c>
      <c r="AA161" s="146">
        <v>7</v>
      </c>
      <c r="AB161" s="146">
        <v>1001</v>
      </c>
      <c r="AC161" s="146">
        <v>5</v>
      </c>
      <c r="AZ161" s="146">
        <v>2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7">
        <v>7</v>
      </c>
      <c r="CB161" s="177">
        <v>1001</v>
      </c>
      <c r="CZ161" s="146">
        <v>0</v>
      </c>
    </row>
    <row r="162" spans="1:57" ht="12.75">
      <c r="A162" s="184"/>
      <c r="B162" s="185" t="s">
        <v>73</v>
      </c>
      <c r="C162" s="186" t="str">
        <f>CONCATENATE(B144," ",C144)</f>
        <v>781 Obklady keramické</v>
      </c>
      <c r="D162" s="187"/>
      <c r="E162" s="188"/>
      <c r="F162" s="189"/>
      <c r="G162" s="190">
        <f>SUM(G144:G161)</f>
        <v>0</v>
      </c>
      <c r="O162" s="170">
        <v>4</v>
      </c>
      <c r="BA162" s="191">
        <f>SUM(BA144:BA161)</f>
        <v>0</v>
      </c>
      <c r="BB162" s="191">
        <f>SUM(BB144:BB161)</f>
        <v>0</v>
      </c>
      <c r="BC162" s="191">
        <f>SUM(BC144:BC161)</f>
        <v>0</v>
      </c>
      <c r="BD162" s="191">
        <f>SUM(BD144:BD161)</f>
        <v>0</v>
      </c>
      <c r="BE162" s="191">
        <f>SUM(BE144:BE161)</f>
        <v>0</v>
      </c>
    </row>
    <row r="163" spans="1:15" ht="12.75">
      <c r="A163" s="163" t="s">
        <v>72</v>
      </c>
      <c r="B163" s="164" t="s">
        <v>281</v>
      </c>
      <c r="C163" s="165" t="s">
        <v>282</v>
      </c>
      <c r="D163" s="166"/>
      <c r="E163" s="167"/>
      <c r="F163" s="167"/>
      <c r="G163" s="168"/>
      <c r="H163" s="169"/>
      <c r="I163" s="169"/>
      <c r="O163" s="170">
        <v>1</v>
      </c>
    </row>
    <row r="164" spans="1:104" ht="12.75">
      <c r="A164" s="171">
        <v>71</v>
      </c>
      <c r="B164" s="172" t="s">
        <v>283</v>
      </c>
      <c r="C164" s="173" t="s">
        <v>284</v>
      </c>
      <c r="D164" s="174" t="s">
        <v>87</v>
      </c>
      <c r="E164" s="175">
        <v>7.456</v>
      </c>
      <c r="F164" s="175">
        <v>0</v>
      </c>
      <c r="G164" s="176">
        <f>E164*F164</f>
        <v>0</v>
      </c>
      <c r="O164" s="170">
        <v>2</v>
      </c>
      <c r="AA164" s="146">
        <v>1</v>
      </c>
      <c r="AB164" s="146">
        <v>7</v>
      </c>
      <c r="AC164" s="146">
        <v>7</v>
      </c>
      <c r="AZ164" s="146">
        <v>2</v>
      </c>
      <c r="BA164" s="146">
        <f>IF(AZ164=1,G164,0)</f>
        <v>0</v>
      </c>
      <c r="BB164" s="146">
        <f>IF(AZ164=2,G164,0)</f>
        <v>0</v>
      </c>
      <c r="BC164" s="146">
        <f>IF(AZ164=3,G164,0)</f>
        <v>0</v>
      </c>
      <c r="BD164" s="146">
        <f>IF(AZ164=4,G164,0)</f>
        <v>0</v>
      </c>
      <c r="BE164" s="146">
        <f>IF(AZ164=5,G164,0)</f>
        <v>0</v>
      </c>
      <c r="CA164" s="177">
        <v>1</v>
      </c>
      <c r="CB164" s="177">
        <v>7</v>
      </c>
      <c r="CZ164" s="146">
        <v>1E-05</v>
      </c>
    </row>
    <row r="165" spans="1:15" ht="12.75">
      <c r="A165" s="178"/>
      <c r="B165" s="180"/>
      <c r="C165" s="224" t="s">
        <v>285</v>
      </c>
      <c r="D165" s="225"/>
      <c r="E165" s="181">
        <v>7.456</v>
      </c>
      <c r="F165" s="182"/>
      <c r="G165" s="183"/>
      <c r="M165" s="179" t="s">
        <v>285</v>
      </c>
      <c r="O165" s="170"/>
    </row>
    <row r="166" spans="1:104" ht="12.75">
      <c r="A166" s="171">
        <v>72</v>
      </c>
      <c r="B166" s="172" t="s">
        <v>286</v>
      </c>
      <c r="C166" s="173" t="s">
        <v>287</v>
      </c>
      <c r="D166" s="174" t="s">
        <v>87</v>
      </c>
      <c r="E166" s="175">
        <v>7.456</v>
      </c>
      <c r="F166" s="175">
        <v>0</v>
      </c>
      <c r="G166" s="176">
        <f>E166*F166</f>
        <v>0</v>
      </c>
      <c r="O166" s="170">
        <v>2</v>
      </c>
      <c r="AA166" s="146">
        <v>1</v>
      </c>
      <c r="AB166" s="146">
        <v>7</v>
      </c>
      <c r="AC166" s="146">
        <v>7</v>
      </c>
      <c r="AZ166" s="146">
        <v>2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</v>
      </c>
      <c r="CB166" s="177">
        <v>7</v>
      </c>
      <c r="CZ166" s="146">
        <v>0.00032</v>
      </c>
    </row>
    <row r="167" spans="1:15" ht="12.75">
      <c r="A167" s="178"/>
      <c r="B167" s="180"/>
      <c r="C167" s="224" t="s">
        <v>285</v>
      </c>
      <c r="D167" s="225"/>
      <c r="E167" s="181">
        <v>7.456</v>
      </c>
      <c r="F167" s="182"/>
      <c r="G167" s="183"/>
      <c r="M167" s="179" t="s">
        <v>285</v>
      </c>
      <c r="O167" s="170"/>
    </row>
    <row r="168" spans="1:57" ht="12.75">
      <c r="A168" s="184"/>
      <c r="B168" s="185" t="s">
        <v>73</v>
      </c>
      <c r="C168" s="186" t="str">
        <f>CONCATENATE(B163," ",C163)</f>
        <v>783 Nátěry</v>
      </c>
      <c r="D168" s="187"/>
      <c r="E168" s="188"/>
      <c r="F168" s="189"/>
      <c r="G168" s="190">
        <f>SUM(G163:G167)</f>
        <v>0</v>
      </c>
      <c r="O168" s="170">
        <v>4</v>
      </c>
      <c r="BA168" s="191">
        <f>SUM(BA163:BA167)</f>
        <v>0</v>
      </c>
      <c r="BB168" s="191">
        <f>SUM(BB163:BB167)</f>
        <v>0</v>
      </c>
      <c r="BC168" s="191">
        <f>SUM(BC163:BC167)</f>
        <v>0</v>
      </c>
      <c r="BD168" s="191">
        <f>SUM(BD163:BD167)</f>
        <v>0</v>
      </c>
      <c r="BE168" s="191">
        <f>SUM(BE163:BE167)</f>
        <v>0</v>
      </c>
    </row>
    <row r="169" spans="1:15" ht="12.75">
      <c r="A169" s="163" t="s">
        <v>72</v>
      </c>
      <c r="B169" s="164" t="s">
        <v>288</v>
      </c>
      <c r="C169" s="165" t="s">
        <v>289</v>
      </c>
      <c r="D169" s="166"/>
      <c r="E169" s="167"/>
      <c r="F169" s="167"/>
      <c r="G169" s="168"/>
      <c r="H169" s="169"/>
      <c r="I169" s="169"/>
      <c r="O169" s="170">
        <v>1</v>
      </c>
    </row>
    <row r="170" spans="1:104" ht="12.75">
      <c r="A170" s="171">
        <v>73</v>
      </c>
      <c r="B170" s="172" t="s">
        <v>290</v>
      </c>
      <c r="C170" s="173" t="s">
        <v>291</v>
      </c>
      <c r="D170" s="174" t="s">
        <v>87</v>
      </c>
      <c r="E170" s="175">
        <v>104.1125</v>
      </c>
      <c r="F170" s="175">
        <v>0</v>
      </c>
      <c r="G170" s="176">
        <f>E170*F170</f>
        <v>0</v>
      </c>
      <c r="O170" s="170">
        <v>2</v>
      </c>
      <c r="AA170" s="146">
        <v>1</v>
      </c>
      <c r="AB170" s="146">
        <v>7</v>
      </c>
      <c r="AC170" s="146">
        <v>7</v>
      </c>
      <c r="AZ170" s="146">
        <v>2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1</v>
      </c>
      <c r="CB170" s="177">
        <v>7</v>
      </c>
      <c r="CZ170" s="146">
        <v>0.00015</v>
      </c>
    </row>
    <row r="171" spans="1:15" ht="12.75">
      <c r="A171" s="178"/>
      <c r="B171" s="180"/>
      <c r="C171" s="224" t="s">
        <v>292</v>
      </c>
      <c r="D171" s="225"/>
      <c r="E171" s="181">
        <v>14.75</v>
      </c>
      <c r="F171" s="182"/>
      <c r="G171" s="183"/>
      <c r="M171" s="179" t="s">
        <v>292</v>
      </c>
      <c r="O171" s="170"/>
    </row>
    <row r="172" spans="1:15" ht="12.75">
      <c r="A172" s="178"/>
      <c r="B172" s="180"/>
      <c r="C172" s="224" t="s">
        <v>293</v>
      </c>
      <c r="D172" s="225"/>
      <c r="E172" s="181">
        <v>12.938</v>
      </c>
      <c r="F172" s="182"/>
      <c r="G172" s="183"/>
      <c r="M172" s="179" t="s">
        <v>293</v>
      </c>
      <c r="O172" s="170"/>
    </row>
    <row r="173" spans="1:15" ht="22.5">
      <c r="A173" s="178"/>
      <c r="B173" s="180"/>
      <c r="C173" s="224" t="s">
        <v>294</v>
      </c>
      <c r="D173" s="225"/>
      <c r="E173" s="181">
        <v>15.698</v>
      </c>
      <c r="F173" s="182"/>
      <c r="G173" s="183"/>
      <c r="M173" s="179" t="s">
        <v>294</v>
      </c>
      <c r="O173" s="170"/>
    </row>
    <row r="174" spans="1:15" ht="12.75">
      <c r="A174" s="178"/>
      <c r="B174" s="180"/>
      <c r="C174" s="224" t="s">
        <v>295</v>
      </c>
      <c r="D174" s="225"/>
      <c r="E174" s="181">
        <v>14.26</v>
      </c>
      <c r="F174" s="182"/>
      <c r="G174" s="183"/>
      <c r="M174" s="179" t="s">
        <v>295</v>
      </c>
      <c r="O174" s="170"/>
    </row>
    <row r="175" spans="1:15" ht="12.75">
      <c r="A175" s="178"/>
      <c r="B175" s="180"/>
      <c r="C175" s="224" t="s">
        <v>296</v>
      </c>
      <c r="D175" s="225"/>
      <c r="E175" s="181">
        <v>17.21</v>
      </c>
      <c r="F175" s="182"/>
      <c r="G175" s="183"/>
      <c r="M175" s="179" t="s">
        <v>296</v>
      </c>
      <c r="O175" s="170"/>
    </row>
    <row r="176" spans="1:15" ht="22.5">
      <c r="A176" s="178"/>
      <c r="B176" s="180"/>
      <c r="C176" s="224" t="s">
        <v>297</v>
      </c>
      <c r="D176" s="225"/>
      <c r="E176" s="181">
        <v>17.529</v>
      </c>
      <c r="F176" s="182"/>
      <c r="G176" s="183"/>
      <c r="M176" s="179" t="s">
        <v>297</v>
      </c>
      <c r="O176" s="170"/>
    </row>
    <row r="177" spans="1:15" ht="12.75">
      <c r="A177" s="178"/>
      <c r="B177" s="180"/>
      <c r="C177" s="224" t="s">
        <v>298</v>
      </c>
      <c r="D177" s="225"/>
      <c r="E177" s="181">
        <v>11.7275</v>
      </c>
      <c r="F177" s="182"/>
      <c r="G177" s="183"/>
      <c r="M177" s="179" t="s">
        <v>298</v>
      </c>
      <c r="O177" s="170"/>
    </row>
    <row r="178" spans="1:104" ht="12.75">
      <c r="A178" s="171">
        <v>74</v>
      </c>
      <c r="B178" s="172" t="s">
        <v>299</v>
      </c>
      <c r="C178" s="173" t="s">
        <v>300</v>
      </c>
      <c r="D178" s="174" t="s">
        <v>87</v>
      </c>
      <c r="E178" s="175">
        <v>104.1125</v>
      </c>
      <c r="F178" s="175">
        <v>0</v>
      </c>
      <c r="G178" s="176">
        <f>E178*F178</f>
        <v>0</v>
      </c>
      <c r="O178" s="170">
        <v>2</v>
      </c>
      <c r="AA178" s="146">
        <v>1</v>
      </c>
      <c r="AB178" s="146">
        <v>7</v>
      </c>
      <c r="AC178" s="146">
        <v>7</v>
      </c>
      <c r="AZ178" s="146">
        <v>2</v>
      </c>
      <c r="BA178" s="146">
        <f>IF(AZ178=1,G178,0)</f>
        <v>0</v>
      </c>
      <c r="BB178" s="146">
        <f>IF(AZ178=2,G178,0)</f>
        <v>0</v>
      </c>
      <c r="BC178" s="146">
        <f>IF(AZ178=3,G178,0)</f>
        <v>0</v>
      </c>
      <c r="BD178" s="146">
        <f>IF(AZ178=4,G178,0)</f>
        <v>0</v>
      </c>
      <c r="BE178" s="146">
        <f>IF(AZ178=5,G178,0)</f>
        <v>0</v>
      </c>
      <c r="CA178" s="177">
        <v>1</v>
      </c>
      <c r="CB178" s="177">
        <v>7</v>
      </c>
      <c r="CZ178" s="146">
        <v>0</v>
      </c>
    </row>
    <row r="179" spans="1:15" ht="12.75">
      <c r="A179" s="178"/>
      <c r="B179" s="180"/>
      <c r="C179" s="224" t="s">
        <v>292</v>
      </c>
      <c r="D179" s="225"/>
      <c r="E179" s="181">
        <v>14.75</v>
      </c>
      <c r="F179" s="182"/>
      <c r="G179" s="183"/>
      <c r="M179" s="179" t="s">
        <v>292</v>
      </c>
      <c r="O179" s="170"/>
    </row>
    <row r="180" spans="1:15" ht="12.75">
      <c r="A180" s="178"/>
      <c r="B180" s="180"/>
      <c r="C180" s="224" t="s">
        <v>293</v>
      </c>
      <c r="D180" s="225"/>
      <c r="E180" s="181">
        <v>12.938</v>
      </c>
      <c r="F180" s="182"/>
      <c r="G180" s="183"/>
      <c r="M180" s="179" t="s">
        <v>293</v>
      </c>
      <c r="O180" s="170"/>
    </row>
    <row r="181" spans="1:15" ht="22.5">
      <c r="A181" s="178"/>
      <c r="B181" s="180"/>
      <c r="C181" s="224" t="s">
        <v>294</v>
      </c>
      <c r="D181" s="225"/>
      <c r="E181" s="181">
        <v>15.698</v>
      </c>
      <c r="F181" s="182"/>
      <c r="G181" s="183"/>
      <c r="M181" s="179" t="s">
        <v>294</v>
      </c>
      <c r="O181" s="170"/>
    </row>
    <row r="182" spans="1:15" ht="12.75">
      <c r="A182" s="178"/>
      <c r="B182" s="180"/>
      <c r="C182" s="224" t="s">
        <v>295</v>
      </c>
      <c r="D182" s="225"/>
      <c r="E182" s="181">
        <v>14.26</v>
      </c>
      <c r="F182" s="182"/>
      <c r="G182" s="183"/>
      <c r="M182" s="179" t="s">
        <v>295</v>
      </c>
      <c r="O182" s="170"/>
    </row>
    <row r="183" spans="1:15" ht="12.75">
      <c r="A183" s="178"/>
      <c r="B183" s="180"/>
      <c r="C183" s="224" t="s">
        <v>296</v>
      </c>
      <c r="D183" s="225"/>
      <c r="E183" s="181">
        <v>17.21</v>
      </c>
      <c r="F183" s="182"/>
      <c r="G183" s="183"/>
      <c r="M183" s="179" t="s">
        <v>296</v>
      </c>
      <c r="O183" s="170"/>
    </row>
    <row r="184" spans="1:15" ht="22.5">
      <c r="A184" s="178"/>
      <c r="B184" s="180"/>
      <c r="C184" s="224" t="s">
        <v>297</v>
      </c>
      <c r="D184" s="225"/>
      <c r="E184" s="181">
        <v>17.529</v>
      </c>
      <c r="F184" s="182"/>
      <c r="G184" s="183"/>
      <c r="M184" s="179" t="s">
        <v>297</v>
      </c>
      <c r="O184" s="170"/>
    </row>
    <row r="185" spans="1:15" ht="12.75">
      <c r="A185" s="178"/>
      <c r="B185" s="180"/>
      <c r="C185" s="224" t="s">
        <v>298</v>
      </c>
      <c r="D185" s="225"/>
      <c r="E185" s="181">
        <v>11.7275</v>
      </c>
      <c r="F185" s="182"/>
      <c r="G185" s="183"/>
      <c r="M185" s="179" t="s">
        <v>298</v>
      </c>
      <c r="O185" s="170"/>
    </row>
    <row r="186" spans="1:57" ht="12.75">
      <c r="A186" s="184"/>
      <c r="B186" s="185" t="s">
        <v>73</v>
      </c>
      <c r="C186" s="186" t="str">
        <f>CONCATENATE(B169," ",C169)</f>
        <v>784 Malby</v>
      </c>
      <c r="D186" s="187"/>
      <c r="E186" s="188"/>
      <c r="F186" s="189"/>
      <c r="G186" s="190">
        <f>SUM(G169:G185)</f>
        <v>0</v>
      </c>
      <c r="O186" s="170">
        <v>4</v>
      </c>
      <c r="BA186" s="191">
        <f>SUM(BA169:BA185)</f>
        <v>0</v>
      </c>
      <c r="BB186" s="191">
        <f>SUM(BB169:BB185)</f>
        <v>0</v>
      </c>
      <c r="BC186" s="191">
        <f>SUM(BC169:BC185)</f>
        <v>0</v>
      </c>
      <c r="BD186" s="191">
        <f>SUM(BD169:BD185)</f>
        <v>0</v>
      </c>
      <c r="BE186" s="191">
        <f>SUM(BE169:BE185)</f>
        <v>0</v>
      </c>
    </row>
    <row r="187" ht="12.75">
      <c r="E187" s="146"/>
    </row>
    <row r="188" ht="12.75">
      <c r="E188" s="146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ht="12.75">
      <c r="E194" s="146"/>
    </row>
    <row r="195" ht="12.75">
      <c r="E195" s="146"/>
    </row>
    <row r="196" ht="12.75">
      <c r="E196" s="146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spans="1:7" ht="12.75">
      <c r="A210" s="192"/>
      <c r="B210" s="192"/>
      <c r="C210" s="192"/>
      <c r="D210" s="192"/>
      <c r="E210" s="192"/>
      <c r="F210" s="192"/>
      <c r="G210" s="192"/>
    </row>
    <row r="211" spans="1:7" ht="12.75">
      <c r="A211" s="192"/>
      <c r="B211" s="192"/>
      <c r="C211" s="192"/>
      <c r="D211" s="192"/>
      <c r="E211" s="192"/>
      <c r="F211" s="192"/>
      <c r="G211" s="192"/>
    </row>
    <row r="212" spans="1:7" ht="12.75">
      <c r="A212" s="192"/>
      <c r="B212" s="192"/>
      <c r="C212" s="192"/>
      <c r="D212" s="192"/>
      <c r="E212" s="192"/>
      <c r="F212" s="192"/>
      <c r="G212" s="192"/>
    </row>
    <row r="213" spans="1:7" ht="12.75">
      <c r="A213" s="192"/>
      <c r="B213" s="192"/>
      <c r="C213" s="192"/>
      <c r="D213" s="192"/>
      <c r="E213" s="192"/>
      <c r="F213" s="192"/>
      <c r="G213" s="192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ht="12.75">
      <c r="E218" s="146"/>
    </row>
    <row r="219" ht="12.75">
      <c r="E219" s="146"/>
    </row>
    <row r="220" ht="12.75">
      <c r="E220" s="146"/>
    </row>
    <row r="221" ht="12.75">
      <c r="E221" s="146"/>
    </row>
    <row r="222" ht="12.75">
      <c r="E222" s="146"/>
    </row>
    <row r="223" ht="12.75">
      <c r="E223" s="146"/>
    </row>
    <row r="224" ht="12.75">
      <c r="E224" s="146"/>
    </row>
    <row r="225" ht="12.75">
      <c r="E225" s="146"/>
    </row>
    <row r="226" ht="12.75">
      <c r="E226" s="146"/>
    </row>
    <row r="227" ht="12.75">
      <c r="E227" s="146"/>
    </row>
    <row r="228" ht="12.75">
      <c r="E228" s="146"/>
    </row>
    <row r="229" ht="12.75">
      <c r="E229" s="146"/>
    </row>
    <row r="230" ht="12.75">
      <c r="E230" s="146"/>
    </row>
    <row r="231" ht="12.75">
      <c r="E231" s="146"/>
    </row>
    <row r="232" ht="12.75">
      <c r="E232" s="146"/>
    </row>
    <row r="233" ht="12.75">
      <c r="E233" s="146"/>
    </row>
    <row r="234" ht="12.75">
      <c r="E234" s="146"/>
    </row>
    <row r="235" ht="12.75">
      <c r="E235" s="146"/>
    </row>
    <row r="236" ht="12.75">
      <c r="E236" s="146"/>
    </row>
    <row r="237" ht="12.75">
      <c r="E237" s="146"/>
    </row>
    <row r="238" ht="12.75">
      <c r="E238" s="146"/>
    </row>
    <row r="239" ht="12.75">
      <c r="E239" s="146"/>
    </row>
    <row r="240" ht="12.75">
      <c r="E240" s="146"/>
    </row>
    <row r="241" ht="12.75">
      <c r="E241" s="146"/>
    </row>
    <row r="242" ht="12.75">
      <c r="E242" s="146"/>
    </row>
    <row r="243" ht="12.75">
      <c r="E243" s="146"/>
    </row>
    <row r="244" ht="12.75">
      <c r="E244" s="146"/>
    </row>
    <row r="245" spans="1:2" ht="12.75">
      <c r="A245" s="193"/>
      <c r="B245" s="193"/>
    </row>
    <row r="246" spans="1:7" ht="12.75">
      <c r="A246" s="192"/>
      <c r="B246" s="192"/>
      <c r="C246" s="195"/>
      <c r="D246" s="195"/>
      <c r="E246" s="196"/>
      <c r="F246" s="195"/>
      <c r="G246" s="197"/>
    </row>
    <row r="247" spans="1:7" ht="12.75">
      <c r="A247" s="198"/>
      <c r="B247" s="198"/>
      <c r="C247" s="192"/>
      <c r="D247" s="192"/>
      <c r="E247" s="199"/>
      <c r="F247" s="192"/>
      <c r="G247" s="192"/>
    </row>
    <row r="248" spans="1:7" ht="12.75">
      <c r="A248" s="192"/>
      <c r="B248" s="192"/>
      <c r="C248" s="192"/>
      <c r="D248" s="192"/>
      <c r="E248" s="199"/>
      <c r="F248" s="192"/>
      <c r="G248" s="192"/>
    </row>
    <row r="249" spans="1:7" ht="12.75">
      <c r="A249" s="192"/>
      <c r="B249" s="192"/>
      <c r="C249" s="192"/>
      <c r="D249" s="192"/>
      <c r="E249" s="199"/>
      <c r="F249" s="192"/>
      <c r="G249" s="192"/>
    </row>
    <row r="250" spans="1:7" ht="12.75">
      <c r="A250" s="192"/>
      <c r="B250" s="192"/>
      <c r="C250" s="192"/>
      <c r="D250" s="192"/>
      <c r="E250" s="199"/>
      <c r="F250" s="192"/>
      <c r="G250" s="192"/>
    </row>
    <row r="251" spans="1:7" ht="12.75">
      <c r="A251" s="192"/>
      <c r="B251" s="192"/>
      <c r="C251" s="192"/>
      <c r="D251" s="192"/>
      <c r="E251" s="199"/>
      <c r="F251" s="192"/>
      <c r="G251" s="192"/>
    </row>
    <row r="252" spans="1:7" ht="12.75">
      <c r="A252" s="192"/>
      <c r="B252" s="192"/>
      <c r="C252" s="192"/>
      <c r="D252" s="192"/>
      <c r="E252" s="199"/>
      <c r="F252" s="192"/>
      <c r="G252" s="192"/>
    </row>
    <row r="253" spans="1:7" ht="12.75">
      <c r="A253" s="192"/>
      <c r="B253" s="192"/>
      <c r="C253" s="192"/>
      <c r="D253" s="192"/>
      <c r="E253" s="199"/>
      <c r="F253" s="192"/>
      <c r="G253" s="192"/>
    </row>
    <row r="254" spans="1:7" ht="12.75">
      <c r="A254" s="192"/>
      <c r="B254" s="192"/>
      <c r="C254" s="192"/>
      <c r="D254" s="192"/>
      <c r="E254" s="199"/>
      <c r="F254" s="192"/>
      <c r="G254" s="192"/>
    </row>
    <row r="255" spans="1:7" ht="12.75">
      <c r="A255" s="192"/>
      <c r="B255" s="192"/>
      <c r="C255" s="192"/>
      <c r="D255" s="192"/>
      <c r="E255" s="199"/>
      <c r="F255" s="192"/>
      <c r="G255" s="192"/>
    </row>
    <row r="256" spans="1:7" ht="12.75">
      <c r="A256" s="192"/>
      <c r="B256" s="192"/>
      <c r="C256" s="192"/>
      <c r="D256" s="192"/>
      <c r="E256" s="199"/>
      <c r="F256" s="192"/>
      <c r="G256" s="192"/>
    </row>
    <row r="257" spans="1:7" ht="12.75">
      <c r="A257" s="192"/>
      <c r="B257" s="192"/>
      <c r="C257" s="192"/>
      <c r="D257" s="192"/>
      <c r="E257" s="199"/>
      <c r="F257" s="192"/>
      <c r="G257" s="192"/>
    </row>
    <row r="258" spans="1:7" ht="12.75">
      <c r="A258" s="192"/>
      <c r="B258" s="192"/>
      <c r="C258" s="192"/>
      <c r="D258" s="192"/>
      <c r="E258" s="199"/>
      <c r="F258" s="192"/>
      <c r="G258" s="192"/>
    </row>
    <row r="259" spans="1:7" ht="12.75">
      <c r="A259" s="192"/>
      <c r="B259" s="192"/>
      <c r="C259" s="192"/>
      <c r="D259" s="192"/>
      <c r="E259" s="199"/>
      <c r="F259" s="192"/>
      <c r="G259" s="192"/>
    </row>
  </sheetData>
  <sheetProtection/>
  <mergeCells count="88">
    <mergeCell ref="C184:D184"/>
    <mergeCell ref="C185:D185"/>
    <mergeCell ref="C175:D175"/>
    <mergeCell ref="C176:D176"/>
    <mergeCell ref="C180:D180"/>
    <mergeCell ref="C181:D181"/>
    <mergeCell ref="C182:D182"/>
    <mergeCell ref="C183:D183"/>
    <mergeCell ref="C165:D165"/>
    <mergeCell ref="C167:D167"/>
    <mergeCell ref="C171:D171"/>
    <mergeCell ref="C172:D172"/>
    <mergeCell ref="C173:D173"/>
    <mergeCell ref="C174:D174"/>
    <mergeCell ref="C152:D152"/>
    <mergeCell ref="C154:D154"/>
    <mergeCell ref="C155:D155"/>
    <mergeCell ref="C156:D156"/>
    <mergeCell ref="C177:D177"/>
    <mergeCell ref="C179:D179"/>
    <mergeCell ref="C157:D157"/>
    <mergeCell ref="C158:D158"/>
    <mergeCell ref="C159:D159"/>
    <mergeCell ref="C160:D160"/>
    <mergeCell ref="C140:D140"/>
    <mergeCell ref="C141:D141"/>
    <mergeCell ref="C146:D146"/>
    <mergeCell ref="C147:D147"/>
    <mergeCell ref="C150:D150"/>
    <mergeCell ref="C151:D151"/>
    <mergeCell ref="C148:D148"/>
    <mergeCell ref="C149:D149"/>
    <mergeCell ref="C126:D126"/>
    <mergeCell ref="C128:D128"/>
    <mergeCell ref="C133:D133"/>
    <mergeCell ref="C134:D134"/>
    <mergeCell ref="C135:D135"/>
    <mergeCell ref="C136:D136"/>
    <mergeCell ref="C138:D138"/>
    <mergeCell ref="C139:D139"/>
    <mergeCell ref="C84:D84"/>
    <mergeCell ref="C86:D86"/>
    <mergeCell ref="C101:D101"/>
    <mergeCell ref="C104:D104"/>
    <mergeCell ref="C111:D111"/>
    <mergeCell ref="C113:D113"/>
    <mergeCell ref="C76:D76"/>
    <mergeCell ref="C78:D78"/>
    <mergeCell ref="C58:D58"/>
    <mergeCell ref="C59:D59"/>
    <mergeCell ref="C60:D60"/>
    <mergeCell ref="C61:D61"/>
    <mergeCell ref="C62:D62"/>
    <mergeCell ref="C63:D63"/>
    <mergeCell ref="C40:D40"/>
    <mergeCell ref="C41:D41"/>
    <mergeCell ref="C42:D42"/>
    <mergeCell ref="C44:D44"/>
    <mergeCell ref="C72:D72"/>
    <mergeCell ref="C74:D74"/>
    <mergeCell ref="C46:D46"/>
    <mergeCell ref="C48:D48"/>
    <mergeCell ref="C49:D49"/>
    <mergeCell ref="C24:D24"/>
    <mergeCell ref="C26:D26"/>
    <mergeCell ref="C27:D27"/>
    <mergeCell ref="C28:D28"/>
    <mergeCell ref="C29:D29"/>
    <mergeCell ref="C37:D37"/>
    <mergeCell ref="C39:D39"/>
    <mergeCell ref="C51:D51"/>
    <mergeCell ref="C53:D53"/>
    <mergeCell ref="C55:D55"/>
    <mergeCell ref="C57:D57"/>
    <mergeCell ref="C15:D15"/>
    <mergeCell ref="C16:D16"/>
    <mergeCell ref="C17:D17"/>
    <mergeCell ref="C18:D18"/>
    <mergeCell ref="C19:D19"/>
    <mergeCell ref="C20:D20"/>
    <mergeCell ref="C21:D21"/>
    <mergeCell ref="C23:D23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Kaňuščák Lukáš</cp:lastModifiedBy>
  <cp:lastPrinted>2017-05-24T08:40:45Z</cp:lastPrinted>
  <dcterms:created xsi:type="dcterms:W3CDTF">2017-03-24T11:21:42Z</dcterms:created>
  <dcterms:modified xsi:type="dcterms:W3CDTF">2017-05-24T09:29:25Z</dcterms:modified>
  <cp:category/>
  <cp:version/>
  <cp:contentType/>
  <cp:contentStatus/>
</cp:coreProperties>
</file>