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15" windowWidth="28455" windowHeight="1300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'Rekapitulace'!$G$11</definedName>
    <definedName name="Dodavka0">'Položky'!#REF!</definedName>
    <definedName name="HSV">'Rekapitulace'!$E$11</definedName>
    <definedName name="HSV0">'Položky'!#REF!</definedName>
    <definedName name="HZS">'Rekapitulace'!$I$11</definedName>
    <definedName name="HZS0">'Položky'!#REF!</definedName>
    <definedName name="JKSO">'Krycí list'!$F$4</definedName>
    <definedName name="MJ">'Krycí list'!$G$4</definedName>
    <definedName name="Mont">'Rekapitulace'!$H$11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Objednatel">'Krycí list'!$C$8</definedName>
    <definedName name="_xlnm.Print_Area" localSheetId="0">'Krycí list'!$A$1:$G$45</definedName>
    <definedName name="_xlnm.Print_Area" localSheetId="2">'Položky'!$A$1:$G$32</definedName>
    <definedName name="_xlnm.Print_Area" localSheetId="1">'Rekapitulace'!$A$1:$I$18</definedName>
    <definedName name="PocetMJ">'Krycí list'!$G$7</definedName>
    <definedName name="Poznamka">'Krycí list'!$B$37</definedName>
    <definedName name="Projektant">'Krycí list'!$C$7</definedName>
    <definedName name="PSV">'Rekapitulace'!$F$11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  <definedName name="_xlnm.Print_Titles" localSheetId="1">'Rekapitulace'!$1:$6</definedName>
    <definedName name="_xlnm.Print_Titles" localSheetId="2">'Položky'!$1:$6</definedName>
  </definedNames>
  <calcPr calcId="145621"/>
</workbook>
</file>

<file path=xl/sharedStrings.xml><?xml version="1.0" encoding="utf-8"?>
<sst xmlns="http://schemas.openxmlformats.org/spreadsheetml/2006/main" count="157" uniqueCount="110">
  <si>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</si>
  <si>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</si>
  <si>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</si>
  <si>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</si>
  <si>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</si>
  <si>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</si>
  <si>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</si>
  <si>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</si>
  <si>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</si>
  <si>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</si>
  <si>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</si>
  <si>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</si>
  <si>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</si>
  <si>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</si>
  <si>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</si>
  <si>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</si>
  <si>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</si>
  <si>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</si>
  <si>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</si>
  <si>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</si>
  <si>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</si>
  <si>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</si>
  <si>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</si>
  <si>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</si>
  <si>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</si>
  <si>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</si>
  <si>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</si>
  <si>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</si>
  <si>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</si>
  <si>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</si>
  <si>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</si>
  <si>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</si>
  <si>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</si>
  <si>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</si>
  <si>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</si>
  <si>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</si>
  <si>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</si>
  <si>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</si>
  <si>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</si>
  <si>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</si>
  <si>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</si>
  <si>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</si>
  <si>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</si>
  <si>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</si>
  <si>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</si>
  <si>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</si>
  <si>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</si>
  <si>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</si>
  <si>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</si>
  <si>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</si>
  <si>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</si>
  <si>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</si>
  <si>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</si>
  <si>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</si>
  <si>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</si>
  <si>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</si>
  <si>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</si>
  <si>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</si>
  <si>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</si>
  <si>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</si>
  <si>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</si>
  <si>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</si>
  <si>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</si>
  <si>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</si>
  <si>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</si>
  <si>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</si>
  <si>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</si>
  <si>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Stadion Studénka</t>
  </si>
  <si>
    <t>Zimní stadion</t>
  </si>
  <si>
    <t>11</t>
  </si>
  <si>
    <t>Přípravné a přidružené práce</t>
  </si>
  <si>
    <t>712 00-00023</t>
  </si>
  <si>
    <t xml:space="preserve">Příprava povrchu, zametení, vyklizení </t>
  </si>
  <si>
    <t>m2</t>
  </si>
  <si>
    <t>712</t>
  </si>
  <si>
    <t>Živičné krytiny</t>
  </si>
  <si>
    <t>764 00-003</t>
  </si>
  <si>
    <t xml:space="preserve">D+M Fólie PVC 1,5 mm svislé izolace </t>
  </si>
  <si>
    <t>Mezisoučet</t>
  </si>
  <si>
    <t>144*1,1</t>
  </si>
  <si>
    <t>713 00-005.</t>
  </si>
  <si>
    <t xml:space="preserve">D+M Geotextilie 300 g </t>
  </si>
  <si>
    <t>4600+144</t>
  </si>
  <si>
    <t>D+M Fólie PVC 1,5 mm vodorovné izolace svislé + vodorovné</t>
  </si>
  <si>
    <t>4581*1,1</t>
  </si>
  <si>
    <t>998 71-2103.R00</t>
  </si>
  <si>
    <t xml:space="preserve">Přesun hmot pro povlakové krytiny, výšky do 24 m </t>
  </si>
  <si>
    <t>t</t>
  </si>
  <si>
    <t>764</t>
  </si>
  <si>
    <t>Konstrukce klempířské</t>
  </si>
  <si>
    <t>764 32-1820.R00</t>
  </si>
  <si>
    <t xml:space="preserve">Demontáž oplechování říms, rš 500 mm, do 30° </t>
  </si>
  <si>
    <t>m</t>
  </si>
  <si>
    <t>764 35-1201.R00</t>
  </si>
  <si>
    <t xml:space="preserve">Žlaby Viplanyl čtyřhranné,rš 500 mm </t>
  </si>
  <si>
    <t>764 00-004.</t>
  </si>
  <si>
    <t xml:space="preserve">Atikové oplechování Viplanyl r.š. 330 </t>
  </si>
  <si>
    <t>bm</t>
  </si>
  <si>
    <t>764 00-0001.</t>
  </si>
  <si>
    <t xml:space="preserve">vnitřní kout Viplanyl </t>
  </si>
  <si>
    <t xml:space="preserve">vnější kout Viplanyl </t>
  </si>
  <si>
    <t>M21</t>
  </si>
  <si>
    <t>Elektromontáže</t>
  </si>
  <si>
    <t>120 04-0002.</t>
  </si>
  <si>
    <t xml:space="preserve">D+M bleskosvod + revize </t>
  </si>
  <si>
    <t>Individuální mimostaveništní doprava</t>
  </si>
  <si>
    <t>Město Studénka</t>
  </si>
  <si>
    <t>4700+144</t>
  </si>
  <si>
    <t>4671,9*1,1</t>
  </si>
  <si>
    <t xml:space="preserve">Slepý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</si>
</sst>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17">
    <font>
      <sz val="10"/>
      <name val="Arial CE"/>
      <family val="2"/>
    </font>
    <font>
      <sz val="10"/>
      <name val="Arial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05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3" fillId="2" borderId="5" xfId="0" applyNumberFormat="1" applyFont="1" applyFill="1" applyBorder="1"/>
    <xf numFmtId="49" fontId="0" fillId="2" borderId="6" xfId="0" applyNumberFormat="1" applyFill="1" applyBorder="1"/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2" fillId="0" borderId="18" xfId="0" applyFont="1" applyBorder="1" applyAlignment="1">
      <alignment horizontal="centerContinuous" vertical="center"/>
    </xf>
    <xf numFmtId="0" fontId="7" fillId="0" borderId="19" xfId="0" applyFont="1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6" fillId="0" borderId="21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centerContinuous"/>
    </xf>
    <xf numFmtId="0" fontId="6" fillId="0" borderId="22" xfId="0" applyFont="1" applyBorder="1" applyAlignment="1">
      <alignment horizontal="centerContinuous"/>
    </xf>
    <xf numFmtId="0" fontId="0" fillId="0" borderId="22" xfId="0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8" xfId="0" applyNumberFormat="1" applyBorder="1"/>
    <xf numFmtId="0" fontId="0" fillId="0" borderId="29" xfId="0" applyBorder="1"/>
    <xf numFmtId="3" fontId="0" fillId="0" borderId="15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14" xfId="0" applyFont="1" applyBorder="1"/>
    <xf numFmtId="3" fontId="0" fillId="0" borderId="33" xfId="0" applyNumberFormat="1" applyBorder="1"/>
    <xf numFmtId="0" fontId="0" fillId="0" borderId="34" xfId="0" applyBorder="1"/>
    <xf numFmtId="3" fontId="0" fillId="0" borderId="35" xfId="0" applyNumberFormat="1" applyBorder="1"/>
    <xf numFmtId="0" fontId="0" fillId="0" borderId="36" xfId="0" applyBorder="1"/>
    <xf numFmtId="0" fontId="0" fillId="0" borderId="37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5" xfId="0" applyNumberFormat="1" applyBorder="1"/>
    <xf numFmtId="165" fontId="0" fillId="0" borderId="0" xfId="0" applyNumberFormat="1" applyBorder="1"/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8" xfId="0" applyFont="1" applyFill="1" applyBorder="1"/>
    <xf numFmtId="165" fontId="7" fillId="0" borderId="35" xfId="0" applyNumberFormat="1" applyFont="1" applyFill="1" applyBorder="1"/>
    <xf numFmtId="0" fontId="7" fillId="0" borderId="39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0" xfId="20" applyFont="1" applyBorder="1">
      <alignment/>
      <protection/>
    </xf>
    <xf numFmtId="0" fontId="0" fillId="0" borderId="40" xfId="20" applyBorder="1">
      <alignment/>
      <protection/>
    </xf>
    <xf numFmtId="0" fontId="0" fillId="0" borderId="40" xfId="20" applyBorder="1" applyAlignment="1">
      <alignment horizontal="right"/>
      <protection/>
    </xf>
    <xf numFmtId="0" fontId="0" fillId="0" borderId="40" xfId="20" applyFont="1" applyBorder="1">
      <alignment/>
      <protection/>
    </xf>
    <xf numFmtId="0" fontId="0" fillId="0" borderId="40" xfId="0" applyNumberFormat="1" applyBorder="1" applyAlignment="1">
      <alignment horizontal="left"/>
    </xf>
    <xf numFmtId="0" fontId="0" fillId="0" borderId="41" xfId="0" applyNumberFormat="1" applyBorder="1"/>
    <xf numFmtId="0" fontId="4" fillId="0" borderId="42" xfId="20" applyFont="1" applyBorder="1">
      <alignment/>
      <protection/>
    </xf>
    <xf numFmtId="0" fontId="0" fillId="0" borderId="42" xfId="20" applyBorder="1">
      <alignment/>
      <protection/>
    </xf>
    <xf numFmtId="0" fontId="0" fillId="0" borderId="42" xfId="20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21" xfId="0" applyNumberFormat="1" applyFont="1" applyFill="1" applyBorder="1"/>
    <xf numFmtId="0" fontId="6" fillId="0" borderId="22" xfId="0" applyFont="1" applyFill="1" applyBorder="1"/>
    <xf numFmtId="0" fontId="6" fillId="0" borderId="23" xfId="0" applyFont="1" applyFill="1" applyBorder="1"/>
    <xf numFmtId="0" fontId="6" fillId="0" borderId="43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3" fontId="0" fillId="0" borderId="7" xfId="0" applyNumberFormat="1" applyFont="1" applyFill="1" applyBorder="1"/>
    <xf numFmtId="0" fontId="6" fillId="0" borderId="21" xfId="0" applyFont="1" applyFill="1" applyBorder="1"/>
    <xf numFmtId="3" fontId="6" fillId="0" borderId="23" xfId="0" applyNumberFormat="1" applyFont="1" applyFill="1" applyBorder="1"/>
    <xf numFmtId="3" fontId="6" fillId="0" borderId="43" xfId="0" applyNumberFormat="1" applyFont="1" applyFill="1" applyBorder="1"/>
    <xf numFmtId="3" fontId="6" fillId="0" borderId="44" xfId="0" applyNumberFormat="1" applyFont="1" applyFill="1" applyBorder="1"/>
    <xf numFmtId="3" fontId="6" fillId="0" borderId="45" xfId="0" applyNumberFormat="1" applyFont="1" applyFill="1" applyBorder="1"/>
    <xf numFmtId="0" fontId="6" fillId="0" borderId="0" xfId="0" applyFont="1"/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/>
    <xf numFmtId="0" fontId="6" fillId="0" borderId="27" xfId="0" applyFont="1" applyFill="1" applyBorder="1"/>
    <xf numFmtId="0" fontId="6" fillId="0" borderId="28" xfId="0" applyFont="1" applyFill="1" applyBorder="1"/>
    <xf numFmtId="0" fontId="0" fillId="0" borderId="46" xfId="0" applyFill="1" applyBorder="1"/>
    <xf numFmtId="0" fontId="6" fillId="0" borderId="47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6" fillId="0" borderId="29" xfId="0" applyFont="1" applyFill="1" applyBorder="1" applyAlignment="1">
      <alignment horizontal="center"/>
    </xf>
    <xf numFmtId="4" fontId="5" fillId="0" borderId="28" xfId="0" applyNumberFormat="1" applyFont="1" applyFill="1" applyBorder="1" applyAlignment="1">
      <alignment horizontal="right"/>
    </xf>
    <xf numFmtId="4" fontId="5" fillId="0" borderId="46" xfId="0" applyNumberFormat="1" applyFont="1" applyFill="1" applyBorder="1" applyAlignment="1">
      <alignment horizontal="right"/>
    </xf>
    <xf numFmtId="0" fontId="0" fillId="0" borderId="32" xfId="0" applyFont="1" applyFill="1" applyBorder="1"/>
    <xf numFmtId="0" fontId="0" fillId="0" borderId="25" xfId="0" applyFont="1" applyFill="1" applyBorder="1"/>
    <xf numFmtId="0" fontId="0" fillId="0" borderId="48" xfId="0" applyFont="1" applyFill="1" applyBorder="1"/>
    <xf numFmtId="3" fontId="0" fillId="0" borderId="31" xfId="0" applyNumberFormat="1" applyFont="1" applyFill="1" applyBorder="1" applyAlignment="1">
      <alignment horizontal="right"/>
    </xf>
    <xf numFmtId="166" fontId="0" fillId="0" borderId="49" xfId="0" applyNumberFormat="1" applyFont="1" applyFill="1" applyBorder="1" applyAlignment="1">
      <alignment horizontal="right"/>
    </xf>
    <xf numFmtId="3" fontId="0" fillId="0" borderId="50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3" fontId="0" fillId="0" borderId="48" xfId="0" applyNumberFormat="1" applyFont="1" applyFill="1" applyBorder="1" applyAlignment="1">
      <alignment horizontal="right"/>
    </xf>
    <xf numFmtId="0" fontId="0" fillId="0" borderId="34" xfId="0" applyFill="1" applyBorder="1"/>
    <xf numFmtId="0" fontId="6" fillId="0" borderId="35" xfId="0" applyFont="1" applyFill="1" applyBorder="1"/>
    <xf numFmtId="0" fontId="0" fillId="0" borderId="35" xfId="0" applyFill="1" applyBorder="1"/>
    <xf numFmtId="4" fontId="0" fillId="0" borderId="51" xfId="0" applyNumberFormat="1" applyFill="1" applyBorder="1"/>
    <xf numFmtId="4" fontId="0" fillId="0" borderId="34" xfId="0" applyNumberFormat="1" applyFill="1" applyBorder="1"/>
    <xf numFmtId="4" fontId="0" fillId="0" borderId="35" xfId="0" applyNumberFormat="1" applyFill="1" applyBorder="1"/>
    <xf numFmtId="3" fontId="9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0" fillId="0" borderId="0" xfId="20" applyFill="1">
      <alignment/>
      <protection/>
    </xf>
    <xf numFmtId="0" fontId="11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centerContinuous"/>
      <protection/>
    </xf>
    <xf numFmtId="0" fontId="12" fillId="0" borderId="0" xfId="20" applyFont="1" applyFill="1" applyAlignment="1">
      <alignment horizontal="right"/>
      <protection/>
    </xf>
    <xf numFmtId="0" fontId="4" fillId="0" borderId="40" xfId="20" applyFont="1" applyFill="1" applyBorder="1">
      <alignment/>
      <protection/>
    </xf>
    <xf numFmtId="0" fontId="0" fillId="0" borderId="40" xfId="20" applyFill="1" applyBorder="1">
      <alignment/>
      <protection/>
    </xf>
    <xf numFmtId="0" fontId="9" fillId="0" borderId="40" xfId="20" applyFont="1" applyFill="1" applyBorder="1" applyAlignment="1">
      <alignment horizontal="right"/>
      <protection/>
    </xf>
    <xf numFmtId="0" fontId="0" fillId="0" borderId="40" xfId="20" applyFill="1" applyBorder="1" applyAlignment="1">
      <alignment horizontal="left"/>
      <protection/>
    </xf>
    <xf numFmtId="0" fontId="0" fillId="0" borderId="41" xfId="20" applyFill="1" applyBorder="1">
      <alignment/>
      <protection/>
    </xf>
    <xf numFmtId="0" fontId="4" fillId="0" borderId="42" xfId="20" applyFont="1" applyFill="1" applyBorder="1">
      <alignment/>
      <protection/>
    </xf>
    <xf numFmtId="0" fontId="0" fillId="0" borderId="42" xfId="20" applyFill="1" applyBorder="1">
      <alignment/>
      <protection/>
    </xf>
    <xf numFmtId="0" fontId="9" fillId="0" borderId="0" xfId="20" applyFont="1" applyFill="1">
      <alignment/>
      <protection/>
    </xf>
    <xf numFmtId="0" fontId="0" fillId="0" borderId="0" xfId="20" applyFont="1" applyFill="1">
      <alignment/>
      <protection/>
    </xf>
    <xf numFmtId="0" fontId="0" fillId="0" borderId="0" xfId="20" applyFill="1" applyAlignment="1">
      <alignment horizontal="right"/>
      <protection/>
    </xf>
    <xf numFmtId="0" fontId="0" fillId="0" borderId="0" xfId="20" applyFill="1" applyAlignment="1">
      <alignment/>
      <protection/>
    </xf>
    <xf numFmtId="49" fontId="5" fillId="0" borderId="49" xfId="20" applyNumberFormat="1" applyFont="1" applyFill="1" applyBorder="1">
      <alignment/>
      <protection/>
    </xf>
    <xf numFmtId="0" fontId="5" fillId="0" borderId="30" xfId="20" applyFont="1" applyFill="1" applyBorder="1" applyAlignment="1">
      <alignment horizontal="center"/>
      <protection/>
    </xf>
    <xf numFmtId="0" fontId="5" fillId="0" borderId="30" xfId="20" applyNumberFormat="1" applyFont="1" applyFill="1" applyBorder="1" applyAlignment="1">
      <alignment horizontal="center"/>
      <protection/>
    </xf>
    <xf numFmtId="0" fontId="5" fillId="0" borderId="49" xfId="20" applyFont="1" applyFill="1" applyBorder="1" applyAlignment="1">
      <alignment horizontal="center"/>
      <protection/>
    </xf>
    <xf numFmtId="0" fontId="6" fillId="0" borderId="52" xfId="20" applyFont="1" applyFill="1" applyBorder="1" applyAlignment="1">
      <alignment horizontal="center"/>
      <protection/>
    </xf>
    <xf numFmtId="49" fontId="6" fillId="0" borderId="52" xfId="20" applyNumberFormat="1" applyFont="1" applyFill="1" applyBorder="1" applyAlignment="1">
      <alignment horizontal="left"/>
      <protection/>
    </xf>
    <xf numFmtId="0" fontId="6" fillId="0" borderId="52" xfId="20" applyFont="1" applyFill="1" applyBorder="1">
      <alignment/>
      <protection/>
    </xf>
    <xf numFmtId="0" fontId="0" fillId="0" borderId="52" xfId="20" applyFill="1" applyBorder="1" applyAlignment="1">
      <alignment horizontal="center"/>
      <protection/>
    </xf>
    <xf numFmtId="0" fontId="0" fillId="0" borderId="52" xfId="20" applyNumberFormat="1" applyFill="1" applyBorder="1" applyAlignment="1">
      <alignment horizontal="right"/>
      <protection/>
    </xf>
    <xf numFmtId="0" fontId="0" fillId="0" borderId="52" xfId="20" applyNumberFormat="1" applyFill="1" applyBorder="1">
      <alignment/>
      <protection/>
    </xf>
    <xf numFmtId="0" fontId="0" fillId="0" borderId="0" xfId="20" applyNumberFormat="1">
      <alignment/>
      <protection/>
    </xf>
    <xf numFmtId="0" fontId="13" fillId="0" borderId="0" xfId="20" applyFont="1">
      <alignment/>
      <protection/>
    </xf>
    <xf numFmtId="0" fontId="0" fillId="0" borderId="52" xfId="20" applyFont="1" applyFill="1" applyBorder="1" applyAlignment="1">
      <alignment horizontal="center"/>
      <protection/>
    </xf>
    <xf numFmtId="49" fontId="8" fillId="0" borderId="52" xfId="20" applyNumberFormat="1" applyFont="1" applyFill="1" applyBorder="1" applyAlignment="1">
      <alignment horizontal="left"/>
      <protection/>
    </xf>
    <xf numFmtId="0" fontId="8" fillId="0" borderId="52" xfId="20" applyFont="1" applyFill="1" applyBorder="1" applyAlignment="1">
      <alignment wrapText="1"/>
      <protection/>
    </xf>
    <xf numFmtId="49" fontId="8" fillId="0" borderId="52" xfId="20" applyNumberFormat="1" applyFont="1" applyFill="1" applyBorder="1" applyAlignment="1">
      <alignment horizontal="center" shrinkToFit="1"/>
      <protection/>
    </xf>
    <xf numFmtId="4" fontId="8" fillId="0" borderId="52" xfId="20" applyNumberFormat="1" applyFont="1" applyFill="1" applyBorder="1" applyAlignment="1">
      <alignment horizontal="right"/>
      <protection/>
    </xf>
    <xf numFmtId="4" fontId="8" fillId="0" borderId="52" xfId="20" applyNumberFormat="1" applyFont="1" applyFill="1" applyBorder="1">
      <alignment/>
      <protection/>
    </xf>
    <xf numFmtId="0" fontId="9" fillId="0" borderId="52" xfId="20" applyFont="1" applyFill="1" applyBorder="1" applyAlignment="1">
      <alignment horizontal="center"/>
      <protection/>
    </xf>
    <xf numFmtId="49" fontId="9" fillId="0" borderId="52" xfId="20" applyNumberFormat="1" applyFont="1" applyFill="1" applyBorder="1" applyAlignment="1">
      <alignment horizontal="left"/>
      <protection/>
    </xf>
    <xf numFmtId="4" fontId="14" fillId="0" borderId="52" xfId="20" applyNumberFormat="1" applyFont="1" applyFill="1" applyBorder="1" applyAlignment="1">
      <alignment horizontal="right" wrapText="1"/>
      <protection/>
    </xf>
    <xf numFmtId="0" fontId="14" fillId="0" borderId="52" xfId="20" applyFont="1" applyFill="1" applyBorder="1" applyAlignment="1">
      <alignment horizontal="left" wrapText="1"/>
      <protection/>
    </xf>
    <xf numFmtId="0" fontId="14" fillId="0" borderId="52" xfId="0" applyFont="1" applyFill="1" applyBorder="1" applyAlignment="1">
      <alignment horizontal="right"/>
    </xf>
    <xf numFmtId="0" fontId="13" fillId="0" borderId="0" xfId="20" applyFont="1">
      <alignment/>
      <protection/>
    </xf>
    <xf numFmtId="0" fontId="0" fillId="0" borderId="53" xfId="20" applyFill="1" applyBorder="1" applyAlignment="1">
      <alignment horizontal="center"/>
      <protection/>
    </xf>
    <xf numFmtId="49" fontId="4" fillId="0" borderId="53" xfId="20" applyNumberFormat="1" applyFont="1" applyFill="1" applyBorder="1" applyAlignment="1">
      <alignment horizontal="left"/>
      <protection/>
    </xf>
    <xf numFmtId="0" fontId="4" fillId="0" borderId="53" xfId="20" applyFont="1" applyFill="1" applyBorder="1">
      <alignment/>
      <protection/>
    </xf>
    <xf numFmtId="4" fontId="0" fillId="0" borderId="53" xfId="20" applyNumberFormat="1" applyFill="1" applyBorder="1" applyAlignment="1">
      <alignment horizontal="right"/>
      <protection/>
    </xf>
    <xf numFmtId="4" fontId="6" fillId="0" borderId="53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5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6" fillId="0" borderId="0" xfId="20" applyFont="1" applyBorder="1">
      <alignment/>
      <protection/>
    </xf>
    <xf numFmtId="3" fontId="16" fillId="0" borderId="0" xfId="20" applyNumberFormat="1" applyFont="1" applyBorder="1" applyAlignment="1">
      <alignment horizontal="right"/>
      <protection/>
    </xf>
    <xf numFmtId="4" fontId="16" fillId="0" borderId="0" xfId="20" applyNumberFormat="1" applyFont="1" applyBorder="1">
      <alignment/>
      <protection/>
    </xf>
    <xf numFmtId="0" fontId="15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9" fillId="0" borderId="5" xfId="0" applyNumberFormat="1" applyFont="1" applyFill="1" applyBorder="1"/>
    <xf numFmtId="3" fontId="0" fillId="0" borderId="6" xfId="0" applyNumberFormat="1" applyFont="1" applyFill="1" applyBorder="1"/>
    <xf numFmtId="3" fontId="0" fillId="0" borderId="52" xfId="0" applyNumberFormat="1" applyFont="1" applyFill="1" applyBorder="1"/>
    <xf numFmtId="3" fontId="0" fillId="0" borderId="54" xfId="0" applyNumberFormat="1" applyFont="1" applyFill="1" applyBorder="1"/>
    <xf numFmtId="0" fontId="0" fillId="0" borderId="0" xfId="0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6" fillId="0" borderId="55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56" xfId="20" applyFont="1" applyBorder="1" applyAlignment="1">
      <alignment horizontal="center"/>
      <protection/>
    </xf>
    <xf numFmtId="0" fontId="0" fillId="0" borderId="57" xfId="20" applyFont="1" applyBorder="1" applyAlignment="1">
      <alignment horizontal="center"/>
      <protection/>
    </xf>
    <xf numFmtId="0" fontId="0" fillId="0" borderId="58" xfId="20" applyFont="1" applyBorder="1" applyAlignment="1">
      <alignment horizontal="center"/>
      <protection/>
    </xf>
    <xf numFmtId="0" fontId="0" fillId="0" borderId="59" xfId="20" applyFont="1" applyBorder="1" applyAlignment="1">
      <alignment horizontal="center"/>
      <protection/>
    </xf>
    <xf numFmtId="0" fontId="0" fillId="0" borderId="42" xfId="20" applyFont="1" applyBorder="1" applyAlignment="1">
      <alignment horizontal="left"/>
      <protection/>
    </xf>
    <xf numFmtId="0" fontId="0" fillId="0" borderId="60" xfId="20" applyFont="1" applyBorder="1" applyAlignment="1">
      <alignment horizontal="left"/>
      <protection/>
    </xf>
    <xf numFmtId="3" fontId="6" fillId="0" borderId="35" xfId="0" applyNumberFormat="1" applyFont="1" applyFill="1" applyBorder="1" applyAlignment="1">
      <alignment horizontal="right"/>
    </xf>
    <xf numFmtId="3" fontId="6" fillId="0" borderId="51" xfId="0" applyNumberFormat="1" applyFont="1" applyFill="1" applyBorder="1" applyAlignment="1">
      <alignment horizontal="right"/>
    </xf>
    <xf numFmtId="0" fontId="14" fillId="0" borderId="13" xfId="20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20" applyFont="1" applyAlignment="1">
      <alignment horizontal="center"/>
      <protection/>
    </xf>
    <xf numFmtId="0" fontId="0" fillId="0" borderId="56" xfId="20" applyFont="1" applyFill="1" applyBorder="1" applyAlignment="1">
      <alignment horizontal="center"/>
      <protection/>
    </xf>
    <xf numFmtId="0" fontId="0" fillId="0" borderId="57" xfId="20" applyFont="1" applyFill="1" applyBorder="1" applyAlignment="1">
      <alignment horizontal="center"/>
      <protection/>
    </xf>
    <xf numFmtId="49" fontId="0" fillId="0" borderId="58" xfId="20" applyNumberFormat="1" applyFont="1" applyFill="1" applyBorder="1" applyAlignment="1">
      <alignment horizontal="center"/>
      <protection/>
    </xf>
    <xf numFmtId="0" fontId="0" fillId="0" borderId="59" xfId="20" applyFont="1" applyFill="1" applyBorder="1" applyAlignment="1">
      <alignment horizontal="center"/>
      <protection/>
    </xf>
    <xf numFmtId="0" fontId="0" fillId="0" borderId="42" xfId="20" applyFill="1" applyBorder="1" applyAlignment="1">
      <alignment horizontal="center" shrinkToFit="1"/>
      <protection/>
    </xf>
    <xf numFmtId="0" fontId="0" fillId="0" borderId="60" xfId="20" applyFill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">
      <selection activeCell="K30" sqref="K30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9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95" customHeight="1">
      <c r="A4" s="7"/>
      <c r="B4" s="8"/>
      <c r="C4" s="9" t="s">
        <v>68</v>
      </c>
      <c r="D4" s="10"/>
      <c r="E4" s="10"/>
      <c r="F4" s="11"/>
      <c r="G4" s="12"/>
    </row>
    <row r="5" spans="1:7" ht="12.9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95" customHeight="1">
      <c r="A6" s="7"/>
      <c r="B6" s="8"/>
      <c r="C6" s="9" t="s">
        <v>67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 t="s">
        <v>106</v>
      </c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95" customHeight="1">
      <c r="A14" s="40"/>
      <c r="B14" s="41" t="s">
        <v>19</v>
      </c>
      <c r="C14" s="42">
        <f>Dodavka</f>
        <v>0</v>
      </c>
      <c r="D14" s="43" t="str">
        <f>Rekapitulace!A16</f>
        <v>Individuální mimostaveništní doprava</v>
      </c>
      <c r="E14" s="44"/>
      <c r="F14" s="45"/>
      <c r="G14" s="42">
        <f>Rekapitulace!I16</f>
        <v>0</v>
      </c>
    </row>
    <row r="15" spans="1:7" ht="15.9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9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>
      <c r="A19" s="49"/>
      <c r="B19" s="41"/>
      <c r="C19" s="42"/>
      <c r="D19" s="24"/>
      <c r="E19" s="46"/>
      <c r="F19" s="47"/>
      <c r="G19" s="42"/>
    </row>
    <row r="20" spans="1:7" ht="15.9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/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8"/>
  <sheetViews>
    <sheetView workbookViewId="0" topLeftCell="A1">
      <selection activeCell="H39" sqref="H39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 xml:space="preserve"> Stadion Studénka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 xml:space="preserve"> Zimní stadion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11</v>
      </c>
      <c r="B7" s="86" t="str">
        <f>Položky!C7</f>
        <v>Přípravné a přidružené práce</v>
      </c>
      <c r="C7" s="87"/>
      <c r="D7" s="88"/>
      <c r="E7" s="178">
        <f>Položky!BA9</f>
        <v>0</v>
      </c>
      <c r="F7" s="179">
        <f>Položky!BB9</f>
        <v>0</v>
      </c>
      <c r="G7" s="179">
        <f>Položky!BC9</f>
        <v>0</v>
      </c>
      <c r="H7" s="179">
        <f>Položky!BD9</f>
        <v>0</v>
      </c>
      <c r="I7" s="180">
        <f>Položky!BE9</f>
        <v>0</v>
      </c>
    </row>
    <row r="8" spans="1:9" s="11" customFormat="1" ht="12.75">
      <c r="A8" s="177" t="str">
        <f>Položky!B10</f>
        <v>712</v>
      </c>
      <c r="B8" s="86" t="str">
        <f>Položky!C10</f>
        <v>Živičné krytiny</v>
      </c>
      <c r="C8" s="87"/>
      <c r="D8" s="88"/>
      <c r="E8" s="178">
        <f>Položky!BA22</f>
        <v>0</v>
      </c>
      <c r="F8" s="179">
        <f>Položky!BB22</f>
        <v>0</v>
      </c>
      <c r="G8" s="179">
        <f>Položky!BC22</f>
        <v>0</v>
      </c>
      <c r="H8" s="179">
        <f>Položky!BD22</f>
        <v>0</v>
      </c>
      <c r="I8" s="180">
        <f>Položky!BE22</f>
        <v>0</v>
      </c>
    </row>
    <row r="9" spans="1:9" s="11" customFormat="1" ht="12.75">
      <c r="A9" s="177" t="str">
        <f>Položky!B23</f>
        <v>764</v>
      </c>
      <c r="B9" s="86" t="str">
        <f>Položky!C23</f>
        <v>Konstrukce klempířské</v>
      </c>
      <c r="C9" s="87"/>
      <c r="D9" s="88"/>
      <c r="E9" s="178">
        <f>Položky!BA29</f>
        <v>0</v>
      </c>
      <c r="F9" s="179">
        <f>Položky!BB29</f>
        <v>0</v>
      </c>
      <c r="G9" s="179">
        <f>Položky!BC29</f>
        <v>0</v>
      </c>
      <c r="H9" s="179">
        <f>Položky!BD29</f>
        <v>0</v>
      </c>
      <c r="I9" s="180">
        <f>Položky!BE29</f>
        <v>0</v>
      </c>
    </row>
    <row r="10" spans="1:9" s="11" customFormat="1" ht="13.5" thickBot="1">
      <c r="A10" s="177" t="str">
        <f>Položky!B30</f>
        <v>M21</v>
      </c>
      <c r="B10" s="86" t="str">
        <f>Položky!C30</f>
        <v>Elektromontáže</v>
      </c>
      <c r="C10" s="87"/>
      <c r="D10" s="88"/>
      <c r="E10" s="178">
        <f>Položky!BA32</f>
        <v>0</v>
      </c>
      <c r="F10" s="179">
        <f>Položky!BB32</f>
        <v>0</v>
      </c>
      <c r="G10" s="179">
        <f>Položky!BC32</f>
        <v>0</v>
      </c>
      <c r="H10" s="179">
        <f>Položky!BD32</f>
        <v>0</v>
      </c>
      <c r="I10" s="180">
        <f>Položky!BE32</f>
        <v>0</v>
      </c>
    </row>
    <row r="11" spans="1:9" s="94" customFormat="1" ht="13.5" thickBot="1">
      <c r="A11" s="89"/>
      <c r="B11" s="81" t="s">
        <v>50</v>
      </c>
      <c r="C11" s="81"/>
      <c r="D11" s="90"/>
      <c r="E11" s="91">
        <f>SUM(E7:E10)</f>
        <v>0</v>
      </c>
      <c r="F11" s="92">
        <f>SUM(F7:F10)</f>
        <v>0</v>
      </c>
      <c r="G11" s="92">
        <f>SUM(G7:G10)</f>
        <v>0</v>
      </c>
      <c r="H11" s="92">
        <f>SUM(H7:H10)</f>
        <v>0</v>
      </c>
      <c r="I11" s="93">
        <f>SUM(I7:I10)</f>
        <v>0</v>
      </c>
    </row>
    <row r="12" spans="1:9" ht="12.75">
      <c r="A12" s="87"/>
      <c r="B12" s="87"/>
      <c r="C12" s="87"/>
      <c r="D12" s="87"/>
      <c r="E12" s="87"/>
      <c r="F12" s="87"/>
      <c r="G12" s="87"/>
      <c r="H12" s="87"/>
      <c r="I12" s="87"/>
    </row>
    <row r="13" spans="1:57" ht="19.5" customHeight="1">
      <c r="A13" s="95" t="s">
        <v>51</v>
      </c>
      <c r="B13" s="95"/>
      <c r="C13" s="95"/>
      <c r="D13" s="95"/>
      <c r="E13" s="95"/>
      <c r="F13" s="95"/>
      <c r="G13" s="96"/>
      <c r="H13" s="95"/>
      <c r="I13" s="95"/>
      <c r="BA13" s="30"/>
      <c r="BB13" s="30"/>
      <c r="BC13" s="30"/>
      <c r="BD13" s="30"/>
      <c r="BE13" s="30"/>
    </row>
    <row r="14" spans="1:9" ht="13.5" thickBot="1">
      <c r="A14" s="97"/>
      <c r="B14" s="97"/>
      <c r="C14" s="97"/>
      <c r="D14" s="97"/>
      <c r="E14" s="97"/>
      <c r="F14" s="97"/>
      <c r="G14" s="97"/>
      <c r="H14" s="97"/>
      <c r="I14" s="97"/>
    </row>
    <row r="15" spans="1:9" ht="12.75">
      <c r="A15" s="98" t="s">
        <v>52</v>
      </c>
      <c r="B15" s="99"/>
      <c r="C15" s="99"/>
      <c r="D15" s="100"/>
      <c r="E15" s="101" t="s">
        <v>53</v>
      </c>
      <c r="F15" s="102" t="s">
        <v>54</v>
      </c>
      <c r="G15" s="103" t="s">
        <v>55</v>
      </c>
      <c r="H15" s="104"/>
      <c r="I15" s="105" t="s">
        <v>53</v>
      </c>
    </row>
    <row r="16" spans="1:53" ht="12.75">
      <c r="A16" s="106" t="s">
        <v>105</v>
      </c>
      <c r="B16" s="107"/>
      <c r="C16" s="107"/>
      <c r="D16" s="108"/>
      <c r="E16" s="109"/>
      <c r="F16" s="110">
        <v>0</v>
      </c>
      <c r="G16" s="111">
        <f>CHOOSE(BA16+1,HSV+PSV,HSV+PSV+Mont,HSV+PSV+Dodavka+Mont,HSV,PSV,Mont,Dodavka,Mont+Dodavka,0)</f>
        <v>0</v>
      </c>
      <c r="H16" s="112"/>
      <c r="I16" s="113"/>
      <c r="BA16">
        <v>0</v>
      </c>
    </row>
    <row r="17" spans="1:9" ht="13.5" thickBot="1">
      <c r="A17" s="114"/>
      <c r="B17" s="115" t="s">
        <v>56</v>
      </c>
      <c r="C17" s="116"/>
      <c r="D17" s="117"/>
      <c r="E17" s="118"/>
      <c r="F17" s="119"/>
      <c r="G17" s="119"/>
      <c r="H17" s="194">
        <f>SUM(I16:I16)</f>
        <v>0</v>
      </c>
      <c r="I17" s="195"/>
    </row>
    <row r="18" spans="1:9" ht="12.75">
      <c r="A18" s="97"/>
      <c r="B18" s="97"/>
      <c r="C18" s="97"/>
      <c r="D18" s="97"/>
      <c r="E18" s="97"/>
      <c r="F18" s="97"/>
      <c r="G18" s="97"/>
      <c r="H18" s="97"/>
      <c r="I18" s="97"/>
    </row>
    <row r="19" spans="2:9" ht="12.75">
      <c r="B19" s="94"/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  <row r="68" spans="6:9" ht="12.75">
      <c r="F68" s="120"/>
      <c r="G68" s="121"/>
      <c r="H68" s="121"/>
      <c r="I68" s="122"/>
    </row>
  </sheetData>
  <mergeCells count="4">
    <mergeCell ref="A1:B1"/>
    <mergeCell ref="A2:B2"/>
    <mergeCell ref="G2:I2"/>
    <mergeCell ref="H17:I1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05"/>
  <sheetViews>
    <sheetView showGridLines="0" showZeros="0" tabSelected="1" workbookViewId="0" topLeftCell="A1">
      <selection activeCell="N30" sqref="N30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8" t="s">
        <v>109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 xml:space="preserve"> Stadion Studénka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 xml:space="preserve"> Zimní stadion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57</v>
      </c>
      <c r="B6" s="140" t="s">
        <v>58</v>
      </c>
      <c r="C6" s="140" t="s">
        <v>59</v>
      </c>
      <c r="D6" s="140" t="s">
        <v>60</v>
      </c>
      <c r="E6" s="141" t="s">
        <v>61</v>
      </c>
      <c r="F6" s="140" t="s">
        <v>62</v>
      </c>
      <c r="G6" s="142" t="s">
        <v>63</v>
      </c>
    </row>
    <row r="7" spans="1:15" ht="12.75">
      <c r="A7" s="143" t="s">
        <v>64</v>
      </c>
      <c r="B7" s="144" t="s">
        <v>69</v>
      </c>
      <c r="C7" s="145" t="s">
        <v>70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4844</v>
      </c>
      <c r="F8" s="155"/>
      <c r="G8" s="156"/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57" ht="12.75">
      <c r="A9" s="163"/>
      <c r="B9" s="164" t="s">
        <v>66</v>
      </c>
      <c r="C9" s="165" t="str">
        <f>CONCATENATE(B7," ",C7)</f>
        <v>11 Přípravné a přidružené práce</v>
      </c>
      <c r="D9" s="163"/>
      <c r="E9" s="166"/>
      <c r="F9" s="166"/>
      <c r="G9" s="167"/>
      <c r="O9" s="150">
        <v>4</v>
      </c>
      <c r="BA9" s="168">
        <f>SUM(BA7:BA8)</f>
        <v>0</v>
      </c>
      <c r="BB9" s="168">
        <f>SUM(BB7:BB8)</f>
        <v>0</v>
      </c>
      <c r="BC9" s="168">
        <f>SUM(BC7:BC8)</f>
        <v>0</v>
      </c>
      <c r="BD9" s="168">
        <f>SUM(BD7:BD8)</f>
        <v>0</v>
      </c>
      <c r="BE9" s="168">
        <f>SUM(BE7:BE8)</f>
        <v>0</v>
      </c>
    </row>
    <row r="10" spans="1:15" ht="12.75">
      <c r="A10" s="143" t="s">
        <v>64</v>
      </c>
      <c r="B10" s="144" t="s">
        <v>74</v>
      </c>
      <c r="C10" s="145" t="s">
        <v>75</v>
      </c>
      <c r="D10" s="146"/>
      <c r="E10" s="147"/>
      <c r="F10" s="147"/>
      <c r="G10" s="148"/>
      <c r="H10" s="149"/>
      <c r="I10" s="149"/>
      <c r="O10" s="150">
        <v>1</v>
      </c>
    </row>
    <row r="11" spans="1:104" ht="12.75">
      <c r="A11" s="151">
        <v>2</v>
      </c>
      <c r="B11" s="152" t="s">
        <v>76</v>
      </c>
      <c r="C11" s="153" t="s">
        <v>77</v>
      </c>
      <c r="D11" s="154" t="s">
        <v>73</v>
      </c>
      <c r="E11" s="155">
        <v>180</v>
      </c>
      <c r="F11" s="155"/>
      <c r="G11" s="156"/>
      <c r="O11" s="150">
        <v>2</v>
      </c>
      <c r="AA11" s="123">
        <v>12</v>
      </c>
      <c r="AB11" s="123">
        <v>0</v>
      </c>
      <c r="AC11" s="123">
        <v>2</v>
      </c>
      <c r="AZ11" s="123">
        <v>2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5" ht="12.75">
      <c r="A12" s="157"/>
      <c r="B12" s="158"/>
      <c r="C12" s="196" t="s">
        <v>78</v>
      </c>
      <c r="D12" s="197"/>
      <c r="E12" s="159">
        <v>0</v>
      </c>
      <c r="F12" s="160"/>
      <c r="G12" s="161"/>
      <c r="M12" s="162" t="s">
        <v>78</v>
      </c>
      <c r="O12" s="150"/>
    </row>
    <row r="13" spans="1:15" ht="12.75">
      <c r="A13" s="157"/>
      <c r="B13" s="158"/>
      <c r="C13" s="196" t="s">
        <v>78</v>
      </c>
      <c r="D13" s="197"/>
      <c r="E13" s="159">
        <v>0</v>
      </c>
      <c r="F13" s="160"/>
      <c r="G13" s="161"/>
      <c r="M13" s="162" t="s">
        <v>78</v>
      </c>
      <c r="O13" s="150"/>
    </row>
    <row r="14" spans="1:15" ht="12.75">
      <c r="A14" s="157"/>
      <c r="B14" s="158"/>
      <c r="C14" s="196" t="s">
        <v>79</v>
      </c>
      <c r="D14" s="197"/>
      <c r="E14" s="159">
        <v>158.4</v>
      </c>
      <c r="F14" s="160"/>
      <c r="G14" s="161"/>
      <c r="M14" s="162" t="s">
        <v>79</v>
      </c>
      <c r="O14" s="150"/>
    </row>
    <row r="15" spans="1:104" ht="12.75">
      <c r="A15" s="151">
        <v>3</v>
      </c>
      <c r="B15" s="152" t="s">
        <v>80</v>
      </c>
      <c r="C15" s="153" t="s">
        <v>81</v>
      </c>
      <c r="D15" s="154" t="s">
        <v>73</v>
      </c>
      <c r="E15" s="155">
        <v>4844</v>
      </c>
      <c r="F15" s="155"/>
      <c r="G15" s="156"/>
      <c r="O15" s="150">
        <v>2</v>
      </c>
      <c r="AA15" s="123">
        <v>12</v>
      </c>
      <c r="AB15" s="123">
        <v>0</v>
      </c>
      <c r="AC15" s="123">
        <v>3</v>
      </c>
      <c r="AZ15" s="123">
        <v>2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5" ht="12.75">
      <c r="A16" s="157"/>
      <c r="B16" s="158"/>
      <c r="C16" s="196" t="s">
        <v>78</v>
      </c>
      <c r="D16" s="197"/>
      <c r="E16" s="159">
        <v>0</v>
      </c>
      <c r="F16" s="160"/>
      <c r="G16" s="161"/>
      <c r="M16" s="162" t="s">
        <v>78</v>
      </c>
      <c r="O16" s="150"/>
    </row>
    <row r="17" spans="1:15" ht="12.75">
      <c r="A17" s="157"/>
      <c r="B17" s="158"/>
      <c r="C17" s="196" t="s">
        <v>107</v>
      </c>
      <c r="D17" s="197"/>
      <c r="E17" s="159">
        <v>4844</v>
      </c>
      <c r="F17" s="160"/>
      <c r="G17" s="161"/>
      <c r="M17" s="162" t="s">
        <v>82</v>
      </c>
      <c r="O17" s="150"/>
    </row>
    <row r="18" spans="1:104" ht="22.5">
      <c r="A18" s="151">
        <v>4</v>
      </c>
      <c r="B18" s="152" t="s">
        <v>76</v>
      </c>
      <c r="C18" s="153" t="s">
        <v>83</v>
      </c>
      <c r="D18" s="154" t="s">
        <v>73</v>
      </c>
      <c r="E18" s="155">
        <v>5139.1</v>
      </c>
      <c r="F18" s="155"/>
      <c r="G18" s="156"/>
      <c r="O18" s="150">
        <v>2</v>
      </c>
      <c r="AA18" s="123">
        <v>12</v>
      </c>
      <c r="AB18" s="123">
        <v>0</v>
      </c>
      <c r="AC18" s="123">
        <v>4</v>
      </c>
      <c r="AZ18" s="123">
        <v>2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0</v>
      </c>
    </row>
    <row r="19" spans="1:15" ht="12.75">
      <c r="A19" s="157"/>
      <c r="B19" s="158"/>
      <c r="C19" s="196" t="s">
        <v>78</v>
      </c>
      <c r="D19" s="197"/>
      <c r="E19" s="159">
        <v>0</v>
      </c>
      <c r="F19" s="160"/>
      <c r="G19" s="161"/>
      <c r="M19" s="162" t="s">
        <v>78</v>
      </c>
      <c r="O19" s="150"/>
    </row>
    <row r="20" spans="1:15" ht="12.75">
      <c r="A20" s="157"/>
      <c r="B20" s="158"/>
      <c r="C20" s="196" t="s">
        <v>108</v>
      </c>
      <c r="D20" s="197"/>
      <c r="E20" s="159">
        <v>5139.1</v>
      </c>
      <c r="F20" s="160"/>
      <c r="G20" s="161"/>
      <c r="M20" s="162" t="s">
        <v>84</v>
      </c>
      <c r="O20" s="150"/>
    </row>
    <row r="21" spans="1:104" ht="12.75">
      <c r="A21" s="151">
        <v>5</v>
      </c>
      <c r="B21" s="152" t="s">
        <v>85</v>
      </c>
      <c r="C21" s="153" t="s">
        <v>86</v>
      </c>
      <c r="D21" s="154" t="s">
        <v>87</v>
      </c>
      <c r="E21" s="155">
        <v>12.6</v>
      </c>
      <c r="F21" s="155"/>
      <c r="G21" s="156"/>
      <c r="O21" s="150">
        <v>2</v>
      </c>
      <c r="AA21" s="123">
        <v>12</v>
      </c>
      <c r="AB21" s="123">
        <v>0</v>
      </c>
      <c r="AC21" s="123">
        <v>5</v>
      </c>
      <c r="AZ21" s="123">
        <v>2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</v>
      </c>
    </row>
    <row r="22" spans="1:57" ht="12.75">
      <c r="A22" s="163"/>
      <c r="B22" s="164" t="s">
        <v>66</v>
      </c>
      <c r="C22" s="165" t="str">
        <f>CONCATENATE(B10," ",C10)</f>
        <v>712 Živičné krytiny</v>
      </c>
      <c r="D22" s="163"/>
      <c r="E22" s="166"/>
      <c r="F22" s="166"/>
      <c r="G22" s="167"/>
      <c r="O22" s="150">
        <v>4</v>
      </c>
      <c r="BA22" s="168">
        <f>SUM(BA10:BA21)</f>
        <v>0</v>
      </c>
      <c r="BB22" s="168">
        <f>SUM(BB10:BB21)</f>
        <v>0</v>
      </c>
      <c r="BC22" s="168">
        <f>SUM(BC10:BC21)</f>
        <v>0</v>
      </c>
      <c r="BD22" s="168">
        <f>SUM(BD10:BD21)</f>
        <v>0</v>
      </c>
      <c r="BE22" s="168">
        <f>SUM(BE10:BE21)</f>
        <v>0</v>
      </c>
    </row>
    <row r="23" spans="1:15" ht="12.75">
      <c r="A23" s="143" t="s">
        <v>64</v>
      </c>
      <c r="B23" s="144" t="s">
        <v>88</v>
      </c>
      <c r="C23" s="145" t="s">
        <v>89</v>
      </c>
      <c r="D23" s="146"/>
      <c r="E23" s="147"/>
      <c r="F23" s="147"/>
      <c r="G23" s="148"/>
      <c r="H23" s="149"/>
      <c r="I23" s="149"/>
      <c r="O23" s="150">
        <v>1</v>
      </c>
    </row>
    <row r="24" spans="1:104" ht="12.75">
      <c r="A24" s="151">
        <v>6</v>
      </c>
      <c r="B24" s="152" t="s">
        <v>90</v>
      </c>
      <c r="C24" s="153" t="s">
        <v>91</v>
      </c>
      <c r="D24" s="154" t="s">
        <v>92</v>
      </c>
      <c r="E24" s="155">
        <v>260</v>
      </c>
      <c r="F24" s="155"/>
      <c r="G24" s="156"/>
      <c r="O24" s="150">
        <v>2</v>
      </c>
      <c r="AA24" s="123">
        <v>12</v>
      </c>
      <c r="AB24" s="123">
        <v>0</v>
      </c>
      <c r="AC24" s="123">
        <v>6</v>
      </c>
      <c r="AZ24" s="123">
        <v>2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0</v>
      </c>
    </row>
    <row r="25" spans="1:104" ht="12.75">
      <c r="A25" s="151">
        <v>7</v>
      </c>
      <c r="B25" s="152" t="s">
        <v>93</v>
      </c>
      <c r="C25" s="153" t="s">
        <v>94</v>
      </c>
      <c r="D25" s="154" t="s">
        <v>92</v>
      </c>
      <c r="E25" s="155">
        <v>130</v>
      </c>
      <c r="F25" s="155"/>
      <c r="G25" s="156"/>
      <c r="O25" s="150">
        <v>2</v>
      </c>
      <c r="AA25" s="123">
        <v>12</v>
      </c>
      <c r="AB25" s="123">
        <v>0</v>
      </c>
      <c r="AC25" s="123">
        <v>7</v>
      </c>
      <c r="AZ25" s="123">
        <v>2</v>
      </c>
      <c r="BA25" s="123">
        <f>IF(AZ25=1,G25,0)</f>
        <v>0</v>
      </c>
      <c r="BB25" s="123">
        <f>IF(AZ25=2,G25,0)</f>
        <v>0</v>
      </c>
      <c r="BC25" s="123">
        <f>IF(AZ25=3,G25,0)</f>
        <v>0</v>
      </c>
      <c r="BD25" s="123">
        <f>IF(AZ25=4,G25,0)</f>
        <v>0</v>
      </c>
      <c r="BE25" s="123">
        <f>IF(AZ25=5,G25,0)</f>
        <v>0</v>
      </c>
      <c r="CZ25" s="123">
        <v>0.00251</v>
      </c>
    </row>
    <row r="26" spans="1:104" ht="12.75">
      <c r="A26" s="151">
        <v>8</v>
      </c>
      <c r="B26" s="152" t="s">
        <v>95</v>
      </c>
      <c r="C26" s="153" t="s">
        <v>96</v>
      </c>
      <c r="D26" s="154" t="s">
        <v>97</v>
      </c>
      <c r="E26" s="155">
        <v>260</v>
      </c>
      <c r="F26" s="155"/>
      <c r="G26" s="156"/>
      <c r="O26" s="150">
        <v>2</v>
      </c>
      <c r="AA26" s="123">
        <v>12</v>
      </c>
      <c r="AB26" s="123">
        <v>0</v>
      </c>
      <c r="AC26" s="123">
        <v>8</v>
      </c>
      <c r="AZ26" s="123">
        <v>2</v>
      </c>
      <c r="BA26" s="123">
        <f>IF(AZ26=1,G26,0)</f>
        <v>0</v>
      </c>
      <c r="BB26" s="123">
        <f>IF(AZ26=2,G26,0)</f>
        <v>0</v>
      </c>
      <c r="BC26" s="123">
        <f>IF(AZ26=3,G26,0)</f>
        <v>0</v>
      </c>
      <c r="BD26" s="123">
        <f>IF(AZ26=4,G26,0)</f>
        <v>0</v>
      </c>
      <c r="BE26" s="123">
        <f>IF(AZ26=5,G26,0)</f>
        <v>0</v>
      </c>
      <c r="CZ26" s="123">
        <v>0</v>
      </c>
    </row>
    <row r="27" spans="1:104" ht="12.75">
      <c r="A27" s="151">
        <v>9</v>
      </c>
      <c r="B27" s="152" t="s">
        <v>98</v>
      </c>
      <c r="C27" s="153" t="s">
        <v>99</v>
      </c>
      <c r="D27" s="154" t="s">
        <v>97</v>
      </c>
      <c r="E27" s="155">
        <v>260</v>
      </c>
      <c r="F27" s="155"/>
      <c r="G27" s="156"/>
      <c r="O27" s="150">
        <v>2</v>
      </c>
      <c r="AA27" s="123">
        <v>12</v>
      </c>
      <c r="AB27" s="123">
        <v>0</v>
      </c>
      <c r="AC27" s="123">
        <v>9</v>
      </c>
      <c r="AZ27" s="123">
        <v>2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104" ht="12.75">
      <c r="A28" s="151">
        <v>10</v>
      </c>
      <c r="B28" s="152" t="s">
        <v>98</v>
      </c>
      <c r="C28" s="153" t="s">
        <v>100</v>
      </c>
      <c r="D28" s="154" t="s">
        <v>97</v>
      </c>
      <c r="E28" s="155">
        <v>260</v>
      </c>
      <c r="F28" s="155"/>
      <c r="G28" s="156"/>
      <c r="O28" s="150">
        <v>2</v>
      </c>
      <c r="AA28" s="123">
        <v>12</v>
      </c>
      <c r="AB28" s="123">
        <v>0</v>
      </c>
      <c r="AC28" s="123">
        <v>10</v>
      </c>
      <c r="AZ28" s="123">
        <v>2</v>
      </c>
      <c r="BA28" s="123">
        <f>IF(AZ28=1,G28,0)</f>
        <v>0</v>
      </c>
      <c r="BB28" s="123">
        <f>IF(AZ28=2,G28,0)</f>
        <v>0</v>
      </c>
      <c r="BC28" s="123">
        <f>IF(AZ28=3,G28,0)</f>
        <v>0</v>
      </c>
      <c r="BD28" s="123">
        <f>IF(AZ28=4,G28,0)</f>
        <v>0</v>
      </c>
      <c r="BE28" s="123">
        <f>IF(AZ28=5,G28,0)</f>
        <v>0</v>
      </c>
      <c r="CZ28" s="123">
        <v>0</v>
      </c>
    </row>
    <row r="29" spans="1:57" ht="12.75">
      <c r="A29" s="163"/>
      <c r="B29" s="164" t="s">
        <v>66</v>
      </c>
      <c r="C29" s="165" t="str">
        <f>CONCATENATE(B23," ",C23)</f>
        <v>764 Konstrukce klempířské</v>
      </c>
      <c r="D29" s="163"/>
      <c r="E29" s="166"/>
      <c r="F29" s="166"/>
      <c r="G29" s="167"/>
      <c r="O29" s="150">
        <v>4</v>
      </c>
      <c r="BA29" s="168">
        <f>SUM(BA23:BA28)</f>
        <v>0</v>
      </c>
      <c r="BB29" s="168">
        <f>SUM(BB23:BB28)</f>
        <v>0</v>
      </c>
      <c r="BC29" s="168">
        <f>SUM(BC23:BC28)</f>
        <v>0</v>
      </c>
      <c r="BD29" s="168">
        <f>SUM(BD23:BD28)</f>
        <v>0</v>
      </c>
      <c r="BE29" s="168">
        <f>SUM(BE23:BE28)</f>
        <v>0</v>
      </c>
    </row>
    <row r="30" spans="1:15" ht="12.75">
      <c r="A30" s="143" t="s">
        <v>64</v>
      </c>
      <c r="B30" s="144" t="s">
        <v>101</v>
      </c>
      <c r="C30" s="145" t="s">
        <v>102</v>
      </c>
      <c r="D30" s="146"/>
      <c r="E30" s="147"/>
      <c r="F30" s="147"/>
      <c r="G30" s="148"/>
      <c r="H30" s="149"/>
      <c r="I30" s="149"/>
      <c r="O30" s="150">
        <v>1</v>
      </c>
    </row>
    <row r="31" spans="1:104" ht="12.75">
      <c r="A31" s="151">
        <v>11</v>
      </c>
      <c r="B31" s="152" t="s">
        <v>103</v>
      </c>
      <c r="C31" s="153" t="s">
        <v>104</v>
      </c>
      <c r="D31" s="154" t="s">
        <v>65</v>
      </c>
      <c r="E31" s="155">
        <v>1</v>
      </c>
      <c r="F31" s="155"/>
      <c r="G31" s="156"/>
      <c r="O31" s="150">
        <v>2</v>
      </c>
      <c r="AA31" s="123">
        <v>12</v>
      </c>
      <c r="AB31" s="123">
        <v>0</v>
      </c>
      <c r="AC31" s="123">
        <v>11</v>
      </c>
      <c r="AZ31" s="123">
        <v>4</v>
      </c>
      <c r="BA31" s="123">
        <f>IF(AZ31=1,G31,0)</f>
        <v>0</v>
      </c>
      <c r="BB31" s="123">
        <f>IF(AZ31=2,G31,0)</f>
        <v>0</v>
      </c>
      <c r="BC31" s="123">
        <f>IF(AZ31=3,G31,0)</f>
        <v>0</v>
      </c>
      <c r="BD31" s="123">
        <f>IF(AZ31=4,G31,0)</f>
        <v>0</v>
      </c>
      <c r="BE31" s="123">
        <f>IF(AZ31=5,G31,0)</f>
        <v>0</v>
      </c>
      <c r="CZ31" s="123">
        <v>0</v>
      </c>
    </row>
    <row r="32" spans="1:57" ht="12.75">
      <c r="A32" s="163"/>
      <c r="B32" s="164" t="s">
        <v>66</v>
      </c>
      <c r="C32" s="165" t="str">
        <f>CONCATENATE(B30," ",C30)</f>
        <v>M21 Elektromontáže</v>
      </c>
      <c r="D32" s="163"/>
      <c r="E32" s="166"/>
      <c r="F32" s="166"/>
      <c r="G32" s="167"/>
      <c r="O32" s="150">
        <v>4</v>
      </c>
      <c r="BA32" s="168">
        <f>SUM(BA30:BA31)</f>
        <v>0</v>
      </c>
      <c r="BB32" s="168">
        <f>SUM(BB30:BB31)</f>
        <v>0</v>
      </c>
      <c r="BC32" s="168">
        <f>SUM(BC30:BC31)</f>
        <v>0</v>
      </c>
      <c r="BD32" s="168">
        <f>SUM(BD30:BD31)</f>
        <v>0</v>
      </c>
      <c r="BE32" s="168">
        <f>SUM(BE30:BE31)</f>
        <v>0</v>
      </c>
    </row>
    <row r="33" spans="1:7" ht="12.75">
      <c r="A33" s="124"/>
      <c r="B33" s="124"/>
      <c r="C33" s="124"/>
      <c r="D33" s="124"/>
      <c r="E33" s="124"/>
      <c r="F33" s="124"/>
      <c r="G33" s="124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ht="12.75">
      <c r="E52" s="123"/>
    </row>
    <row r="53" ht="12.75">
      <c r="E53" s="123"/>
    </row>
    <row r="54" ht="12.75">
      <c r="E54" s="123"/>
    </row>
    <row r="55" ht="12.75">
      <c r="E55" s="123"/>
    </row>
    <row r="56" spans="1:7" ht="12.75">
      <c r="A56" s="169"/>
      <c r="B56" s="169"/>
      <c r="C56" s="169"/>
      <c r="D56" s="169"/>
      <c r="E56" s="169"/>
      <c r="F56" s="169"/>
      <c r="G56" s="169"/>
    </row>
    <row r="57" spans="1:7" ht="12.75">
      <c r="A57" s="169"/>
      <c r="B57" s="169"/>
      <c r="C57" s="169"/>
      <c r="D57" s="169"/>
      <c r="E57" s="169"/>
      <c r="F57" s="169"/>
      <c r="G57" s="169"/>
    </row>
    <row r="58" spans="1:7" ht="12.75">
      <c r="A58" s="169"/>
      <c r="B58" s="169"/>
      <c r="C58" s="169"/>
      <c r="D58" s="169"/>
      <c r="E58" s="169"/>
      <c r="F58" s="169"/>
      <c r="G58" s="169"/>
    </row>
    <row r="59" spans="1:7" ht="12.75">
      <c r="A59" s="169"/>
      <c r="B59" s="169"/>
      <c r="C59" s="169"/>
      <c r="D59" s="169"/>
      <c r="E59" s="169"/>
      <c r="F59" s="169"/>
      <c r="G59" s="169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ht="12.75">
      <c r="E87" s="123"/>
    </row>
    <row r="88" ht="12.75">
      <c r="E88" s="123"/>
    </row>
    <row r="89" ht="12.75">
      <c r="E89" s="123"/>
    </row>
    <row r="90" ht="12.75">
      <c r="E90" s="123"/>
    </row>
    <row r="91" spans="1:2" ht="12.75">
      <c r="A91" s="170"/>
      <c r="B91" s="170"/>
    </row>
    <row r="92" spans="1:7" ht="12.75">
      <c r="A92" s="169"/>
      <c r="B92" s="169"/>
      <c r="C92" s="172"/>
      <c r="D92" s="172"/>
      <c r="E92" s="173"/>
      <c r="F92" s="172"/>
      <c r="G92" s="174"/>
    </row>
    <row r="93" spans="1:7" ht="12.75">
      <c r="A93" s="175"/>
      <c r="B93" s="175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  <row r="97" spans="1:7" ht="12.75">
      <c r="A97" s="169"/>
      <c r="B97" s="169"/>
      <c r="C97" s="169"/>
      <c r="D97" s="169"/>
      <c r="E97" s="176"/>
      <c r="F97" s="169"/>
      <c r="G97" s="169"/>
    </row>
    <row r="98" spans="1:7" ht="12.75">
      <c r="A98" s="169"/>
      <c r="B98" s="169"/>
      <c r="C98" s="169"/>
      <c r="D98" s="169"/>
      <c r="E98" s="176"/>
      <c r="F98" s="169"/>
      <c r="G98" s="169"/>
    </row>
    <row r="99" spans="1:7" ht="12.75">
      <c r="A99" s="169"/>
      <c r="B99" s="169"/>
      <c r="C99" s="169"/>
      <c r="D99" s="169"/>
      <c r="E99" s="176"/>
      <c r="F99" s="169"/>
      <c r="G99" s="169"/>
    </row>
    <row r="100" spans="1:7" ht="12.75">
      <c r="A100" s="169"/>
      <c r="B100" s="169"/>
      <c r="C100" s="169"/>
      <c r="D100" s="169"/>
      <c r="E100" s="176"/>
      <c r="F100" s="169"/>
      <c r="G100" s="169"/>
    </row>
    <row r="101" spans="1:7" ht="12.75">
      <c r="A101" s="169"/>
      <c r="B101" s="169"/>
      <c r="C101" s="169"/>
      <c r="D101" s="169"/>
      <c r="E101" s="176"/>
      <c r="F101" s="169"/>
      <c r="G101" s="169"/>
    </row>
    <row r="102" spans="1:7" ht="12.75">
      <c r="A102" s="169"/>
      <c r="B102" s="169"/>
      <c r="C102" s="169"/>
      <c r="D102" s="169"/>
      <c r="E102" s="176"/>
      <c r="F102" s="169"/>
      <c r="G102" s="169"/>
    </row>
    <row r="103" spans="1:7" ht="12.75">
      <c r="A103" s="169"/>
      <c r="B103" s="169"/>
      <c r="C103" s="169"/>
      <c r="D103" s="169"/>
      <c r="E103" s="176"/>
      <c r="F103" s="169"/>
      <c r="G103" s="169"/>
    </row>
    <row r="104" spans="1:7" ht="12.75">
      <c r="A104" s="169"/>
      <c r="B104" s="169"/>
      <c r="C104" s="169"/>
      <c r="D104" s="169"/>
      <c r="E104" s="176"/>
      <c r="F104" s="169"/>
      <c r="G104" s="169"/>
    </row>
    <row r="105" spans="1:7" ht="12.75">
      <c r="A105" s="169"/>
      <c r="B105" s="169"/>
      <c r="C105" s="169"/>
      <c r="D105" s="169"/>
      <c r="E105" s="176"/>
      <c r="F105" s="169"/>
      <c r="G105" s="169"/>
    </row>
  </sheetData>
  <mergeCells count="11">
    <mergeCell ref="C19:D19"/>
    <mergeCell ref="C20:D20"/>
    <mergeCell ref="A1:G1"/>
    <mergeCell ref="A3:B3"/>
    <mergeCell ref="A4:B4"/>
    <mergeCell ref="E4:G4"/>
    <mergeCell ref="C12:D12"/>
    <mergeCell ref="C13:D13"/>
    <mergeCell ref="C14:D14"/>
    <mergeCell ref="C16:D16"/>
    <mergeCell ref="C17:D17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zeman</dc:creator>
  <cp:keywords/>
  <dc:description/>
  <cp:lastModifiedBy>Kaňuščák Lukáš</cp:lastModifiedBy>
  <dcterms:created xsi:type="dcterms:W3CDTF">2016-09-13T09:18:33Z</dcterms:created>
  <dcterms:modified xsi:type="dcterms:W3CDTF">2016-10-10T07:40:05Z</dcterms:modified>
  <cp:category/>
  <cp:version/>
  <cp:contentType/>
  <cp:contentStatus/>
</cp:coreProperties>
</file>