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05" windowWidth="14115" windowHeight="77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list'!$A$1:$G$43</definedName>
    <definedName name="_xlnm.Print_Area" localSheetId="2">'Položky'!$A$1:$G$30</definedName>
    <definedName name="_xlnm.Print_Area" localSheetId="1">'Rekapitulace'!$A$1:$I$16</definedName>
    <definedName name="PocetMJ">'Krycí list'!$G$7</definedName>
    <definedName name="Poznamka">'Krycí list'!$B$35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list'!$G$9</definedName>
    <definedName name="Zaklad22">#REF!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52511"/>
</workbook>
</file>

<file path=xl/sharedStrings.xml><?xml version="1.0" encoding="utf-8"?>
<sst xmlns="http://schemas.openxmlformats.org/spreadsheetml/2006/main" count="145" uniqueCount="108">
  <si>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</si>
  <si>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</si>
  <si>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</si>
  <si>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</si>
  <si>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</si>
  <si>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</si>
  <si>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</si>
  <si>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</si>
  <si>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</si>
  <si>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</si>
  <si>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</si>
  <si>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</si>
  <si>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</si>
  <si>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</si>
  <si>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</si>
  <si>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</si>
  <si>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</si>
  <si>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</si>
  <si>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</si>
  <si>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</si>
  <si>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</si>
  <si>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</si>
  <si>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</si>
  <si>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</si>
  <si>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</si>
  <si>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</si>
  <si>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</si>
  <si>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</si>
  <si>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</si>
  <si>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</si>
  <si>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</si>
  <si>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</si>
  <si>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</si>
  <si>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</si>
  <si>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</si>
  <si>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</si>
  <si>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</si>
  <si>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</si>
  <si>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</si>
  <si>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</si>
  <si>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</si>
  <si>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</si>
  <si>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</si>
  <si>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</si>
  <si>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</si>
  <si>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</si>
  <si>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</si>
  <si>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</si>
  <si>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</si>
  <si>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</si>
  <si>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</si>
  <si>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</si>
  <si>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</si>
  <si>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</si>
  <si>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</si>
  <si>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</si>
  <si>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</si>
  <si>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</si>
  <si>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</si>
  <si>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</si>
  <si>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</si>
  <si>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</si>
  <si>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</si>
  <si>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</si>
  <si>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</si>
  <si>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</si>
  <si>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</si>
  <si>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</si>
  <si>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SO 04-Splašková kanalizace-dopojení</t>
  </si>
  <si>
    <t>Lokalita Panská</t>
  </si>
  <si>
    <t>8</t>
  </si>
  <si>
    <t>Trubní vedení</t>
  </si>
  <si>
    <t>892 58-1111.R00</t>
  </si>
  <si>
    <t xml:space="preserve">Zkouška těsnosti kanalizace DN do 300, vodou </t>
  </si>
  <si>
    <t>m</t>
  </si>
  <si>
    <t>871 11-1104.R00</t>
  </si>
  <si>
    <t xml:space="preserve">M.plast.potrubí ve výkopu na gum.těsnění DN 300 mm </t>
  </si>
  <si>
    <t>kus</t>
  </si>
  <si>
    <t>899 10-3111.R00</t>
  </si>
  <si>
    <t xml:space="preserve">Osazení poklopu s rámem do 150 kg </t>
  </si>
  <si>
    <t>99</t>
  </si>
  <si>
    <t>Staveništní přesun hmot</t>
  </si>
  <si>
    <t>998 27-6101.R00</t>
  </si>
  <si>
    <t xml:space="preserve">Přesun hmot, trubní vedení plastová, otevř. výkop </t>
  </si>
  <si>
    <t>t</t>
  </si>
  <si>
    <t>871</t>
  </si>
  <si>
    <t xml:space="preserve">Kanalizace </t>
  </si>
  <si>
    <t>871-01</t>
  </si>
  <si>
    <t>871 04</t>
  </si>
  <si>
    <t>MS architektura a design s.r.o.</t>
  </si>
  <si>
    <t>Město Studénka</t>
  </si>
  <si>
    <t xml:space="preserve">Kan. potrubí Ultra-RIB 2, DN 300x5000 (398,95m) </t>
  </si>
  <si>
    <t xml:space="preserve">Betonová kanalizační šachta DN 1000 </t>
  </si>
  <si>
    <t>04_Š1</t>
  </si>
  <si>
    <t>04_Š2</t>
  </si>
  <si>
    <t>04_Š3</t>
  </si>
  <si>
    <t>04_Š4</t>
  </si>
  <si>
    <t>04_Š5</t>
  </si>
  <si>
    <t>04_Š6</t>
  </si>
  <si>
    <t>04_Š7</t>
  </si>
  <si>
    <t>04_Š8</t>
  </si>
  <si>
    <t>04_Š7a</t>
  </si>
  <si>
    <t>jednotlivé díly dle tabulky šachet (včetně těsnících kroužků)</t>
  </si>
  <si>
    <t>894411121R00</t>
  </si>
  <si>
    <t>Osazení betonové šachty z dílců prům.1000 mm,</t>
  </si>
  <si>
    <t>871-02</t>
  </si>
  <si>
    <t>Poklop beton/litina D400, DN625</t>
  </si>
  <si>
    <t>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</si>
</sst>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0" fontId="0" fillId="0" borderId="11" xfId="0" applyNumberFormat="1" applyBorder="1" applyAlignment="1">
      <alignment horizontal="right"/>
    </xf>
    <xf numFmtId="164" fontId="0" fillId="0" borderId="15" xfId="0" applyNumberFormat="1" applyBorder="1"/>
    <xf numFmtId="164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4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5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49" fontId="0" fillId="0" borderId="0" xfId="0" applyNumberFormat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D28" sqref="D2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69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68</v>
      </c>
      <c r="D6" s="10"/>
      <c r="E6" s="10"/>
      <c r="F6" s="18"/>
      <c r="G6" s="12"/>
    </row>
    <row r="7" spans="1:9" ht="12.75">
      <c r="A7" s="13" t="s">
        <v>8</v>
      </c>
      <c r="B7" s="15"/>
      <c r="C7" s="176" t="s">
        <v>89</v>
      </c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 t="s">
        <v>90</v>
      </c>
      <c r="D8" s="177"/>
      <c r="E8" s="16" t="s">
        <v>11</v>
      </c>
      <c r="F8" s="15"/>
      <c r="G8" s="23">
        <f>IF(PocetMJ=0,,ROUND((F30+#REF!)/PocetMJ,1))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/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174" t="s">
        <v>107</v>
      </c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7">
        <v>0</v>
      </c>
      <c r="D29" s="15" t="s">
        <v>40</v>
      </c>
      <c r="E29" s="16"/>
      <c r="F29" s="58">
        <f>C22</f>
        <v>0</v>
      </c>
      <c r="G29" s="17"/>
    </row>
    <row r="30" spans="1:7" ht="12.75">
      <c r="A30" s="13" t="s">
        <v>39</v>
      </c>
      <c r="B30" s="15"/>
      <c r="C30" s="57">
        <v>21</v>
      </c>
      <c r="D30" s="15" t="s">
        <v>40</v>
      </c>
      <c r="E30" s="16"/>
      <c r="F30" s="58">
        <v>0</v>
      </c>
      <c r="G30" s="17"/>
    </row>
    <row r="31" spans="1:7" ht="12.75">
      <c r="A31" s="13" t="s">
        <v>41</v>
      </c>
      <c r="B31" s="15"/>
      <c r="C31" s="57">
        <v>21</v>
      </c>
      <c r="D31" s="15" t="s">
        <v>40</v>
      </c>
      <c r="E31" s="16"/>
      <c r="F31" s="59">
        <f>ROUND(PRODUCT(F30,C31/100),1)</f>
        <v>0</v>
      </c>
      <c r="G31" s="27"/>
    </row>
    <row r="32" spans="1:7" s="65" customFormat="1" ht="19.5" customHeight="1" thickBot="1">
      <c r="A32" s="60" t="s">
        <v>42</v>
      </c>
      <c r="B32" s="61"/>
      <c r="C32" s="61"/>
      <c r="D32" s="61"/>
      <c r="E32" s="62"/>
      <c r="F32" s="63">
        <f>CEILING(SUM(F29:F31),1)</f>
        <v>0</v>
      </c>
      <c r="G32" s="64"/>
    </row>
    <row r="34" spans="1:8" ht="12.75">
      <c r="A34" s="66" t="s">
        <v>43</v>
      </c>
      <c r="B34" s="66"/>
      <c r="C34" s="66"/>
      <c r="D34" s="66"/>
      <c r="E34" s="66"/>
      <c r="F34" s="66"/>
      <c r="G34" s="66"/>
      <c r="H34" t="s">
        <v>4</v>
      </c>
    </row>
    <row r="35" spans="1:8" ht="14.25" customHeight="1">
      <c r="A35" s="66"/>
      <c r="B35" s="181"/>
      <c r="C35" s="181"/>
      <c r="D35" s="181"/>
      <c r="E35" s="181"/>
      <c r="F35" s="181"/>
      <c r="G35" s="181"/>
      <c r="H35" t="s">
        <v>4</v>
      </c>
    </row>
    <row r="36" spans="1:8" ht="12.75" customHeight="1">
      <c r="A36" s="67"/>
      <c r="B36" s="181"/>
      <c r="C36" s="181"/>
      <c r="D36" s="181"/>
      <c r="E36" s="181"/>
      <c r="F36" s="181"/>
      <c r="G36" s="181"/>
      <c r="H36" t="s">
        <v>4</v>
      </c>
    </row>
    <row r="37" spans="1:8" ht="12.75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>
      <c r="A38" s="67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7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7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7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7"/>
      <c r="B42" s="181"/>
      <c r="C42" s="181"/>
      <c r="D42" s="181"/>
      <c r="E42" s="181"/>
      <c r="F42" s="181"/>
      <c r="G42" s="181"/>
      <c r="H42" t="s">
        <v>4</v>
      </c>
    </row>
    <row r="43" spans="1:8" ht="3" customHeight="1">
      <c r="A43" s="67"/>
      <c r="B43" s="181"/>
      <c r="C43" s="181"/>
      <c r="D43" s="181"/>
      <c r="E43" s="181"/>
      <c r="F43" s="181"/>
      <c r="G43" s="181"/>
      <c r="H43" t="s">
        <v>4</v>
      </c>
    </row>
    <row r="44" spans="2:7" ht="12.75">
      <c r="B44" s="175"/>
      <c r="C44" s="175"/>
      <c r="D44" s="175"/>
      <c r="E44" s="175"/>
      <c r="F44" s="175"/>
      <c r="G44" s="175"/>
    </row>
    <row r="45" spans="2:7" ht="12.75">
      <c r="B45" s="175"/>
      <c r="C45" s="175"/>
      <c r="D45" s="175"/>
      <c r="E45" s="175"/>
      <c r="F45" s="175"/>
      <c r="G45" s="175"/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</sheetData>
  <mergeCells count="14">
    <mergeCell ref="B45:G45"/>
    <mergeCell ref="C7:D7"/>
    <mergeCell ref="C8:D8"/>
    <mergeCell ref="E11:G11"/>
    <mergeCell ref="B35:G43"/>
    <mergeCell ref="B44:G44"/>
    <mergeCell ref="B52:G52"/>
    <mergeCell ref="B53:G53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7"/>
  <sheetViews>
    <sheetView workbookViewId="0" topLeftCell="A1">
      <selection activeCell="A15" sqref="A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8" t="str">
        <f>CONCATENATE(cislostavby," ",nazevstavby)</f>
        <v xml:space="preserve"> SO 04-Splašková kanalizace-dopojení</v>
      </c>
      <c r="D1" s="69"/>
      <c r="E1" s="70"/>
      <c r="F1" s="69"/>
      <c r="G1" s="71"/>
      <c r="H1" s="72"/>
      <c r="I1" s="73"/>
    </row>
    <row r="2" spans="1:9" ht="13.5" thickBot="1">
      <c r="A2" s="184" t="s">
        <v>1</v>
      </c>
      <c r="B2" s="185"/>
      <c r="C2" s="74" t="str">
        <f>CONCATENATE(cisloobjektu," ",nazevobjektu)</f>
        <v xml:space="preserve"> Lokalita Panská</v>
      </c>
      <c r="D2" s="75"/>
      <c r="E2" s="76"/>
      <c r="F2" s="75"/>
      <c r="G2" s="186"/>
      <c r="H2" s="186"/>
      <c r="I2" s="187"/>
    </row>
    <row r="3" ht="13.5" thickTop="1">
      <c r="F3" s="11"/>
    </row>
    <row r="4" spans="1:9" ht="19.5" customHeight="1">
      <c r="A4" s="77" t="s">
        <v>44</v>
      </c>
      <c r="B4" s="1"/>
      <c r="C4" s="1"/>
      <c r="D4" s="1"/>
      <c r="E4" s="78"/>
      <c r="F4" s="1"/>
      <c r="G4" s="1"/>
      <c r="H4" s="1"/>
      <c r="I4" s="1"/>
    </row>
    <row r="5" ht="13.5" thickBot="1"/>
    <row r="6" spans="1:9" s="11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11" customFormat="1" ht="12.75">
      <c r="A7" s="170" t="str">
        <f>Položky!B7</f>
        <v>8</v>
      </c>
      <c r="B7" s="85" t="str">
        <f>Položky!C7</f>
        <v>Trubní vedení</v>
      </c>
      <c r="C7" s="86"/>
      <c r="D7" s="87"/>
      <c r="E7" s="171">
        <f>Položky!BA12</f>
        <v>0</v>
      </c>
      <c r="F7" s="172">
        <f>Položky!BB12</f>
        <v>0</v>
      </c>
      <c r="G7" s="172">
        <f>Položky!BC12</f>
        <v>0</v>
      </c>
      <c r="H7" s="172">
        <f>Položky!BD12</f>
        <v>0</v>
      </c>
      <c r="I7" s="173">
        <f>Položky!BE12</f>
        <v>0</v>
      </c>
    </row>
    <row r="8" spans="1:9" s="11" customFormat="1" ht="12.75">
      <c r="A8" s="170" t="str">
        <f>Položky!B13</f>
        <v>99</v>
      </c>
      <c r="B8" s="85" t="str">
        <f>Položky!C13</f>
        <v>Staveništní přesun hmot</v>
      </c>
      <c r="C8" s="86"/>
      <c r="D8" s="87"/>
      <c r="E8" s="171">
        <f>Položky!BA15</f>
        <v>0</v>
      </c>
      <c r="F8" s="172">
        <f>Položky!BB15</f>
        <v>0</v>
      </c>
      <c r="G8" s="172">
        <f>Položky!BC15</f>
        <v>0</v>
      </c>
      <c r="H8" s="172">
        <f>Položky!BD15</f>
        <v>0</v>
      </c>
      <c r="I8" s="173">
        <f>Položky!BE15</f>
        <v>0</v>
      </c>
    </row>
    <row r="9" spans="1:9" s="11" customFormat="1" ht="13.5" thickBot="1">
      <c r="A9" s="170" t="str">
        <f>Položky!B16</f>
        <v>871</v>
      </c>
      <c r="B9" s="85" t="str">
        <f>Položky!C16</f>
        <v xml:space="preserve">Kanalizace </v>
      </c>
      <c r="C9" s="86"/>
      <c r="D9" s="87"/>
      <c r="E9" s="171">
        <f>Položky!BA30</f>
        <v>0</v>
      </c>
      <c r="F9" s="172">
        <f>Položky!BB30</f>
        <v>0</v>
      </c>
      <c r="G9" s="172">
        <f>Položky!BC30</f>
        <v>0</v>
      </c>
      <c r="H9" s="172">
        <f>Položky!BD30</f>
        <v>0</v>
      </c>
      <c r="I9" s="173">
        <f>Položky!BE30</f>
        <v>0</v>
      </c>
    </row>
    <row r="10" spans="1:9" s="93" customFormat="1" ht="13.5" thickBot="1">
      <c r="A10" s="88"/>
      <c r="B10" s="80" t="s">
        <v>50</v>
      </c>
      <c r="C10" s="80"/>
      <c r="D10" s="89"/>
      <c r="E10" s="90">
        <f>SUM(E7:E9)</f>
        <v>0</v>
      </c>
      <c r="F10" s="91">
        <f>SUM(F7:F9)</f>
        <v>0</v>
      </c>
      <c r="G10" s="91">
        <f>SUM(G7:G9)</f>
        <v>0</v>
      </c>
      <c r="H10" s="91">
        <f>SUM(H7:H9)</f>
        <v>0</v>
      </c>
      <c r="I10" s="92">
        <f>SUM(I7:I9)</f>
        <v>0</v>
      </c>
    </row>
    <row r="11" spans="1:9" ht="12.75">
      <c r="A11" s="86"/>
      <c r="B11" s="86"/>
      <c r="C11" s="86"/>
      <c r="D11" s="86"/>
      <c r="E11" s="86"/>
      <c r="F11" s="86"/>
      <c r="G11" s="86"/>
      <c r="H11" s="86"/>
      <c r="I11" s="86"/>
    </row>
    <row r="12" spans="1:57" ht="19.5" customHeight="1">
      <c r="A12" s="94" t="s">
        <v>51</v>
      </c>
      <c r="B12" s="94"/>
      <c r="C12" s="94"/>
      <c r="D12" s="94"/>
      <c r="E12" s="94"/>
      <c r="F12" s="94"/>
      <c r="G12" s="95"/>
      <c r="H12" s="94"/>
      <c r="I12" s="94"/>
      <c r="BA12" s="30"/>
      <c r="BB12" s="30"/>
      <c r="BC12" s="30"/>
      <c r="BD12" s="30"/>
      <c r="BE12" s="30"/>
    </row>
    <row r="13" spans="1:9" ht="13.5" thickBot="1">
      <c r="A13" s="96"/>
      <c r="B13" s="96"/>
      <c r="C13" s="96"/>
      <c r="D13" s="96"/>
      <c r="E13" s="96"/>
      <c r="F13" s="96"/>
      <c r="G13" s="96"/>
      <c r="H13" s="96"/>
      <c r="I13" s="96"/>
    </row>
    <row r="14" spans="1:9" ht="12.75">
      <c r="A14" s="97" t="s">
        <v>52</v>
      </c>
      <c r="B14" s="98"/>
      <c r="C14" s="98"/>
      <c r="D14" s="99"/>
      <c r="E14" s="100" t="s">
        <v>53</v>
      </c>
      <c r="F14" s="101" t="s">
        <v>54</v>
      </c>
      <c r="G14" s="102" t="s">
        <v>55</v>
      </c>
      <c r="H14" s="103"/>
      <c r="I14" s="104" t="s">
        <v>53</v>
      </c>
    </row>
    <row r="15" spans="1:53" ht="12.75">
      <c r="A15" s="105"/>
      <c r="B15" s="106"/>
      <c r="C15" s="106"/>
      <c r="D15" s="107"/>
      <c r="E15" s="108"/>
      <c r="F15" s="109"/>
      <c r="G15" s="110">
        <f>CHOOSE(BA15+1,HSV+PSV,HSV+PSV+Mont,HSV+PSV+Dodavka+Mont,HSV,PSV,Mont,Dodavka,Mont+Dodavka,0)</f>
        <v>0</v>
      </c>
      <c r="H15" s="111"/>
      <c r="I15" s="112">
        <f>E15+F15*G15/100</f>
        <v>0</v>
      </c>
      <c r="BA15">
        <v>8</v>
      </c>
    </row>
    <row r="16" spans="1:9" ht="13.5" thickBot="1">
      <c r="A16" s="113"/>
      <c r="B16" s="114" t="s">
        <v>56</v>
      </c>
      <c r="C16" s="115"/>
      <c r="D16" s="116"/>
      <c r="E16" s="117"/>
      <c r="F16" s="118"/>
      <c r="G16" s="118"/>
      <c r="H16" s="188">
        <f>SUM(H15:H15)</f>
        <v>0</v>
      </c>
      <c r="I16" s="189"/>
    </row>
    <row r="17" spans="1:9" ht="12.75">
      <c r="A17" s="96"/>
      <c r="B17" s="96"/>
      <c r="C17" s="96"/>
      <c r="D17" s="96"/>
      <c r="E17" s="96"/>
      <c r="F17" s="96"/>
      <c r="G17" s="96"/>
      <c r="H17" s="96"/>
      <c r="I17" s="96"/>
    </row>
    <row r="18" spans="2:9" ht="12.75">
      <c r="B18" s="93"/>
      <c r="F18" s="119"/>
      <c r="G18" s="120"/>
      <c r="H18" s="120"/>
      <c r="I18" s="121"/>
    </row>
    <row r="19" spans="6:9" ht="12.75">
      <c r="F19" s="119"/>
      <c r="G19" s="120"/>
      <c r="H19" s="120"/>
      <c r="I19" s="121"/>
    </row>
    <row r="20" spans="6:9" ht="12.75">
      <c r="F20" s="119"/>
      <c r="G20" s="120"/>
      <c r="H20" s="120"/>
      <c r="I20" s="121"/>
    </row>
    <row r="21" spans="6:9" ht="12.75"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</sheetData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03"/>
  <sheetViews>
    <sheetView showGridLines="0" showZeros="0" tabSelected="1" workbookViewId="0" topLeftCell="A4">
      <selection activeCell="C10" sqref="C10"/>
    </sheetView>
  </sheetViews>
  <sheetFormatPr defaultColWidth="9.00390625" defaultRowHeight="12.75"/>
  <cols>
    <col min="1" max="1" width="3.875" style="122" customWidth="1"/>
    <col min="2" max="2" width="21.125" style="122" customWidth="1"/>
    <col min="3" max="3" width="40.375" style="122" customWidth="1"/>
    <col min="4" max="4" width="5.625" style="122" customWidth="1"/>
    <col min="5" max="5" width="8.625" style="164" customWidth="1"/>
    <col min="6" max="6" width="9.875" style="122" customWidth="1"/>
    <col min="7" max="7" width="13.875" style="122" customWidth="1"/>
    <col min="8" max="16384" width="9.125" style="122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3"/>
      <c r="B2" s="124"/>
      <c r="C2" s="125"/>
      <c r="D2" s="125"/>
      <c r="E2" s="126"/>
      <c r="F2" s="125"/>
      <c r="G2" s="125"/>
    </row>
    <row r="3" spans="1:7" ht="13.5" thickTop="1">
      <c r="A3" s="191" t="s">
        <v>5</v>
      </c>
      <c r="B3" s="192"/>
      <c r="C3" s="127" t="str">
        <f>CONCATENATE(cislostavby," ",nazevstavby)</f>
        <v xml:space="preserve"> SO 04-Splašková kanalizace-dopojení</v>
      </c>
      <c r="D3" s="128"/>
      <c r="E3" s="129"/>
      <c r="F3" s="130">
        <f>Rekapitulace!H1</f>
        <v>0</v>
      </c>
      <c r="G3" s="131"/>
    </row>
    <row r="4" spans="1:7" ht="13.5" thickBot="1">
      <c r="A4" s="193" t="s">
        <v>1</v>
      </c>
      <c r="B4" s="194"/>
      <c r="C4" s="132" t="str">
        <f>CONCATENATE(cisloobjektu," ",nazevobjektu)</f>
        <v xml:space="preserve"> Lokalita Panská</v>
      </c>
      <c r="D4" s="133"/>
      <c r="E4" s="195"/>
      <c r="F4" s="195"/>
      <c r="G4" s="196"/>
    </row>
    <row r="5" spans="1:7" ht="13.5" thickTop="1">
      <c r="A5" s="134"/>
      <c r="B5" s="135"/>
      <c r="C5" s="135"/>
      <c r="D5" s="123"/>
      <c r="E5" s="136"/>
      <c r="F5" s="123"/>
      <c r="G5" s="137"/>
    </row>
    <row r="6" spans="1:7" ht="12.75">
      <c r="A6" s="138" t="s">
        <v>58</v>
      </c>
      <c r="B6" s="139" t="s">
        <v>59</v>
      </c>
      <c r="C6" s="139" t="s">
        <v>60</v>
      </c>
      <c r="D6" s="139" t="s">
        <v>61</v>
      </c>
      <c r="E6" s="140" t="s">
        <v>62</v>
      </c>
      <c r="F6" s="139" t="s">
        <v>63</v>
      </c>
      <c r="G6" s="141" t="s">
        <v>64</v>
      </c>
    </row>
    <row r="7" spans="1:15" ht="12.75">
      <c r="A7" s="142" t="s">
        <v>65</v>
      </c>
      <c r="B7" s="143" t="s">
        <v>70</v>
      </c>
      <c r="C7" s="144" t="s">
        <v>71</v>
      </c>
      <c r="D7" s="145"/>
      <c r="E7" s="146"/>
      <c r="F7" s="146"/>
      <c r="G7" s="147"/>
      <c r="H7" s="148"/>
      <c r="I7" s="148"/>
      <c r="O7" s="149">
        <v>1</v>
      </c>
    </row>
    <row r="8" spans="1:104" ht="12.75">
      <c r="A8" s="150">
        <v>1</v>
      </c>
      <c r="B8" s="151" t="s">
        <v>72</v>
      </c>
      <c r="C8" s="152" t="s">
        <v>73</v>
      </c>
      <c r="D8" s="153" t="s">
        <v>74</v>
      </c>
      <c r="E8" s="154">
        <v>398.95</v>
      </c>
      <c r="F8" s="154"/>
      <c r="G8" s="155">
        <f>E8*F8</f>
        <v>0</v>
      </c>
      <c r="O8" s="149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  <c r="CZ8" s="122">
        <v>0</v>
      </c>
    </row>
    <row r="9" spans="1:104" ht="12.75">
      <c r="A9" s="150">
        <v>2</v>
      </c>
      <c r="B9" s="151" t="s">
        <v>75</v>
      </c>
      <c r="C9" s="152" t="s">
        <v>76</v>
      </c>
      <c r="D9" s="153" t="s">
        <v>74</v>
      </c>
      <c r="E9" s="154">
        <v>398.95</v>
      </c>
      <c r="F9" s="154"/>
      <c r="G9" s="155">
        <f>E9*F9</f>
        <v>0</v>
      </c>
      <c r="O9" s="149">
        <v>2</v>
      </c>
      <c r="AA9" s="122">
        <v>12</v>
      </c>
      <c r="AB9" s="122">
        <v>0</v>
      </c>
      <c r="AC9" s="122">
        <v>2</v>
      </c>
      <c r="AZ9" s="122">
        <v>1</v>
      </c>
      <c r="BA9" s="122">
        <f>IF(AZ9=1,G9,0)</f>
        <v>0</v>
      </c>
      <c r="BB9" s="122">
        <f>IF(AZ9=2,G9,0)</f>
        <v>0</v>
      </c>
      <c r="BC9" s="122">
        <f>IF(AZ9=3,G9,0)</f>
        <v>0</v>
      </c>
      <c r="BD9" s="122">
        <f>IF(AZ9=4,G9,0)</f>
        <v>0</v>
      </c>
      <c r="BE9" s="122">
        <f>IF(AZ9=5,G9,0)</f>
        <v>0</v>
      </c>
      <c r="CZ9" s="122">
        <v>0</v>
      </c>
    </row>
    <row r="10" spans="1:104" ht="12.75">
      <c r="A10" s="150">
        <v>3</v>
      </c>
      <c r="B10" s="151" t="s">
        <v>103</v>
      </c>
      <c r="C10" s="152" t="s">
        <v>104</v>
      </c>
      <c r="D10" s="153" t="s">
        <v>77</v>
      </c>
      <c r="E10" s="154">
        <v>9</v>
      </c>
      <c r="F10" s="154"/>
      <c r="G10" s="155">
        <f>E10*F10</f>
        <v>0</v>
      </c>
      <c r="O10" s="149">
        <v>2</v>
      </c>
      <c r="AA10" s="122">
        <v>12</v>
      </c>
      <c r="AB10" s="122">
        <v>0</v>
      </c>
      <c r="AC10" s="122">
        <v>3</v>
      </c>
      <c r="AZ10" s="122">
        <v>1</v>
      </c>
      <c r="BA10" s="122">
        <f>IF(AZ10=1,G10,0)</f>
        <v>0</v>
      </c>
      <c r="BB10" s="122">
        <f>IF(AZ10=2,G10,0)</f>
        <v>0</v>
      </c>
      <c r="BC10" s="122">
        <f>IF(AZ10=3,G10,0)</f>
        <v>0</v>
      </c>
      <c r="BD10" s="122">
        <f>IF(AZ10=4,G10,0)</f>
        <v>0</v>
      </c>
      <c r="BE10" s="122">
        <f>IF(AZ10=5,G10,0)</f>
        <v>0</v>
      </c>
      <c r="CZ10" s="122">
        <v>0</v>
      </c>
    </row>
    <row r="11" spans="1:104" ht="12.75">
      <c r="A11" s="150">
        <v>4</v>
      </c>
      <c r="B11" s="151" t="s">
        <v>78</v>
      </c>
      <c r="C11" s="152" t="s">
        <v>79</v>
      </c>
      <c r="D11" s="153" t="s">
        <v>77</v>
      </c>
      <c r="E11" s="154">
        <v>9</v>
      </c>
      <c r="F11" s="154"/>
      <c r="G11" s="155">
        <f>E11*F11</f>
        <v>0</v>
      </c>
      <c r="O11" s="149">
        <v>2</v>
      </c>
      <c r="AA11" s="122">
        <v>12</v>
      </c>
      <c r="AB11" s="122">
        <v>0</v>
      </c>
      <c r="AC11" s="122">
        <v>4</v>
      </c>
      <c r="AZ11" s="122">
        <v>1</v>
      </c>
      <c r="BA11" s="122">
        <f>IF(AZ11=1,G11,0)</f>
        <v>0</v>
      </c>
      <c r="BB11" s="122">
        <f>IF(AZ11=2,G11,0)</f>
        <v>0</v>
      </c>
      <c r="BC11" s="122">
        <f>IF(AZ11=3,G11,0)</f>
        <v>0</v>
      </c>
      <c r="BD11" s="122">
        <f>IF(AZ11=4,G11,0)</f>
        <v>0</v>
      </c>
      <c r="BE11" s="122">
        <f>IF(AZ11=5,G11,0)</f>
        <v>0</v>
      </c>
      <c r="CZ11" s="122">
        <v>0.007</v>
      </c>
    </row>
    <row r="12" spans="1:57" ht="12.75">
      <c r="A12" s="156"/>
      <c r="B12" s="157" t="s">
        <v>67</v>
      </c>
      <c r="C12" s="158" t="str">
        <f>CONCATENATE(B7," ",C7)</f>
        <v>8 Trubní vedení</v>
      </c>
      <c r="D12" s="156"/>
      <c r="E12" s="159"/>
      <c r="F12" s="159"/>
      <c r="G12" s="160">
        <f>SUM(G7:G11)</f>
        <v>0</v>
      </c>
      <c r="O12" s="149">
        <v>4</v>
      </c>
      <c r="BA12" s="161">
        <f>SUM(BA7:BA11)</f>
        <v>0</v>
      </c>
      <c r="BB12" s="161">
        <f>SUM(BB7:BB11)</f>
        <v>0</v>
      </c>
      <c r="BC12" s="161">
        <f>SUM(BC7:BC11)</f>
        <v>0</v>
      </c>
      <c r="BD12" s="161">
        <f>SUM(BD7:BD11)</f>
        <v>0</v>
      </c>
      <c r="BE12" s="161">
        <f>SUM(BE7:BE11)</f>
        <v>0</v>
      </c>
    </row>
    <row r="13" spans="1:15" ht="12.75">
      <c r="A13" s="142" t="s">
        <v>65</v>
      </c>
      <c r="B13" s="143" t="s">
        <v>80</v>
      </c>
      <c r="C13" s="144" t="s">
        <v>81</v>
      </c>
      <c r="D13" s="145"/>
      <c r="E13" s="146"/>
      <c r="F13" s="146"/>
      <c r="G13" s="147"/>
      <c r="H13" s="148"/>
      <c r="I13" s="148"/>
      <c r="O13" s="149">
        <v>1</v>
      </c>
    </row>
    <row r="14" spans="1:104" ht="12.75">
      <c r="A14" s="150">
        <v>5</v>
      </c>
      <c r="B14" s="151" t="s">
        <v>82</v>
      </c>
      <c r="C14" s="152" t="s">
        <v>83</v>
      </c>
      <c r="D14" s="153" t="s">
        <v>84</v>
      </c>
      <c r="E14" s="154">
        <v>15</v>
      </c>
      <c r="F14" s="154"/>
      <c r="G14" s="155">
        <f>E14*F14</f>
        <v>0</v>
      </c>
      <c r="O14" s="149">
        <v>2</v>
      </c>
      <c r="AA14" s="122">
        <v>12</v>
      </c>
      <c r="AB14" s="122">
        <v>0</v>
      </c>
      <c r="AC14" s="122">
        <v>6</v>
      </c>
      <c r="AZ14" s="122">
        <v>1</v>
      </c>
      <c r="BA14" s="122">
        <f>IF(AZ14=1,G14,0)</f>
        <v>0</v>
      </c>
      <c r="BB14" s="122">
        <f>IF(AZ14=2,G14,0)</f>
        <v>0</v>
      </c>
      <c r="BC14" s="122">
        <f>IF(AZ14=3,G14,0)</f>
        <v>0</v>
      </c>
      <c r="BD14" s="122">
        <f>IF(AZ14=4,G14,0)</f>
        <v>0</v>
      </c>
      <c r="BE14" s="122">
        <f>IF(AZ14=5,G14,0)</f>
        <v>0</v>
      </c>
      <c r="CZ14" s="122">
        <v>0</v>
      </c>
    </row>
    <row r="15" spans="1:57" ht="12.75">
      <c r="A15" s="156"/>
      <c r="B15" s="157" t="s">
        <v>67</v>
      </c>
      <c r="C15" s="158" t="str">
        <f>CONCATENATE(B13," ",C13)</f>
        <v>99 Staveništní přesun hmot</v>
      </c>
      <c r="D15" s="156"/>
      <c r="E15" s="159"/>
      <c r="F15" s="159"/>
      <c r="G15" s="160">
        <f>SUM(G13:G14)</f>
        <v>0</v>
      </c>
      <c r="O15" s="149">
        <v>4</v>
      </c>
      <c r="BA15" s="161">
        <f>SUM(BA13:BA14)</f>
        <v>0</v>
      </c>
      <c r="BB15" s="161">
        <f>SUM(BB13:BB14)</f>
        <v>0</v>
      </c>
      <c r="BC15" s="161">
        <f>SUM(BC13:BC14)</f>
        <v>0</v>
      </c>
      <c r="BD15" s="161">
        <f>SUM(BD13:BD14)</f>
        <v>0</v>
      </c>
      <c r="BE15" s="161">
        <f>SUM(BE13:BE14)</f>
        <v>0</v>
      </c>
    </row>
    <row r="16" spans="1:15" ht="12.75">
      <c r="A16" s="142" t="s">
        <v>65</v>
      </c>
      <c r="B16" s="143" t="s">
        <v>85</v>
      </c>
      <c r="C16" s="144" t="s">
        <v>86</v>
      </c>
      <c r="D16" s="145"/>
      <c r="E16" s="146"/>
      <c r="F16" s="146"/>
      <c r="G16" s="147"/>
      <c r="H16" s="148"/>
      <c r="I16" s="148"/>
      <c r="O16" s="149">
        <v>1</v>
      </c>
    </row>
    <row r="17" spans="1:104" ht="12.75">
      <c r="A17" s="150">
        <v>6</v>
      </c>
      <c r="B17" s="151" t="s">
        <v>87</v>
      </c>
      <c r="C17" s="152" t="s">
        <v>92</v>
      </c>
      <c r="D17" s="153"/>
      <c r="E17" s="154"/>
      <c r="F17" s="154"/>
      <c r="G17" s="155">
        <f>E17*F17</f>
        <v>0</v>
      </c>
      <c r="O17" s="149">
        <v>2</v>
      </c>
      <c r="AA17" s="122">
        <v>12</v>
      </c>
      <c r="AB17" s="122">
        <v>1</v>
      </c>
      <c r="AC17" s="122">
        <v>7</v>
      </c>
      <c r="AZ17" s="122">
        <v>1</v>
      </c>
      <c r="BA17" s="122">
        <f>IF(AZ17=1,G17,0)</f>
        <v>0</v>
      </c>
      <c r="BB17" s="122">
        <f>IF(AZ17=2,G17,0)</f>
        <v>0</v>
      </c>
      <c r="BC17" s="122">
        <f>IF(AZ17=3,G17,0)</f>
        <v>0</v>
      </c>
      <c r="BD17" s="122">
        <f>IF(AZ17=4,G17,0)</f>
        <v>0</v>
      </c>
      <c r="BE17" s="122">
        <f>IF(AZ17=5,G17,0)</f>
        <v>0</v>
      </c>
      <c r="CZ17" s="122">
        <v>0</v>
      </c>
    </row>
    <row r="18" spans="1:15" ht="22.5">
      <c r="A18" s="150"/>
      <c r="B18" s="151"/>
      <c r="C18" s="152" t="s">
        <v>102</v>
      </c>
      <c r="D18" s="153"/>
      <c r="E18" s="154"/>
      <c r="F18" s="154"/>
      <c r="G18" s="155"/>
      <c r="O18" s="149"/>
    </row>
    <row r="19" spans="1:15" ht="12.75">
      <c r="A19" s="150"/>
      <c r="B19" s="151"/>
      <c r="C19" s="152" t="s">
        <v>93</v>
      </c>
      <c r="D19" s="153" t="s">
        <v>66</v>
      </c>
      <c r="E19" s="154">
        <v>1</v>
      </c>
      <c r="F19" s="154"/>
      <c r="G19" s="155"/>
      <c r="O19" s="149"/>
    </row>
    <row r="20" spans="1:15" ht="12.75">
      <c r="A20" s="150"/>
      <c r="B20" s="151"/>
      <c r="C20" s="152" t="s">
        <v>94</v>
      </c>
      <c r="D20" s="153" t="s">
        <v>66</v>
      </c>
      <c r="E20" s="154">
        <v>1</v>
      </c>
      <c r="F20" s="154"/>
      <c r="G20" s="155"/>
      <c r="O20" s="149"/>
    </row>
    <row r="21" spans="1:15" ht="12.75">
      <c r="A21" s="150"/>
      <c r="B21" s="151"/>
      <c r="C21" s="152" t="s">
        <v>95</v>
      </c>
      <c r="D21" s="153" t="s">
        <v>66</v>
      </c>
      <c r="E21" s="154">
        <v>1</v>
      </c>
      <c r="F21" s="154"/>
      <c r="G21" s="155"/>
      <c r="O21" s="149"/>
    </row>
    <row r="22" spans="1:15" ht="12.75">
      <c r="A22" s="150"/>
      <c r="B22" s="151"/>
      <c r="C22" s="152" t="s">
        <v>96</v>
      </c>
      <c r="D22" s="153" t="s">
        <v>66</v>
      </c>
      <c r="E22" s="154">
        <v>1</v>
      </c>
      <c r="F22" s="154"/>
      <c r="G22" s="155"/>
      <c r="O22" s="149"/>
    </row>
    <row r="23" spans="1:15" ht="12.75">
      <c r="A23" s="150"/>
      <c r="B23" s="151"/>
      <c r="C23" s="152" t="s">
        <v>97</v>
      </c>
      <c r="D23" s="153" t="s">
        <v>66</v>
      </c>
      <c r="E23" s="154">
        <v>1</v>
      </c>
      <c r="F23" s="154"/>
      <c r="G23" s="155"/>
      <c r="O23" s="149"/>
    </row>
    <row r="24" spans="1:15" ht="12.75">
      <c r="A24" s="150"/>
      <c r="B24" s="151"/>
      <c r="C24" s="152" t="s">
        <v>98</v>
      </c>
      <c r="D24" s="153" t="s">
        <v>66</v>
      </c>
      <c r="E24" s="154">
        <v>1</v>
      </c>
      <c r="F24" s="154"/>
      <c r="G24" s="155"/>
      <c r="O24" s="149"/>
    </row>
    <row r="25" spans="1:15" ht="12.75">
      <c r="A25" s="150"/>
      <c r="B25" s="151"/>
      <c r="C25" s="152" t="s">
        <v>99</v>
      </c>
      <c r="D25" s="153" t="s">
        <v>66</v>
      </c>
      <c r="E25" s="154">
        <v>1</v>
      </c>
      <c r="F25" s="154"/>
      <c r="G25" s="155"/>
      <c r="O25" s="149"/>
    </row>
    <row r="26" spans="1:15" ht="12.75">
      <c r="A26" s="150"/>
      <c r="B26" s="151"/>
      <c r="C26" s="152" t="s">
        <v>101</v>
      </c>
      <c r="D26" s="153" t="s">
        <v>66</v>
      </c>
      <c r="E26" s="154">
        <v>1</v>
      </c>
      <c r="F26" s="154"/>
      <c r="G26" s="155"/>
      <c r="O26" s="149"/>
    </row>
    <row r="27" spans="1:15" ht="12.75">
      <c r="A27" s="150"/>
      <c r="B27" s="151"/>
      <c r="C27" s="152" t="s">
        <v>100</v>
      </c>
      <c r="D27" s="153" t="s">
        <v>66</v>
      </c>
      <c r="E27" s="154">
        <v>1</v>
      </c>
      <c r="F27" s="154"/>
      <c r="G27" s="155"/>
      <c r="O27" s="149"/>
    </row>
    <row r="28" spans="1:15" ht="12.75">
      <c r="A28" s="150">
        <v>7</v>
      </c>
      <c r="B28" s="151" t="s">
        <v>105</v>
      </c>
      <c r="C28" s="152" t="s">
        <v>106</v>
      </c>
      <c r="D28" s="153" t="s">
        <v>66</v>
      </c>
      <c r="E28" s="154">
        <v>9</v>
      </c>
      <c r="F28" s="154"/>
      <c r="G28" s="155"/>
      <c r="O28" s="149"/>
    </row>
    <row r="29" spans="1:104" ht="12.75">
      <c r="A29" s="150">
        <v>8</v>
      </c>
      <c r="B29" s="151" t="s">
        <v>88</v>
      </c>
      <c r="C29" s="152" t="s">
        <v>91</v>
      </c>
      <c r="D29" s="153" t="s">
        <v>66</v>
      </c>
      <c r="E29" s="154">
        <v>80</v>
      </c>
      <c r="F29" s="154"/>
      <c r="G29" s="155">
        <f>E29*F29</f>
        <v>0</v>
      </c>
      <c r="O29" s="149">
        <v>2</v>
      </c>
      <c r="AA29" s="122">
        <v>12</v>
      </c>
      <c r="AB29" s="122">
        <v>0</v>
      </c>
      <c r="AC29" s="122">
        <v>8</v>
      </c>
      <c r="AZ29" s="122">
        <v>1</v>
      </c>
      <c r="BA29" s="122">
        <f>IF(AZ29=1,G29,0)</f>
        <v>0</v>
      </c>
      <c r="BB29" s="122">
        <f>IF(AZ29=2,G29,0)</f>
        <v>0</v>
      </c>
      <c r="BC29" s="122">
        <f>IF(AZ29=3,G29,0)</f>
        <v>0</v>
      </c>
      <c r="BD29" s="122">
        <f>IF(AZ29=4,G29,0)</f>
        <v>0</v>
      </c>
      <c r="BE29" s="122">
        <f>IF(AZ29=5,G29,0)</f>
        <v>0</v>
      </c>
      <c r="CZ29" s="122">
        <v>0</v>
      </c>
    </row>
    <row r="30" spans="1:57" ht="12.75">
      <c r="A30" s="156"/>
      <c r="B30" s="157" t="s">
        <v>67</v>
      </c>
      <c r="C30" s="158" t="str">
        <f>CONCATENATE(B16," ",C16)</f>
        <v xml:space="preserve">871 Kanalizace </v>
      </c>
      <c r="D30" s="156"/>
      <c r="E30" s="159"/>
      <c r="F30" s="159"/>
      <c r="G30" s="160">
        <f>SUM(G16:G29)</f>
        <v>0</v>
      </c>
      <c r="O30" s="149">
        <v>4</v>
      </c>
      <c r="BA30" s="161">
        <f>SUM(BA16:BA29)</f>
        <v>0</v>
      </c>
      <c r="BB30" s="161">
        <f>SUM(BB16:BB29)</f>
        <v>0</v>
      </c>
      <c r="BC30" s="161">
        <f>SUM(BC16:BC29)</f>
        <v>0</v>
      </c>
      <c r="BD30" s="161">
        <f>SUM(BD16:BD29)</f>
        <v>0</v>
      </c>
      <c r="BE30" s="161">
        <f>SUM(BE16:BE29)</f>
        <v>0</v>
      </c>
    </row>
    <row r="31" spans="1:7" ht="12.75">
      <c r="A31" s="123"/>
      <c r="B31" s="123"/>
      <c r="C31" s="123"/>
      <c r="D31" s="123"/>
      <c r="E31" s="123"/>
      <c r="F31" s="123"/>
      <c r="G31" s="123"/>
    </row>
    <row r="32" ht="12.75">
      <c r="E32" s="122"/>
    </row>
    <row r="33" ht="12.75">
      <c r="E33" s="122"/>
    </row>
    <row r="34" ht="12.75">
      <c r="E34" s="122"/>
    </row>
    <row r="35" ht="12.75">
      <c r="E35" s="122"/>
    </row>
    <row r="36" ht="12.75">
      <c r="E36" s="122"/>
    </row>
    <row r="37" ht="12.75">
      <c r="E37" s="122"/>
    </row>
    <row r="38" ht="12.75">
      <c r="E38" s="122"/>
    </row>
    <row r="39" ht="12.75">
      <c r="E39" s="122"/>
    </row>
    <row r="40" ht="12.75">
      <c r="E40" s="122"/>
    </row>
    <row r="41" ht="12.75">
      <c r="E41" s="122"/>
    </row>
    <row r="42" ht="12.75">
      <c r="E42" s="122"/>
    </row>
    <row r="43" ht="12.75">
      <c r="E43" s="122"/>
    </row>
    <row r="44" ht="12.75">
      <c r="E44" s="122"/>
    </row>
    <row r="45" ht="12.75">
      <c r="E45" s="122"/>
    </row>
    <row r="46" ht="12.75">
      <c r="E46" s="122"/>
    </row>
    <row r="47" ht="12.75">
      <c r="E47" s="122"/>
    </row>
    <row r="48" ht="12.75">
      <c r="E48" s="122"/>
    </row>
    <row r="49" ht="12.75">
      <c r="E49" s="122"/>
    </row>
    <row r="50" ht="12.75">
      <c r="E50" s="122"/>
    </row>
    <row r="51" ht="12.75">
      <c r="E51" s="122"/>
    </row>
    <row r="52" ht="12.75">
      <c r="E52" s="122"/>
    </row>
    <row r="53" ht="12.75">
      <c r="E53" s="122"/>
    </row>
    <row r="54" spans="1:7" ht="12.75">
      <c r="A54" s="162"/>
      <c r="B54" s="162"/>
      <c r="C54" s="162"/>
      <c r="D54" s="162"/>
      <c r="E54" s="162"/>
      <c r="F54" s="162"/>
      <c r="G54" s="162"/>
    </row>
    <row r="55" spans="1:7" ht="12.75">
      <c r="A55" s="162"/>
      <c r="B55" s="162"/>
      <c r="C55" s="162"/>
      <c r="D55" s="162"/>
      <c r="E55" s="162"/>
      <c r="F55" s="162"/>
      <c r="G55" s="162"/>
    </row>
    <row r="56" spans="1:7" ht="12.75">
      <c r="A56" s="162"/>
      <c r="B56" s="162"/>
      <c r="C56" s="162"/>
      <c r="D56" s="162"/>
      <c r="E56" s="162"/>
      <c r="F56" s="162"/>
      <c r="G56" s="162"/>
    </row>
    <row r="57" spans="1:7" ht="12.75">
      <c r="A57" s="162"/>
      <c r="B57" s="162"/>
      <c r="C57" s="162"/>
      <c r="D57" s="162"/>
      <c r="E57" s="162"/>
      <c r="F57" s="162"/>
      <c r="G57" s="16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spans="1:2" ht="12.75">
      <c r="A89" s="163"/>
      <c r="B89" s="163"/>
    </row>
    <row r="90" spans="1:7" ht="12.75">
      <c r="A90" s="162"/>
      <c r="B90" s="162"/>
      <c r="C90" s="165"/>
      <c r="D90" s="165"/>
      <c r="E90" s="166"/>
      <c r="F90" s="165"/>
      <c r="G90" s="167"/>
    </row>
    <row r="91" spans="1:7" ht="12.75">
      <c r="A91" s="168"/>
      <c r="B91" s="168"/>
      <c r="C91" s="162"/>
      <c r="D91" s="162"/>
      <c r="E91" s="169"/>
      <c r="F91" s="162"/>
      <c r="G91" s="162"/>
    </row>
    <row r="92" spans="1:7" ht="12.75">
      <c r="A92" s="162"/>
      <c r="B92" s="162"/>
      <c r="C92" s="162"/>
      <c r="D92" s="162"/>
      <c r="E92" s="169"/>
      <c r="F92" s="162"/>
      <c r="G92" s="162"/>
    </row>
    <row r="93" spans="1:7" ht="12.75">
      <c r="A93" s="162"/>
      <c r="B93" s="162"/>
      <c r="C93" s="162"/>
      <c r="D93" s="162"/>
      <c r="E93" s="169"/>
      <c r="F93" s="162"/>
      <c r="G93" s="162"/>
    </row>
    <row r="94" spans="1:7" ht="12.75">
      <c r="A94" s="162"/>
      <c r="B94" s="162"/>
      <c r="C94" s="162"/>
      <c r="D94" s="162"/>
      <c r="E94" s="169"/>
      <c r="F94" s="162"/>
      <c r="G94" s="162"/>
    </row>
    <row r="95" spans="1:7" ht="12.75">
      <c r="A95" s="162"/>
      <c r="B95" s="162"/>
      <c r="C95" s="162"/>
      <c r="D95" s="162"/>
      <c r="E95" s="169"/>
      <c r="F95" s="162"/>
      <c r="G95" s="162"/>
    </row>
    <row r="96" spans="1:7" ht="12.75">
      <c r="A96" s="162"/>
      <c r="B96" s="162"/>
      <c r="C96" s="162"/>
      <c r="D96" s="162"/>
      <c r="E96" s="169"/>
      <c r="F96" s="162"/>
      <c r="G96" s="162"/>
    </row>
    <row r="97" spans="1:7" ht="12.75">
      <c r="A97" s="162"/>
      <c r="B97" s="162"/>
      <c r="C97" s="162"/>
      <c r="D97" s="162"/>
      <c r="E97" s="169"/>
      <c r="F97" s="162"/>
      <c r="G97" s="162"/>
    </row>
    <row r="98" spans="1:7" ht="12.75">
      <c r="A98" s="162"/>
      <c r="B98" s="162"/>
      <c r="C98" s="162"/>
      <c r="D98" s="162"/>
      <c r="E98" s="169"/>
      <c r="F98" s="162"/>
      <c r="G98" s="162"/>
    </row>
    <row r="99" spans="1:7" ht="12.75">
      <c r="A99" s="162"/>
      <c r="B99" s="162"/>
      <c r="C99" s="162"/>
      <c r="D99" s="162"/>
      <c r="E99" s="169"/>
      <c r="F99" s="162"/>
      <c r="G99" s="162"/>
    </row>
    <row r="100" spans="1:7" ht="12.75">
      <c r="A100" s="162"/>
      <c r="B100" s="162"/>
      <c r="C100" s="162"/>
      <c r="D100" s="162"/>
      <c r="E100" s="169"/>
      <c r="F100" s="162"/>
      <c r="G100" s="162"/>
    </row>
    <row r="101" spans="1:7" ht="12.75">
      <c r="A101" s="162"/>
      <c r="B101" s="162"/>
      <c r="C101" s="162"/>
      <c r="D101" s="162"/>
      <c r="E101" s="169"/>
      <c r="F101" s="162"/>
      <c r="G101" s="162"/>
    </row>
    <row r="102" spans="1:7" ht="12.75">
      <c r="A102" s="162"/>
      <c r="B102" s="162"/>
      <c r="C102" s="162"/>
      <c r="D102" s="162"/>
      <c r="E102" s="169"/>
      <c r="F102" s="162"/>
      <c r="G102" s="162"/>
    </row>
    <row r="103" spans="1:7" ht="12.75">
      <c r="A103" s="162"/>
      <c r="B103" s="162"/>
      <c r="C103" s="162"/>
      <c r="D103" s="162"/>
      <c r="E103" s="169"/>
      <c r="F103" s="162"/>
      <c r="G103" s="162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fitToHeight="1" fitToWidth="1" horizontalDpi="300" verticalDpi="300" orientation="portrait" paperSize="9" scale="9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Lucie Szöke</cp:lastModifiedBy>
  <cp:lastPrinted>2017-10-05T10:02:48Z</cp:lastPrinted>
  <dcterms:created xsi:type="dcterms:W3CDTF">2016-06-20T08:53:12Z</dcterms:created>
  <dcterms:modified xsi:type="dcterms:W3CDTF">2017-10-05T10:03:16Z</dcterms:modified>
  <cp:category/>
  <cp:version/>
  <cp:contentType/>
  <cp:contentStatus/>
</cp:coreProperties>
</file>