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IO 01.1 - Stoka S1" sheetId="2" r:id="rId2"/>
    <sheet name="IO 01.2 - Kanalizační pří...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'IO 01.1 - Stoka S1'!$C$84:$K$323</definedName>
    <definedName name="_xlnm.Print_Area" localSheetId="1">'IO 01.1 - Stoka S1'!$C$4:$J$36,'IO 01.1 - Stoka S1'!$C$42:$J$66,'IO 01.1 - Stoka S1'!$C$72:$K$323</definedName>
    <definedName name="_xlnm.Print_Titles" localSheetId="1">'IO 01.1 - Stoka S1'!$84:$84</definedName>
    <definedName name="_xlnm._FilterDatabase" localSheetId="2" hidden="1">'IO 01.2 - Kanalizační pří...'!$C$84:$K$249</definedName>
    <definedName name="_xlnm.Print_Area" localSheetId="2">'IO 01.2 - Kanalizační pří...'!$C$4:$J$36,'IO 01.2 - Kanalizační pří...'!$C$42:$J$66,'IO 01.2 - Kanalizační pří...'!$C$72:$K$249</definedName>
    <definedName name="_xlnm.Print_Titles" localSheetId="2">'IO 01.2 - Kanalizační pří...'!$84:$84</definedName>
    <definedName name="_xlnm._FilterDatabase" localSheetId="3" hidden="1">'VON - Vedlejší a ostatní ...'!$C$78:$K$97</definedName>
    <definedName name="_xlnm.Print_Area" localSheetId="3">'VON - Vedlejší a ostatní ...'!$C$4:$J$36,'VON - Vedlejší a ostatní ...'!$C$42:$J$60,'VON - Vedlejší a ostatní ...'!$C$66:$K$97</definedName>
    <definedName name="_xlnm.Print_Titles" localSheetId="3">'VON - Vedlejší a ostatní ...'!$78:$78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7"/>
  <c r="BH87"/>
  <c r="BG87"/>
  <c r="BF87"/>
  <c r="T87"/>
  <c r="T86"/>
  <c r="R87"/>
  <c r="R86"/>
  <c r="P87"/>
  <c r="P86"/>
  <c r="BK87"/>
  <c r="BK86"/>
  <c r="J86"/>
  <c r="J87"/>
  <c r="BE87"/>
  <c r="J59"/>
  <c r="BI84"/>
  <c r="BH84"/>
  <c r="BG84"/>
  <c r="BF84"/>
  <c r="T84"/>
  <c r="R84"/>
  <c r="P84"/>
  <c r="BK84"/>
  <c r="J84"/>
  <c r="BE84"/>
  <c r="BI82"/>
  <c r="F34"/>
  <c i="1" r="BD54"/>
  <c i="4" r="BH82"/>
  <c r="F33"/>
  <c i="1" r="BC54"/>
  <c i="4" r="BG82"/>
  <c r="F32"/>
  <c i="1" r="BB54"/>
  <c i="4" r="BF82"/>
  <c r="J31"/>
  <c i="1" r="AW54"/>
  <c i="4" r="F31"/>
  <c i="1" r="BA54"/>
  <c i="4" r="T82"/>
  <c r="T81"/>
  <c r="T80"/>
  <c r="T79"/>
  <c r="R82"/>
  <c r="R81"/>
  <c r="R80"/>
  <c r="R79"/>
  <c r="P82"/>
  <c r="P81"/>
  <c r="P80"/>
  <c r="P79"/>
  <c i="1" r="AU54"/>
  <c i="4" r="BK82"/>
  <c r="BK81"/>
  <c r="J81"/>
  <c r="BK80"/>
  <c r="J80"/>
  <c r="BK79"/>
  <c r="J79"/>
  <c r="J56"/>
  <c r="J27"/>
  <c i="1" r="AG54"/>
  <c i="4" r="J82"/>
  <c r="BE82"/>
  <c r="J30"/>
  <c i="1" r="AV54"/>
  <c i="4" r="F30"/>
  <c i="1" r="AZ54"/>
  <c i="4" r="J58"/>
  <c r="J57"/>
  <c r="F73"/>
  <c r="E71"/>
  <c r="F49"/>
  <c r="E47"/>
  <c r="J36"/>
  <c r="J21"/>
  <c r="E21"/>
  <c r="J75"/>
  <c r="J51"/>
  <c r="J20"/>
  <c r="J18"/>
  <c r="E18"/>
  <c r="F76"/>
  <c r="F52"/>
  <c r="J17"/>
  <c r="J15"/>
  <c r="E15"/>
  <c r="F75"/>
  <c r="F51"/>
  <c r="J14"/>
  <c r="J12"/>
  <c r="J73"/>
  <c r="J49"/>
  <c r="E7"/>
  <c r="E69"/>
  <c r="E45"/>
  <c i="1" r="AY53"/>
  <c r="AX53"/>
  <c i="3" r="BI249"/>
  <c r="BH249"/>
  <c r="BG249"/>
  <c r="BF249"/>
  <c r="T249"/>
  <c r="T248"/>
  <c r="R249"/>
  <c r="R248"/>
  <c r="P249"/>
  <c r="P248"/>
  <c r="BK249"/>
  <c r="BK248"/>
  <c r="J248"/>
  <c r="J249"/>
  <c r="BE249"/>
  <c r="J65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2"/>
  <c r="BH242"/>
  <c r="BG242"/>
  <c r="BF242"/>
  <c r="T242"/>
  <c r="T241"/>
  <c r="R242"/>
  <c r="R241"/>
  <c r="P242"/>
  <c r="P241"/>
  <c r="BK242"/>
  <c r="BK241"/>
  <c r="J241"/>
  <c r="J242"/>
  <c r="BE242"/>
  <c r="J64"/>
  <c r="BI238"/>
  <c r="BH238"/>
  <c r="BG238"/>
  <c r="BF238"/>
  <c r="T238"/>
  <c r="R238"/>
  <c r="P238"/>
  <c r="BK238"/>
  <c r="J238"/>
  <c r="BE238"/>
  <c r="BI237"/>
  <c r="BH237"/>
  <c r="BG237"/>
  <c r="BF237"/>
  <c r="T237"/>
  <c r="T236"/>
  <c r="R237"/>
  <c r="R236"/>
  <c r="P237"/>
  <c r="P236"/>
  <c r="BK237"/>
  <c r="BK236"/>
  <c r="J236"/>
  <c r="J237"/>
  <c r="BE237"/>
  <c r="J63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7"/>
  <c r="BH197"/>
  <c r="BG197"/>
  <c r="BF197"/>
  <c r="T197"/>
  <c r="T196"/>
  <c r="R197"/>
  <c r="R196"/>
  <c r="P197"/>
  <c r="P196"/>
  <c r="BK197"/>
  <c r="BK196"/>
  <c r="J196"/>
  <c r="J197"/>
  <c r="BE197"/>
  <c r="J62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0"/>
  <c r="BH180"/>
  <c r="BG180"/>
  <c r="BF180"/>
  <c r="T180"/>
  <c r="T179"/>
  <c r="R180"/>
  <c r="R179"/>
  <c r="P180"/>
  <c r="P179"/>
  <c r="BK180"/>
  <c r="BK179"/>
  <c r="J179"/>
  <c r="J180"/>
  <c r="BE180"/>
  <c r="J61"/>
  <c r="BI176"/>
  <c r="BH176"/>
  <c r="BG176"/>
  <c r="BF176"/>
  <c r="T176"/>
  <c r="T175"/>
  <c r="R176"/>
  <c r="R175"/>
  <c r="P176"/>
  <c r="P175"/>
  <c r="BK176"/>
  <c r="BK175"/>
  <c r="J175"/>
  <c r="J176"/>
  <c r="BE176"/>
  <c r="J60"/>
  <c r="BI172"/>
  <c r="BH172"/>
  <c r="BG172"/>
  <c r="BF172"/>
  <c r="T172"/>
  <c r="T171"/>
  <c r="R172"/>
  <c r="R171"/>
  <c r="P172"/>
  <c r="P171"/>
  <c r="BK172"/>
  <c r="BK171"/>
  <c r="J171"/>
  <c r="J172"/>
  <c r="BE172"/>
  <c r="J59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8"/>
  <c r="F34"/>
  <c i="1" r="BD53"/>
  <c i="3" r="BH88"/>
  <c r="F33"/>
  <c i="1" r="BC53"/>
  <c i="3" r="BG88"/>
  <c r="F32"/>
  <c i="1" r="BB53"/>
  <c i="3" r="BF88"/>
  <c r="J31"/>
  <c i="1" r="AW53"/>
  <c i="3" r="F31"/>
  <c i="1" r="BA53"/>
  <c i="3" r="T88"/>
  <c r="T87"/>
  <c r="T86"/>
  <c r="T85"/>
  <c r="R88"/>
  <c r="R87"/>
  <c r="R86"/>
  <c r="R85"/>
  <c r="P88"/>
  <c r="P87"/>
  <c r="P86"/>
  <c r="P85"/>
  <c i="1" r="AU53"/>
  <c i="3" r="BK88"/>
  <c r="BK87"/>
  <c r="J87"/>
  <c r="BK86"/>
  <c r="J86"/>
  <c r="BK85"/>
  <c r="J85"/>
  <c r="J56"/>
  <c r="J27"/>
  <c i="1" r="AG53"/>
  <c i="3" r="J88"/>
  <c r="BE88"/>
  <c r="J30"/>
  <c i="1" r="AV53"/>
  <c i="3" r="F30"/>
  <c i="1" r="AZ53"/>
  <c i="3" r="J58"/>
  <c r="J57"/>
  <c r="J81"/>
  <c r="F81"/>
  <c r="F79"/>
  <c r="E77"/>
  <c r="J51"/>
  <c r="F51"/>
  <c r="F49"/>
  <c r="E47"/>
  <c r="J36"/>
  <c r="J18"/>
  <c r="E18"/>
  <c r="F82"/>
  <c r="F52"/>
  <c r="J17"/>
  <c r="J12"/>
  <c r="J79"/>
  <c r="J49"/>
  <c r="E7"/>
  <c r="E75"/>
  <c r="E45"/>
  <c i="1" r="AY52"/>
  <c r="AX52"/>
  <c i="2" r="BI323"/>
  <c r="BH323"/>
  <c r="BG323"/>
  <c r="BF323"/>
  <c r="T323"/>
  <c r="T322"/>
  <c r="R323"/>
  <c r="R322"/>
  <c r="P323"/>
  <c r="P322"/>
  <c r="BK323"/>
  <c r="BK322"/>
  <c r="J322"/>
  <c r="J323"/>
  <c r="BE323"/>
  <c r="J65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3"/>
  <c r="BH313"/>
  <c r="BG313"/>
  <c r="BF313"/>
  <c r="T313"/>
  <c r="T312"/>
  <c r="R313"/>
  <c r="R312"/>
  <c r="P313"/>
  <c r="P312"/>
  <c r="BK313"/>
  <c r="BK312"/>
  <c r="J312"/>
  <c r="J313"/>
  <c r="BE313"/>
  <c r="J64"/>
  <c r="BI309"/>
  <c r="BH309"/>
  <c r="BG309"/>
  <c r="BF309"/>
  <c r="T309"/>
  <c r="R309"/>
  <c r="P309"/>
  <c r="BK309"/>
  <c r="J309"/>
  <c r="BE309"/>
  <c r="BI308"/>
  <c r="BH308"/>
  <c r="BG308"/>
  <c r="BF308"/>
  <c r="T308"/>
  <c r="T307"/>
  <c r="R308"/>
  <c r="R307"/>
  <c r="P308"/>
  <c r="P307"/>
  <c r="BK308"/>
  <c r="BK307"/>
  <c r="J307"/>
  <c r="J308"/>
  <c r="BE308"/>
  <c r="J63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3"/>
  <c r="BH253"/>
  <c r="BG253"/>
  <c r="BF253"/>
  <c r="T253"/>
  <c r="T252"/>
  <c r="R253"/>
  <c r="R252"/>
  <c r="P253"/>
  <c r="P252"/>
  <c r="BK253"/>
  <c r="BK252"/>
  <c r="J252"/>
  <c r="J253"/>
  <c r="BE253"/>
  <c r="J6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3"/>
  <c r="BH233"/>
  <c r="BG233"/>
  <c r="BF233"/>
  <c r="T233"/>
  <c r="T232"/>
  <c r="R233"/>
  <c r="R232"/>
  <c r="P233"/>
  <c r="P232"/>
  <c r="BK233"/>
  <c r="BK232"/>
  <c r="J232"/>
  <c r="J233"/>
  <c r="BE233"/>
  <c r="J61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1"/>
  <c r="BH221"/>
  <c r="BG221"/>
  <c r="BF221"/>
  <c r="T221"/>
  <c r="T220"/>
  <c r="R221"/>
  <c r="R220"/>
  <c r="P221"/>
  <c r="P220"/>
  <c r="BK221"/>
  <c r="BK220"/>
  <c r="J220"/>
  <c r="J221"/>
  <c r="BE221"/>
  <c r="J60"/>
  <c r="BI217"/>
  <c r="BH217"/>
  <c r="BG217"/>
  <c r="BF217"/>
  <c r="T217"/>
  <c r="T216"/>
  <c r="R217"/>
  <c r="R216"/>
  <c r="P217"/>
  <c r="P216"/>
  <c r="BK217"/>
  <c r="BK216"/>
  <c r="J216"/>
  <c r="J217"/>
  <c r="BE217"/>
  <c r="J59"/>
  <c r="BI214"/>
  <c r="BH214"/>
  <c r="BG214"/>
  <c r="BF214"/>
  <c r="T214"/>
  <c r="R214"/>
  <c r="P214"/>
  <c r="BK214"/>
  <c r="J214"/>
  <c r="BE214"/>
  <c r="BI209"/>
  <c r="BH209"/>
  <c r="BG209"/>
  <c r="BF209"/>
  <c r="T209"/>
  <c r="R209"/>
  <c r="P209"/>
  <c r="BK209"/>
  <c r="J209"/>
  <c r="BE209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0"/>
  <c r="BH170"/>
  <c r="BG170"/>
  <c r="BF170"/>
  <c r="T170"/>
  <c r="R170"/>
  <c r="P170"/>
  <c r="BK170"/>
  <c r="J170"/>
  <c r="BE170"/>
  <c r="BI161"/>
  <c r="BH161"/>
  <c r="BG161"/>
  <c r="BF161"/>
  <c r="T161"/>
  <c r="R161"/>
  <c r="P161"/>
  <c r="BK161"/>
  <c r="J161"/>
  <c r="BE161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0"/>
  <c r="BH130"/>
  <c r="BG130"/>
  <c r="BF130"/>
  <c r="T130"/>
  <c r="R130"/>
  <c r="P130"/>
  <c r="BK130"/>
  <c r="J130"/>
  <c r="BE130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1"/>
  <c r="BH91"/>
  <c r="BG91"/>
  <c r="BF91"/>
  <c r="T91"/>
  <c r="R91"/>
  <c r="P91"/>
  <c r="BK91"/>
  <c r="J91"/>
  <c r="BE91"/>
  <c r="BI88"/>
  <c r="F34"/>
  <c i="1" r="BD52"/>
  <c i="2" r="BH88"/>
  <c r="F33"/>
  <c i="1" r="BC52"/>
  <c i="2" r="BG88"/>
  <c r="F32"/>
  <c i="1" r="BB52"/>
  <c i="2" r="BF88"/>
  <c r="J31"/>
  <c i="1" r="AW52"/>
  <c i="2" r="F31"/>
  <c i="1" r="BA52"/>
  <c i="2" r="T88"/>
  <c r="T87"/>
  <c r="T86"/>
  <c r="T85"/>
  <c r="R88"/>
  <c r="R87"/>
  <c r="R86"/>
  <c r="R85"/>
  <c r="P88"/>
  <c r="P87"/>
  <c r="P86"/>
  <c r="P85"/>
  <c i="1" r="AU52"/>
  <c i="2" r="BK88"/>
  <c r="BK87"/>
  <c r="J87"/>
  <c r="BK86"/>
  <c r="J86"/>
  <c r="BK85"/>
  <c r="J85"/>
  <c r="J56"/>
  <c r="J27"/>
  <c i="1" r="AG52"/>
  <c i="2" r="J88"/>
  <c r="BE88"/>
  <c r="J30"/>
  <c i="1" r="AV52"/>
  <c i="2" r="F30"/>
  <c i="1" r="AZ52"/>
  <c i="2" r="J58"/>
  <c r="J57"/>
  <c r="J81"/>
  <c r="F81"/>
  <c r="F79"/>
  <c r="E77"/>
  <c r="J51"/>
  <c r="F51"/>
  <c r="F49"/>
  <c r="E47"/>
  <c r="J36"/>
  <c r="J18"/>
  <c r="E18"/>
  <c r="F82"/>
  <c r="F52"/>
  <c r="J17"/>
  <c r="J12"/>
  <c r="J79"/>
  <c r="J49"/>
  <c r="E7"/>
  <c r="E75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<sst xmlns="http://schemas.openxmlformats.org/spreadsheetml/2006/main">
  <si>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</si>
  <si>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</si>
  <si>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</si>
  <si>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</si>
  <si>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</si>
  <si>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</si>
  <si>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</si>
  <si>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{5d34cb36-b810-4584-9342-de401e9ea9ed}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</si>
  <si>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</si>
  <si>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</si>
  <si>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</si>
  <si>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</si>
  <si>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</si>
  <si>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</si>
  <si>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</si>
  <si>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</si>
  <si>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478314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</si>
  <si>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</si>
  <si>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</si>
  <si>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Studénka - Kanalizace u stavebnin - aktualizace 2015</t>
  </si>
  <si>
    <t>0,1</t>
  </si>
  <si>
    <t>KSO:</t>
  </si>
  <si>
    <t>827 22 1</t>
  </si>
  <si>
    <t>CC-CZ:</t>
  </si>
  <si>
    <t/>
  </si>
  <si>
    <t>1</t>
  </si>
  <si>
    <t>Místo:</t>
  </si>
  <si>
    <t xml:space="preserve">Studénka </t>
  </si>
  <si>
    <t>Datum:</t>
  </si>
  <si>
    <t>1. 4. 2015</t>
  </si>
  <si>
    <t>10</t>
  </si>
  <si>
    <t>100</t>
  </si>
  <si>
    <t>Zadavatel:</t>
  </si>
  <si>
    <t>IČ:</t>
  </si>
  <si>
    <t>Město Studénka</t>
  </si>
  <si>
    <t>DIČ:</t>
  </si>
  <si>
    <t>Uchazeč:</t>
  </si>
  <si>
    <t>Vyplň údaj</t>
  </si>
  <si>
    <t>Projektant:</t>
  </si>
  <si>
    <t>BKN spol. s r.o. Vysoké Mýto</t>
  </si>
  <si>
    <t>True</t>
  </si>
  <si>
    <t>Poznámka:</t>
  </si>
  <si>
    <t>Soupis prací je sestaven za využití položek Cenové soustavy ÚRS. Cenové a technické podmínky položek Cenové soustavy ÚRS, které jsou uvedeny v soupisu prací ( tzn. úvodní části katalogů ) jsou neomezeně dálkově k dispozici na www.cs-urs.cz. Položky soupisu prací, které nemají ve sloupci "Cenová soustava"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</si>
  <si>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</si>
  <si>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</si>
  <si>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</si>
  <si>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</si>
  <si>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</si>
  <si>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</si>
  <si>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</si>
  <si>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</si>
  <si>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</si>
  <si>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</si>
  <si>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</si>
  <si>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</si>
  <si>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</si>
  <si>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</si>
  <si>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</si>
  <si>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</si>
  <si>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</si>
  <si>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</si>
  <si>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</si>
  <si>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</si>
  <si>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</si>
  <si>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</si>
  <si>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</si>
  <si>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</si>
  <si>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</si>
  <si>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</si>
  <si>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</si>
  <si>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</si>
  <si>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</si>
  <si>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</si>
  <si>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</si>
  <si>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</si>
  <si>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</si>
  <si>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</si>
  <si>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</si>
  <si>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</si>
  <si>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</si>
  <si>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</si>
  <si>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</si>
  <si>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01.1</t>
  </si>
  <si>
    <t>Stoka S1</t>
  </si>
  <si>
    <t>STA</t>
  </si>
  <si>
    <t>{a1017840-8467-4320-96ac-db55b5b6d963}</t>
  </si>
  <si>
    <t>2</t>
  </si>
  <si>
    <t>IO 01.2</t>
  </si>
  <si>
    <t xml:space="preserve">Kanalizační přípojky </t>
  </si>
  <si>
    <t>{0d3c75df-c1f0-46ef-a0ad-af8f4216bca0}</t>
  </si>
  <si>
    <t>VON</t>
  </si>
  <si>
    <t xml:space="preserve">Vedlejší a ostatní náklady </t>
  </si>
  <si>
    <t>{c360f190-65cd-4451-b978-2ac8002a3c96}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</si>
  <si>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</si>
  <si>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</si>
  <si>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</si>
  <si>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</si>
  <si>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</si>
  <si>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</si>
  <si>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</si>
  <si>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IO 01.1 - Stoka S1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</si>
  <si>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</si>
  <si>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</si>
  <si>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</si>
  <si>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</si>
  <si>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</si>
  <si>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</si>
  <si>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</si>
  <si>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</si>
  <si>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</si>
  <si>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</si>
  <si>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</si>
  <si>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</si>
  <si>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</si>
  <si>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</si>
  <si>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</si>
  <si>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</si>
  <si>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</si>
  <si>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</si>
  <si>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</si>
  <si>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</si>
  <si>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</si>
  <si>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</si>
  <si>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</si>
  <si>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</si>
  <si>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</si>
  <si>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</si>
  <si>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</si>
  <si>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</si>
  <si>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</si>
  <si>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</si>
  <si>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</si>
  <si>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</si>
  <si>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</si>
  <si>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113107152</t>
  </si>
  <si>
    <t>Odstranění podkladů nebo krytů s přemístěním hmot na skládku na vzdálenost do 20 m nebo s naložením na dopravní prostředek v ploše jednotlivě přes 50 m2 do 200 m2 z kameniva těženého, o tl. vrstvy přes 100 do 200 mm</t>
  </si>
  <si>
    <t>m2</t>
  </si>
  <si>
    <t>CS ÚRS 2015 01</t>
  </si>
  <si>
    <t>4</t>
  </si>
  <si>
    <t>-925843157</t>
  </si>
  <si>
    <t>VV</t>
  </si>
  <si>
    <t>52*1</t>
  </si>
  <si>
    <t>"viz výkresy PD přílohy D.1 - D.6"</t>
  </si>
  <si>
    <t>113107162</t>
  </si>
  <si>
    <t>Odstranění podkladů nebo krytů s přemístěním hmot na skládku na vzdálenost do 20 m nebo s naložením na dopravní prostředek v ploše jednotlivě přes 50 m2 do 200 m2 z kameniva hrubého drceného, o tl. vrstvy přes 100 do 200 mm</t>
  </si>
  <si>
    <t>580261273</t>
  </si>
  <si>
    <t>43*1</t>
  </si>
  <si>
    <t>Mezisoučet</t>
  </si>
  <si>
    <t>3</t>
  </si>
  <si>
    <t>Součet</t>
  </si>
  <si>
    <t>113107182</t>
  </si>
  <si>
    <t>Odstranění podkladů nebo krytů s přemístěním hmot na skládku na vzdálenost do 20 m nebo s naložením na dopravní prostředek v ploše jednotlivě přes 50 m2 do 200 m2 živičných, o tl. vrstvy přes 50 do 100 mm</t>
  </si>
  <si>
    <t>2012269831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</si>
  <si>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</si>
  <si>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</si>
  <si>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</si>
  <si>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1219252649</t>
  </si>
  <si>
    <t>40*1*0,2</t>
  </si>
  <si>
    <t>6,2*1*0,2</t>
  </si>
  <si>
    <t>5</t>
  </si>
  <si>
    <t>130001101</t>
  </si>
  <si>
    <t>Příplatek k cenám hloubených vykopávek za ztížení vykopávky v blízkosti podzemního vedení nebo výbušnin pro jakoukoliv třídu horniny</t>
  </si>
  <si>
    <t>766908690</t>
  </si>
  <si>
    <t>279,576*0,1</t>
  </si>
  <si>
    <t>6</t>
  </si>
  <si>
    <t>132201202</t>
  </si>
  <si>
    <t>Hloubení zapažených i nezapažených rýh šířky přes 600 do 2 000 mm s urovnáním dna do předepsaného profilu a spádu v hornině tř. 3 přes 100 do 1 000 m3</t>
  </si>
  <si>
    <t>1526805036</t>
  </si>
  <si>
    <t xml:space="preserve">"stoka S1" </t>
  </si>
  <si>
    <t>141,2*1*1,98</t>
  </si>
  <si>
    <t xml:space="preserve">Mezisoučet </t>
  </si>
  <si>
    <t>279,576*0,6</t>
  </si>
  <si>
    <t>7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</si>
  <si>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</si>
  <si>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</si>
  <si>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-1294001280</t>
  </si>
  <si>
    <t>167,746*0,5 'Přepočtené koeficientem množství</t>
  </si>
  <si>
    <t>8</t>
  </si>
  <si>
    <t>132301202</t>
  </si>
  <si>
    <t>Hloubení zapažených i nezapažených rýh šířky přes 600 do 2 000 mm s urovnáním dna do předepsaného profilu a spádu v hornině tř. 4 přes 100 do 1 000 m3</t>
  </si>
  <si>
    <t>896758376</t>
  </si>
  <si>
    <t>279,576*0,4</t>
  </si>
  <si>
    <t>9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</si>
  <si>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</si>
  <si>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</si>
  <si>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1716295251</t>
  </si>
  <si>
    <t>111,83*0,5 'Přepočtené koeficientem množství</t>
  </si>
  <si>
    <t>133201101</t>
  </si>
  <si>
    <t>Hloubení zapažených i nezapažených šachet s případným nutným přemístěním výkopku ve výkopišti v hornině tř. 3 do 100 m3</t>
  </si>
  <si>
    <t>-2127653636</t>
  </si>
  <si>
    <t>(1,5*1,5*1,98)*8</t>
  </si>
  <si>
    <t>35,640*0,6</t>
  </si>
  <si>
    <t>11</t>
  </si>
  <si>
    <t>133301101</t>
  </si>
  <si>
    <t>Hloubení zapažených i nezapažených šachet s případným nutným přemístěním výkopku ve výkopišti v hornině tř. 4 do 100 m3</t>
  </si>
  <si>
    <t>-74419442</t>
  </si>
  <si>
    <t>35,640*0,4</t>
  </si>
  <si>
    <t>12</t>
  </si>
  <si>
    <t>133301109</t>
  </si>
  <si>
    <t>Hloubení zapažených i nezapažených šachet s případným nutným přemístěním výkopku ve výkopišti v hornině tř. 4 Příplatek k cenám za lepivost horniny tř. 4</t>
  </si>
  <si>
    <t>-46002315</t>
  </si>
  <si>
    <t>14,256*0,5 'Přepočtené koeficientem množství</t>
  </si>
  <si>
    <t>13</t>
  </si>
  <si>
    <t>151101101</t>
  </si>
  <si>
    <t>Zřízení pažení a rozepření stěn rýh pro podzemní vedení pro všechny šířky rýhy příložné pro jakoukoliv mezerovitost, hloubky do 2 m</t>
  </si>
  <si>
    <t>1505158770</t>
  </si>
  <si>
    <t>141,2*2*1,98</t>
  </si>
  <si>
    <t>14</t>
  </si>
  <si>
    <t>151101111</t>
  </si>
  <si>
    <t>Odstranění pažení a rozepření stěn rýh pro podzemní vedení s uložením materiálu na vzdálenost do 3 m od kraje výkopu příložné, hloubky do 2 m</t>
  </si>
  <si>
    <t>131648730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</si>
  <si>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</si>
  <si>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</si>
  <si>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-2094198312</t>
  </si>
  <si>
    <t>279,576</t>
  </si>
  <si>
    <t>16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</si>
  <si>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</si>
  <si>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</si>
  <si>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1037958141</t>
  </si>
  <si>
    <t>PSC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</si>
  <si>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20-1201Uložení sypaniny na skládky. 4. Je-li na dopravní dráze pro vodorovné přemístění nějaká překážka, pro kterou je nutno překládat výkopek z jednoho obvyklého dopravního prostředku na jiný obvyklý doprav- 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</si>
  <si>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"zpět na ohumusování</t>
  </si>
  <si>
    <t>46,200*0,20</t>
  </si>
  <si>
    <t>17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</si>
  <si>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</si>
  <si>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</si>
  <si>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-280643841</t>
  </si>
  <si>
    <t>279,576-70,6-21,18</t>
  </si>
  <si>
    <t>35,64</t>
  </si>
  <si>
    <t>-3,14*(0,5)^2*1,98*8</t>
  </si>
  <si>
    <t>-(43*1*1,33)</t>
  </si>
  <si>
    <t>-(52*1*1,33)</t>
  </si>
  <si>
    <t xml:space="preserve">84,625            "zpět na zásyp</t>
  </si>
  <si>
    <t>18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</si>
  <si>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</si>
  <si>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</si>
  <si>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1251119593</t>
  </si>
  <si>
    <t>279,567+35,64</t>
  </si>
  <si>
    <t>-211,002</t>
  </si>
  <si>
    <t>(43*1*1,33)</t>
  </si>
  <si>
    <t>(52*1*1,33)</t>
  </si>
  <si>
    <t>19</t>
  </si>
  <si>
    <t>167101101</t>
  </si>
  <si>
    <t>Nakládání, skládání a překládání neulehlého výkopku nebo sypaniny nakládání, množství do 100 m3, z hornin tř. 1 až 4</t>
  </si>
  <si>
    <t>-1324314387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</si>
  <si>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 2. Ceny -1105 a -1155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3. Množství měrných jednotek se určí v rostlém stavu horniny. </t>
  </si>
  <si>
    <t>"zpět na zásyp a ohumusování</t>
  </si>
  <si>
    <t>20</t>
  </si>
  <si>
    <t>171201R01</t>
  </si>
  <si>
    <t>Uložení sypaniny na skládky</t>
  </si>
  <si>
    <t>-1398796018</t>
  </si>
  <si>
    <t>174101101</t>
  </si>
  <si>
    <t>Zásyp sypaninou z jakékoliv horniny s uložením výkopku ve vrstvách se zhutněním jam, šachet, rýh nebo kolem objektů v těchto vykopávkách</t>
  </si>
  <si>
    <t>1112750181</t>
  </si>
  <si>
    <t>279,576-70,6-21,18+43,000*1,00*0,10</t>
  </si>
  <si>
    <t xml:space="preserve">Mezisoučet stoky </t>
  </si>
  <si>
    <t>22</t>
  </si>
  <si>
    <t>M</t>
  </si>
  <si>
    <t>583441970</t>
  </si>
  <si>
    <t>štěrkodrť frakce 0-63 MM</t>
  </si>
  <si>
    <t>t</t>
  </si>
  <si>
    <t>768562273</t>
  </si>
  <si>
    <t>(43*1*1,33)*1,65+43,00*1,00*0,10*1,65</t>
  </si>
  <si>
    <t>(52*1*1,33)*1,65</t>
  </si>
  <si>
    <t>23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</si>
  <si>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</si>
  <si>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</si>
  <si>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-1296273913</t>
  </si>
  <si>
    <t>141,2*1*0,5</t>
  </si>
  <si>
    <t>-3,14*(0,15)^2*141,2</t>
  </si>
  <si>
    <t>24</t>
  </si>
  <si>
    <t>583373020</t>
  </si>
  <si>
    <t>štěrkopísek frakce 0-16 MM</t>
  </si>
  <si>
    <t>-429558171</t>
  </si>
  <si>
    <t>60,624*2 'Přepočtené koeficientem množství</t>
  </si>
  <si>
    <t>25</t>
  </si>
  <si>
    <t>181301103</t>
  </si>
  <si>
    <t>Rozprostření a urovnání ornice v rovině nebo ve svahu sklonu do 1:5 při souvislé ploše do 500 m2, tl. vrstvy přes 150 do 200 mm</t>
  </si>
  <si>
    <t>1169666921</t>
  </si>
  <si>
    <t>40*1</t>
  </si>
  <si>
    <t>6,2*1</t>
  </si>
  <si>
    <t>26</t>
  </si>
  <si>
    <t>181411131</t>
  </si>
  <si>
    <t>Založení trávníku na půdě předem připravené plochy do 1000 m2 výsevem včetně utažení parkového v rovině nebo na svahu do 1:5</t>
  </si>
  <si>
    <t>-1632850833</t>
  </si>
  <si>
    <t>27</t>
  </si>
  <si>
    <t>005724100</t>
  </si>
  <si>
    <t>osiva pícnin směsi travní balení obvykle 25 kg parková</t>
  </si>
  <si>
    <t>kg</t>
  </si>
  <si>
    <t>-1696856483</t>
  </si>
  <si>
    <t>46,2*0,04 'Přepočtené koeficientem množství</t>
  </si>
  <si>
    <t>Svislé a kompletní konstrukce</t>
  </si>
  <si>
    <t>28</t>
  </si>
  <si>
    <t>359901211</t>
  </si>
  <si>
    <t>Monitoring stok (kamerový systém) jakékoli výšky nová kanalizace</t>
  </si>
  <si>
    <t>m</t>
  </si>
  <si>
    <t>-893023001</t>
  </si>
  <si>
    <t>142,1</t>
  </si>
  <si>
    <t>Vodorovné konstrukce</t>
  </si>
  <si>
    <t>29</t>
  </si>
  <si>
    <t>451573111</t>
  </si>
  <si>
    <t>Lože pod potrubí, stoky a drobné objekty v otevřeném výkopu z písku a štěrkopísku do 63 mm</t>
  </si>
  <si>
    <t>494301332</t>
  </si>
  <si>
    <t>141,2*1*0,15</t>
  </si>
  <si>
    <t>30</t>
  </si>
  <si>
    <t>452112111</t>
  </si>
  <si>
    <t>Osazení betonových dílců prstenců nebo rámů pod poklopy a mříže, výšky do 100 mm</t>
  </si>
  <si>
    <t>kus</t>
  </si>
  <si>
    <t>-1282999488</t>
  </si>
  <si>
    <t>8+4+1+1"viz výkresy PD přílohy D.1 - D.6"</t>
  </si>
  <si>
    <t>31</t>
  </si>
  <si>
    <t>592240100</t>
  </si>
  <si>
    <t xml:space="preserve">prefabrikáty pro vstupní šachty a drenážní šachtice (betonové a železobetonové) dílce pro kanalizační šachty skruže, kónusy vyrovnávací prstence ke krytu šachty AR  625/40     62,5 x 4 x 10</t>
  </si>
  <si>
    <t>-1136743589</t>
  </si>
  <si>
    <t>32</t>
  </si>
  <si>
    <t>592240110</t>
  </si>
  <si>
    <t xml:space="preserve">prefabrikáty pro vstupní šachty a drenážní šachtice (betonové a železobetonové) dílce pro kanalizační šachty skruže, kónusy vyrovnávací prstence ke krytu šachty AR  625/60     62,5 x 6 x 10</t>
  </si>
  <si>
    <t>-1561745036</t>
  </si>
  <si>
    <t>33</t>
  </si>
  <si>
    <t>592240120</t>
  </si>
  <si>
    <t xml:space="preserve">prefabrikáty pro vstupní šachty a drenážní šachtice (betonové a železobetonové) dílce pro kanalizační šachty skruže, kónusy vyrovnávací prstence ke krytu šachty AR  625/80     62,5 x 8 x 10</t>
  </si>
  <si>
    <t>1086633931</t>
  </si>
  <si>
    <t>34</t>
  </si>
  <si>
    <t>592240130</t>
  </si>
  <si>
    <t xml:space="preserve">prefabrikáty pro vstupní šachty a drenážní šachtice (betonové a železobetonové) dílce pro kanalizační šachty skruže, kónusy vyrovnávací prstence ke krytu šachty AR  625/100   62,5 x 10 x 10</t>
  </si>
  <si>
    <t>-254315667</t>
  </si>
  <si>
    <t>Komunikace pozemní</t>
  </si>
  <si>
    <t>35</t>
  </si>
  <si>
    <t>564731121X</t>
  </si>
  <si>
    <t>Podklad nebo kryt z kameniva hrubého drceného vel. 8-16 mm s rozprostřením a zhutněním, po zhutnění tl. 100 mm</t>
  </si>
  <si>
    <t>-438285844</t>
  </si>
  <si>
    <t>36</t>
  </si>
  <si>
    <t>564851111</t>
  </si>
  <si>
    <t>Podklad ze štěrkodrti ŠD s rozprostřením a zhutněním, po zhutnění tl. 150 mm</t>
  </si>
  <si>
    <t>-1658048703</t>
  </si>
  <si>
    <t xml:space="preserve">52*1            "ŠD 0-63 mm viz výkresy PD přílohy D.1 - D.6"</t>
  </si>
  <si>
    <t xml:space="preserve">52*1            "ŠD 0-32 mm viz výkresy PD přílohy D.1 - D.6"  </t>
  </si>
  <si>
    <t>37</t>
  </si>
  <si>
    <t>565155111</t>
  </si>
  <si>
    <t>Asfaltový beton vrstva podkladní ACP 16 (obalované kamenivo střednězrnné - OKS) s rozprostřením a zhutněním v pruhu šířky do 3 m, po zhutnění tl. 70 mm</t>
  </si>
  <si>
    <t>-382328528</t>
  </si>
  <si>
    <t>38</t>
  </si>
  <si>
    <t>573111112</t>
  </si>
  <si>
    <t>Postřik živičný infiltrační z asfaltu silničního s posypem kamenivem, v množství 1,00 kg/m2</t>
  </si>
  <si>
    <t>297965337</t>
  </si>
  <si>
    <t>39</t>
  </si>
  <si>
    <t>573211111</t>
  </si>
  <si>
    <t>Postřik živičný spojovací bez posypu kamenivem z asfaltu silničního, v množství od 0,50 do 0,70 kg/m2</t>
  </si>
  <si>
    <t>2027478893</t>
  </si>
  <si>
    <t>40</t>
  </si>
  <si>
    <t>577134111</t>
  </si>
  <si>
    <t>Asfaltový beton vrstva obrusná ACO 11 (ABS) s rozprostřením a se zhutněním z nemodifikovaného asfaltu v pruhu šířky do 3 m tř. I, po zhutnění tl. 40 mm</t>
  </si>
  <si>
    <t>-1504570275</t>
  </si>
  <si>
    <t>Trubní vedení</t>
  </si>
  <si>
    <t>41</t>
  </si>
  <si>
    <t>871370410</t>
  </si>
  <si>
    <t>Montáž kanalizačního potrubí z plastů z polypropylenu PP korugovaného SN 10 DN 300</t>
  </si>
  <si>
    <t>-189483262</t>
  </si>
  <si>
    <t>141,20</t>
  </si>
  <si>
    <t xml:space="preserve">1,00           "Š5 spadiště stoka S1" </t>
  </si>
  <si>
    <t>42</t>
  </si>
  <si>
    <t>286147315</t>
  </si>
  <si>
    <t>trubka kanalizační žebrovaná (PP), SN 10 vnitřní průměr 300mm, dl. 6m</t>
  </si>
  <si>
    <t>898195064</t>
  </si>
  <si>
    <t>141,20/6*1,03</t>
  </si>
  <si>
    <t>43</t>
  </si>
  <si>
    <t>286147285</t>
  </si>
  <si>
    <t>trubky z polypropylénu a kombinované potrubí kanalizační žebrované PP trubky kanalizační žebrované SN 10 (PP) DIN 16961 , včetně těsnícího kroužku vnější/vnitřní průměr 335/300 mm, dl. 2 m</t>
  </si>
  <si>
    <t>2070817372</t>
  </si>
  <si>
    <t>44</t>
  </si>
  <si>
    <t>877370410</t>
  </si>
  <si>
    <t>Montáž tvarovek na kanalizačním plastovém potrubí z polypropylenu PP korugovaného kolen DN 300</t>
  </si>
  <si>
    <t>-1740092921</t>
  </si>
  <si>
    <t xml:space="preserve">Poznámka k souboru cen:_x000d_
1. V cenách montáže tvarovek nejsou započteny náklady na dodání tvarovek. Tyto náklady se oceňují ve specifikaci. 2. V cenách montáže tvarovek jsou započteny náklady na dodání těsnicích kroužků, pokud tyto nejsou součástí dodávky tvarovek. </t>
  </si>
  <si>
    <t xml:space="preserve">3            "Š5 spadiště stoka S1" </t>
  </si>
  <si>
    <t>45</t>
  </si>
  <si>
    <t>286147610</t>
  </si>
  <si>
    <t>trubky z polypropylénu a kombinované potrubí kanalizační žebrované PP kolena 45st. 315 mm</t>
  </si>
  <si>
    <t>-372317280</t>
  </si>
  <si>
    <t>46</t>
  </si>
  <si>
    <t>877370420</t>
  </si>
  <si>
    <t>Montáž tvarovek na kanalizačním plastovém potrubí z polypropylenu PP korugovaného odboček DN 300</t>
  </si>
  <si>
    <t>-1837157235</t>
  </si>
  <si>
    <t xml:space="preserve">1            "Š5 spadiště stoka S1" </t>
  </si>
  <si>
    <t>47</t>
  </si>
  <si>
    <t>286147750</t>
  </si>
  <si>
    <t>trubky z polypropylénu a kombinované potrubí kanalizační žebrované PP odbočka dle EN 13476 45st. 315/315mm</t>
  </si>
  <si>
    <t>362933308</t>
  </si>
  <si>
    <t>48</t>
  </si>
  <si>
    <t>892381111</t>
  </si>
  <si>
    <t xml:space="preserve">Zkouška těsnosti potrubí kanalizace vodou  DN 250, DN 300 nebo 350</t>
  </si>
  <si>
    <t>-408554062</t>
  </si>
  <si>
    <t>49</t>
  </si>
  <si>
    <t>894411121</t>
  </si>
  <si>
    <t>Zřízení šachet kanalizačních z betonových dílců výšky vstupu do 1,50 m s obložením dna betonem tř. C 25/30, na potrubí DN přes 200 do 300</t>
  </si>
  <si>
    <t>383713419</t>
  </si>
  <si>
    <t>50</t>
  </si>
  <si>
    <t>592240345</t>
  </si>
  <si>
    <t xml:space="preserve">dno betonové šachtové SU-M 1000 x 785 </t>
  </si>
  <si>
    <t>1807197526</t>
  </si>
  <si>
    <t>51</t>
  </si>
  <si>
    <t>592240465</t>
  </si>
  <si>
    <t xml:space="preserve">dno betonové šachtové SU-M 1000 x 985 </t>
  </si>
  <si>
    <t>-1531290348</t>
  </si>
  <si>
    <t>52</t>
  </si>
  <si>
    <t>592240500</t>
  </si>
  <si>
    <t>dílec betonový pro vstupní šachty SR-M PS 100x25x12 cm</t>
  </si>
  <si>
    <t>-1285398645</t>
  </si>
  <si>
    <t>53</t>
  </si>
  <si>
    <t>592240510</t>
  </si>
  <si>
    <t>dílec betonový pro vstupní šachty SR-M PS 100x50x12 cm</t>
  </si>
  <si>
    <t>978477300</t>
  </si>
  <si>
    <t>54</t>
  </si>
  <si>
    <t>592240520</t>
  </si>
  <si>
    <t>dílec betonový pro vstupní šachty SR-M PS 100x100x12 cm</t>
  </si>
  <si>
    <t>-979888333</t>
  </si>
  <si>
    <t>55</t>
  </si>
  <si>
    <t>592240560</t>
  </si>
  <si>
    <t>dílec betonový pro vstupní šachty SH-M PS+K 100/62,5x67x12 cm</t>
  </si>
  <si>
    <t>1156095401</t>
  </si>
  <si>
    <t>56</t>
  </si>
  <si>
    <t>592240750</t>
  </si>
  <si>
    <t xml:space="preserve">deska betonová zákrytová AP-M 1000/625x200  </t>
  </si>
  <si>
    <t>891317690</t>
  </si>
  <si>
    <t>57</t>
  </si>
  <si>
    <t>894812R00</t>
  </si>
  <si>
    <t>Vyříznutí a utěsnění otvoru ve stěně šachty DN 300</t>
  </si>
  <si>
    <t>1054999215</t>
  </si>
  <si>
    <t>"vyvrtání otvoru do stávající šachty pro napojení"</t>
  </si>
  <si>
    <t>58</t>
  </si>
  <si>
    <t>899.R00</t>
  </si>
  <si>
    <t xml:space="preserve">Napojení na stávající kanalizaci a další práce a materiál ve výkaze neuvedený avšak nezbytně nutný k řádnému zprovoznění kanalizace </t>
  </si>
  <si>
    <t>komplet</t>
  </si>
  <si>
    <t>-1704969061</t>
  </si>
  <si>
    <t>59</t>
  </si>
  <si>
    <t>899.R10</t>
  </si>
  <si>
    <t xml:space="preserve">Ověření stávajícího vedení sondou </t>
  </si>
  <si>
    <t>-634512373</t>
  </si>
  <si>
    <t>3"viz výkresy PD přílohy D.1 - D.6"</t>
  </si>
  <si>
    <t>60</t>
  </si>
  <si>
    <t>899104111</t>
  </si>
  <si>
    <t>Osazení poklopů litinových a ocelových včetně rámů hmotnosti jednotlivě přes 150 kg</t>
  </si>
  <si>
    <t>1818242522</t>
  </si>
  <si>
    <t>61</t>
  </si>
  <si>
    <t>592246615</t>
  </si>
  <si>
    <t>poklop šachtový D 400 - BEGU-B-K, bez odvětrání</t>
  </si>
  <si>
    <t>-1619769961</t>
  </si>
  <si>
    <t>Ostatní konstrukce a práce, bourání</t>
  </si>
  <si>
    <t>62</t>
  </si>
  <si>
    <t>91973221X1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</si>
  <si>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</si>
  <si>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970087587</t>
  </si>
  <si>
    <t>63</t>
  </si>
  <si>
    <t>919735112</t>
  </si>
  <si>
    <t>Řezání stávajícího živičného krytu nebo podkladu hloubky přes 50 do 100 mm</t>
  </si>
  <si>
    <t>-1678977757</t>
  </si>
  <si>
    <t>52*2</t>
  </si>
  <si>
    <t>997</t>
  </si>
  <si>
    <t>Přesun sutě</t>
  </si>
  <si>
    <t>64</t>
  </si>
  <si>
    <t>997221571</t>
  </si>
  <si>
    <t>Vodorovná doprava vybouraných hmot bez naložení, ale se složením a s hrubým urovnáním na vzdálenost do 1 km</t>
  </si>
  <si>
    <t>65671214</t>
  </si>
  <si>
    <t>P</t>
  </si>
  <si>
    <t>Poznámka k položce:
Likvidace odpadu v souladu s platnou legislativou.</t>
  </si>
  <si>
    <t>65</t>
  </si>
  <si>
    <t>997221579</t>
  </si>
  <si>
    <t>Vodorovná doprava vybouraných hmot bez naložení, ale se složením a s hrubým urovnáním na vzdálenost Příplatek k ceně za každý další i započatý 1 km přes 1 km</t>
  </si>
  <si>
    <t>-1044361925</t>
  </si>
  <si>
    <t>44,217*9 'Přepočtené koeficientem množství</t>
  </si>
  <si>
    <t>66</t>
  </si>
  <si>
    <t>997221612</t>
  </si>
  <si>
    <t>Nakládání na dopravní prostředky pro vodorovnou dopravu vybouraných hmot</t>
  </si>
  <si>
    <t>-1076826746</t>
  </si>
  <si>
    <t>67</t>
  </si>
  <si>
    <t>997221R81</t>
  </si>
  <si>
    <t>Likvidace odpadu v souladu s platnou legislativou</t>
  </si>
  <si>
    <t>620829016</t>
  </si>
  <si>
    <t>Poznámka k položce:
Položka obsahuje případně i uložení na skládku a poplatek za uložení na skládku (skládkovné)</t>
  </si>
  <si>
    <t>998</t>
  </si>
  <si>
    <t>Přesun hmot</t>
  </si>
  <si>
    <t>68</t>
  </si>
  <si>
    <t>998276101</t>
  </si>
  <si>
    <t>Přesun hmot pro trubní vedení hloubené z trub z plastických hmot nebo sklolaminátových pro vodovody nebo kanalizace v otevřeném výkopu dopravní vzdálenost do 15 m</t>
  </si>
  <si>
    <t>182117504</t>
  </si>
  <si>
    <t xml:space="preserve">IO 01.2 - Kanalizační přípojky </t>
  </si>
  <si>
    <t>113107112</t>
  </si>
  <si>
    <t>Odstranění podkladů nebo krytů s přemístěním hmot na skládku na vzdálenost do 3 m nebo s naložením na dopravní prostředek v ploše jednotlivě do 50 m2 z kameniva těženého, o tl. vrstvy přes 100 do 200 mm</t>
  </si>
  <si>
    <t>2087159880</t>
  </si>
  <si>
    <t>13*0,9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</si>
  <si>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</si>
  <si>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</si>
  <si>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1168477676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</si>
  <si>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</si>
  <si>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</si>
  <si>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-1438190987</t>
  </si>
  <si>
    <t>2009256222</t>
  </si>
  <si>
    <t>16,7*0,9*0,2</t>
  </si>
  <si>
    <t>-1306090608</t>
  </si>
  <si>
    <t>44,105*0,1</t>
  </si>
  <si>
    <t>132201201</t>
  </si>
  <si>
    <t>Hloubení zapažených i nezapažených rýh šířky přes 600 do 2 000 mm s urovnáním dna do předepsaného profilu a spádu v hornině tř. 3 do 100 m3</t>
  </si>
  <si>
    <t>923519277</t>
  </si>
  <si>
    <t>29,7*0,9*1,65</t>
  </si>
  <si>
    <t>44,105*0,6</t>
  </si>
  <si>
    <t>1830936781</t>
  </si>
  <si>
    <t>26,463*0,5 'Přepočtené koeficientem množství</t>
  </si>
  <si>
    <t>132301201</t>
  </si>
  <si>
    <t>Hloubení zapažených i nezapažených rýh šířky přes 600 do 2 000 mm s urovnáním dna do předepsaného profilu a spádu v hornině tř. 4 do 100 m3</t>
  </si>
  <si>
    <t>1358682745</t>
  </si>
  <si>
    <t>44,105*0,4</t>
  </si>
  <si>
    <t>274750521</t>
  </si>
  <si>
    <t>17,642*0,5 'Přepočtené koeficientem množství</t>
  </si>
  <si>
    <t>14190952</t>
  </si>
  <si>
    <t>29,7*2*1,65</t>
  </si>
  <si>
    <t>-682414176</t>
  </si>
  <si>
    <t>175172821</t>
  </si>
  <si>
    <t>44,105</t>
  </si>
  <si>
    <t>1063851151</t>
  </si>
  <si>
    <t>15,030*0,20</t>
  </si>
  <si>
    <t>1928833417</t>
  </si>
  <si>
    <t>44,105-4,10-12,029</t>
  </si>
  <si>
    <t>-(13*0,9*1,05)</t>
  </si>
  <si>
    <t xml:space="preserve">15,691            "zpět na zásyp</t>
  </si>
  <si>
    <t>-1739978005</t>
  </si>
  <si>
    <t>44,105-27,976</t>
  </si>
  <si>
    <t>13*0,9*1,05</t>
  </si>
  <si>
    <t>-1716182667</t>
  </si>
  <si>
    <t>15,0300*0,20</t>
  </si>
  <si>
    <t>1155432581</t>
  </si>
  <si>
    <t>1398077517</t>
  </si>
  <si>
    <t>1180061906</t>
  </si>
  <si>
    <t>(13*0,9*1,05)*1,65</t>
  </si>
  <si>
    <t>-109375279</t>
  </si>
  <si>
    <t>29,7*0,9*0,45</t>
  </si>
  <si>
    <t>246068338</t>
  </si>
  <si>
    <t>12,029*2 'Přepočtené koeficientem množství</t>
  </si>
  <si>
    <t>21779298</t>
  </si>
  <si>
    <t>16,7*0,9</t>
  </si>
  <si>
    <t>-1844072535</t>
  </si>
  <si>
    <t>-443754065</t>
  </si>
  <si>
    <t>15,03*0,04 'Přepočtené koeficientem množství</t>
  </si>
  <si>
    <t>-1618472788</t>
  </si>
  <si>
    <t>29,7</t>
  </si>
  <si>
    <t>1587592511</t>
  </si>
  <si>
    <t>29,7*0,9*0,15</t>
  </si>
  <si>
    <t>177934661</t>
  </si>
  <si>
    <t xml:space="preserve">13*0,9            "ŠD 0-63 mm viz výkresy PD přílohy D.1 - D.6"</t>
  </si>
  <si>
    <t xml:space="preserve">13*0,9            "ŠD 0-32 mm viz výkresy PD přílohy D.1 - D.6"  </t>
  </si>
  <si>
    <t>671841372</t>
  </si>
  <si>
    <t>1342325979</t>
  </si>
  <si>
    <t>155506430</t>
  </si>
  <si>
    <t>1051623692</t>
  </si>
  <si>
    <t>871350410</t>
  </si>
  <si>
    <t>Montáž kanalizačního potrubí z plastů z polypropylenu PP korugovaného SN 10 DN 200</t>
  </si>
  <si>
    <t>-578489131</t>
  </si>
  <si>
    <t>286147195</t>
  </si>
  <si>
    <t>trubka kanalizační žebrovaná (PP), SN10 vnitřní průměr 150mm, dl. 6m</t>
  </si>
  <si>
    <t>-216292955</t>
  </si>
  <si>
    <t>29,700/6*1,03</t>
  </si>
  <si>
    <t>877310410</t>
  </si>
  <si>
    <t>Montáž tvarovek na kanalizačním plastovém potrubí z polypropylenu PP korugovaného kolen DN 150</t>
  </si>
  <si>
    <t>-913133983</t>
  </si>
  <si>
    <t>286147585</t>
  </si>
  <si>
    <t xml:space="preserve">koleno 45st. 160mm pro potrubí kanalizační žebrované </t>
  </si>
  <si>
    <t>872134433</t>
  </si>
  <si>
    <t>877310430</t>
  </si>
  <si>
    <t>Montáž tvarovek na kanalizačním plastovém potrubí z polypropylenu PP korugovaného spojek, redukcí nebo navrtávacích sedel DN 150</t>
  </si>
  <si>
    <t>-1326217037</t>
  </si>
  <si>
    <t>9*2</t>
  </si>
  <si>
    <t>286147850</t>
  </si>
  <si>
    <t>trubky z polypropylénu a kombinované potrubí kanalizační žebrované PP přechod na hladké potrubí-dřík 160/160 mm</t>
  </si>
  <si>
    <t>282249082</t>
  </si>
  <si>
    <t>286147860</t>
  </si>
  <si>
    <t>trubky z polypropylénu a kombinované potrubí kanalizační žebrované PP přechod na hladké potrubí-hrdlo 160/160 mm</t>
  </si>
  <si>
    <t>-1653829866</t>
  </si>
  <si>
    <t>877375122</t>
  </si>
  <si>
    <t>Montáž nalepovací odbočné tvarovky na potrubí z kanalizačních trub korugovaných DN 250 mm</t>
  </si>
  <si>
    <t>-1420744147</t>
  </si>
  <si>
    <t xml:space="preserve">Poznámka k souboru cen:_x000d_
1. V cenách montáže nalepovací odbočné tvarovky nejsou započteny náklady na dodání nalepovacích tvarovek a těsnících kroužků. Tyto náklady se oceňují ve specifikaci. </t>
  </si>
  <si>
    <t>286147996</t>
  </si>
  <si>
    <t xml:space="preserve">odbočka nalepovací 45st. 250/160mm pro potrubí kanalizační žebrované </t>
  </si>
  <si>
    <t>2105128391</t>
  </si>
  <si>
    <t>1180274385</t>
  </si>
  <si>
    <t>2"viz výkresy PD přílohy D.1 - D.6"</t>
  </si>
  <si>
    <t>286147725</t>
  </si>
  <si>
    <t xml:space="preserve">odbočka 45st. 315/160mm pro potrubí kanalizační žebrované </t>
  </si>
  <si>
    <t>-1925758133</t>
  </si>
  <si>
    <t>892351111</t>
  </si>
  <si>
    <t>Tlakové zkoušky vodou na potrubí DN 150 nebo 200</t>
  </si>
  <si>
    <t>1854928782</t>
  </si>
  <si>
    <t xml:space="preserve">Poznámka k souboru cen:_x000d_
1. Ceny -2111 jsou určeny pro zabezpečení jednoho konce zkoušeného úseku jakéhokoliv druhu potrubí. 2. V cenách jsou započteny náklady: a) u cen -1111 - na přísun, montáž, demontáž a odsun zkoušecího čerpadla, napuštění tlakovou vodou a dodání vody pro tlakovou zkoušku, 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 </t>
  </si>
  <si>
    <t>894812001</t>
  </si>
  <si>
    <t>Revizní a čistící šachta z polypropylenu PP pro hladké trouby (např. systém KG) DN 400 šachtové dno (DN šachty / DN trubního vedení) DN 400/150 přímý tok</t>
  </si>
  <si>
    <t>-744779717</t>
  </si>
  <si>
    <t>894812033</t>
  </si>
  <si>
    <t>Revizní a čistící šachta z polypropylenu PP pro hladké trouby (např. systém KG) DN 400 roura šachtová korugovaná bez hrdla, světlé hloubky 2000 mm</t>
  </si>
  <si>
    <t>14957116</t>
  </si>
  <si>
    <t>9,000"viz výkresy PD přílohy D.1 - D.6"</t>
  </si>
  <si>
    <t>894812041</t>
  </si>
  <si>
    <t>Revizní a čistící šachta z polypropylenu PP pro hladké trouby (např. systém KG) DN 400 roura šachtová korugovaná Příplatek k cenám 2001 - 2008 za uříznutí šachtové roury</t>
  </si>
  <si>
    <t>-108708313</t>
  </si>
  <si>
    <t>894812063</t>
  </si>
  <si>
    <t>Revizní a čistící šachta z polypropylenu PP pro hladké trouby (např. systém KG) DN 400 poklop litinový (pro zatížení) plný do teleskopické trubky (40 t)</t>
  </si>
  <si>
    <t>1954998552</t>
  </si>
  <si>
    <t>286147810</t>
  </si>
  <si>
    <t xml:space="preserve">záslepka 160mm pro potrubí kanalizační žebrované </t>
  </si>
  <si>
    <t>-2032778691</t>
  </si>
  <si>
    <t>894812R62</t>
  </si>
  <si>
    <t>Vyříznutí a utěsnění otvoru ve stěně šachty DN 160</t>
  </si>
  <si>
    <t>1883263646</t>
  </si>
  <si>
    <t>10"viz výkresy PD přílohy D.1 - D.6"</t>
  </si>
  <si>
    <t>-125333781</t>
  </si>
  <si>
    <t>1464274044</t>
  </si>
  <si>
    <t>13*2</t>
  </si>
  <si>
    <t>-185638951</t>
  </si>
  <si>
    <t>654520683</t>
  </si>
  <si>
    <t>7,675*9 'Přepočtené koeficientem množství</t>
  </si>
  <si>
    <t>-517722253</t>
  </si>
  <si>
    <t>2113987124</t>
  </si>
  <si>
    <t>-1774629122</t>
  </si>
  <si>
    <t xml:space="preserve">VON - Vedlejší a ostatní náklady </t>
  </si>
  <si>
    <t xml:space="preserve"> </t>
  </si>
  <si>
    <t>VRN - Vedlejší rozpočtové náklady</t>
  </si>
  <si>
    <t xml:space="preserve">    0 - Vedlejší rozpočtové náklady</t>
  </si>
  <si>
    <t xml:space="preserve">    O02 - Ostatní náklady</t>
  </si>
  <si>
    <t>VRN</t>
  </si>
  <si>
    <t>Vedlejší rozpočtové náklady</t>
  </si>
  <si>
    <t>031103R00</t>
  </si>
  <si>
    <t xml:space="preserve">Vybudování, provoz, údržba a odstranění zařízení staveniště </t>
  </si>
  <si>
    <t>Kč</t>
  </si>
  <si>
    <t>1024</t>
  </si>
  <si>
    <t>-698600904</t>
  </si>
  <si>
    <t xml:space="preserve">Poznámka k položce: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
</t>
  </si>
  <si>
    <t>071103R00</t>
  </si>
  <si>
    <t xml:space="preserve">Provozní a územní vlivy </t>
  </si>
  <si>
    <t>-18006250</t>
  </si>
  <si>
    <t xml:space="preserve">Poznámka k položce:
Náklady na úpravu pozemků, jež  nejsou součástí díla, ale budou stavbou dotčeny, uvede zhotovitel po ukončení prací neprodleně do původního stavu; náklady na zajištění opatření k dočasné ochraně vzrostlých dřevin, jež mají být zachovány, konstrukcí a staveb, náklady na opatření k ochraně a zabezpečení strojů a materiálů na staveništi. Náklady na zábor pozemku, který není v majetku zadavatele.
</t>
  </si>
  <si>
    <t>O02</t>
  </si>
  <si>
    <t>Ostatní náklady</t>
  </si>
  <si>
    <t>011114R00</t>
  </si>
  <si>
    <t>Inženýrské sítě, vytýčení stavby, staveniště</t>
  </si>
  <si>
    <t>955447511</t>
  </si>
  <si>
    <t xml:space="preserve">Poznámka k položce:
Náklady na seznámení se s rozmístěním a trasou stávajících známých inženýrských sítí na staveništi a přilehlých pozemcích dotčených prováděním díla, jejich případné přeložení, nebo ochrana tak, aby v průběhu provádění díla nedošlo k jejich poškození, včetně zpětného protokolárního předání jejich správcům. Zhotovitel je povinen dodržovat všechny podmínky správců nebo vlastníků těchto sítí a nese veškeré důsledky a škody vzniklé jejich nedodržením. 
</t>
  </si>
  <si>
    <t>012203R00</t>
  </si>
  <si>
    <t xml:space="preserve">Geodetické zaměření </t>
  </si>
  <si>
    <t>1155168024</t>
  </si>
  <si>
    <t>013254R00</t>
  </si>
  <si>
    <t>Vypracování projektové dokumentace skutečného provedení stavby – tištěná verze – 3ks</t>
  </si>
  <si>
    <t>-646228798</t>
  </si>
  <si>
    <t>Poznámka k položce:
Náklady na vypracování dokumentace skutečného provedení stavby - ve třech vyhotoveních v grafické (tištěné) podobě. Veškeré změny provedení stavby proti původnímu projektu musí být zapracovány do této dokumentace v souladu se zákonem č. 183/2006 Sb. a vyhlášky č. 499/2006 Sb. Rozsah dokumentace určuje příloha č. 3 vyhlášky č. 499/2006 Sb., o dokumentaci staveb.</t>
  </si>
  <si>
    <t>013254R01</t>
  </si>
  <si>
    <t>Vypracování projektové dokumentace skutečného provedení stavby - elektronická verze - 1 ks</t>
  </si>
  <si>
    <t>993799562</t>
  </si>
  <si>
    <t xml:space="preserve">Poznámka k položce:
Náklady na vypracování dokumentace skutečného provedení stavby - jednou v digitální podobě v požadovaných formátech - bližší specifikace je uvedena v článku 3.2  (Příloha č. 2 ZD - Návrhu smlouvy o dílo -  obchodní podmínky)</t>
  </si>
  <si>
    <t>034403R00</t>
  </si>
  <si>
    <t xml:space="preserve">Dočasná dopravní zařízení </t>
  </si>
  <si>
    <t>578229757</t>
  </si>
  <si>
    <t xml:space="preserve">Poznámka k položce:
Náklady na  projednání a zajištění případného zvláštního užívání komunikací a veřejných ploch včetně úhrady vyměřených poplatků a nájemného, včetně úhrady za případné dočasné zábory ploch, dočasné i trvalé skládky. Zajištění případného dopravního značení včetně jeho projednání k dopravním omezením, jejich údržba, přemisťování a následné odstranění.
</t>
  </si>
  <si>
    <t>045002R00</t>
  </si>
  <si>
    <t>Koordinační a kompletační činnost</t>
  </si>
  <si>
    <t>-228898369</t>
  </si>
  <si>
    <t xml:space="preserve">Poznámka k položce:
Náklady  na zajištění oznámení zahájení stavebních prací v souladu s pravomocnými rozhodnutími a vyjádřeními například správců sítí.; poskytnutí součinnosti při tvorbě povinných monitorovacích zpráv projektu; zajištění koordinační činnosti subdodavatelů zhotovitele; zajištění a provedení všech nezbytných opatření organizačního a stavebně technologického charakteru k řádnému provedení předmětu díla. Předání všech dokladů o dokončené stavbě.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</si>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</sst>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2" borderId="1" xfId="0" applyFont="1" applyFill="1" applyBorder="1" applyAlignment="1">
      <alignment horizontal="left" vertical="center"/>
      <protection locked="0"/>
    </xf>
    <xf numFmtId="0" fontId="42" fillId="2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20</v>
      </c>
    </row>
    <row r="7" ht="14.4" customHeight="1">
      <c r="B7" s="28"/>
      <c r="C7" s="29"/>
      <c r="D7" s="40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23</v>
      </c>
      <c r="AL7" s="29"/>
      <c r="AM7" s="29"/>
      <c r="AN7" s="35" t="s">
        <v>24</v>
      </c>
      <c r="AO7" s="29"/>
      <c r="AP7" s="29"/>
      <c r="AQ7" s="31"/>
      <c r="BE7" s="39"/>
      <c r="BS7" s="24" t="s">
        <v>25</v>
      </c>
    </row>
    <row r="8" ht="14.4" customHeight="1">
      <c r="B8" s="28"/>
      <c r="C8" s="29"/>
      <c r="D8" s="40" t="s">
        <v>26</v>
      </c>
      <c r="E8" s="29"/>
      <c r="F8" s="29"/>
      <c r="G8" s="29"/>
      <c r="H8" s="29"/>
      <c r="I8" s="29"/>
      <c r="J8" s="29"/>
      <c r="K8" s="35" t="s">
        <v>27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28</v>
      </c>
      <c r="AL8" s="29"/>
      <c r="AM8" s="29"/>
      <c r="AN8" s="41" t="s">
        <v>29</v>
      </c>
      <c r="AO8" s="29"/>
      <c r="AP8" s="29"/>
      <c r="AQ8" s="31"/>
      <c r="BE8" s="39"/>
      <c r="BS8" s="24" t="s">
        <v>30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31</v>
      </c>
    </row>
    <row r="10" ht="14.4" customHeight="1">
      <c r="B10" s="28"/>
      <c r="C10" s="29"/>
      <c r="D10" s="40" t="s">
        <v>32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33</v>
      </c>
      <c r="AL10" s="29"/>
      <c r="AM10" s="29"/>
      <c r="AN10" s="35" t="s">
        <v>24</v>
      </c>
      <c r="AO10" s="29"/>
      <c r="AP10" s="29"/>
      <c r="AQ10" s="31"/>
      <c r="BE10" s="39"/>
      <c r="BS10" s="24" t="s">
        <v>20</v>
      </c>
    </row>
    <row r="11" ht="18.48" customHeight="1">
      <c r="B11" s="28"/>
      <c r="C11" s="29"/>
      <c r="D11" s="29"/>
      <c r="E11" s="35" t="s">
        <v>34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35</v>
      </c>
      <c r="AL11" s="29"/>
      <c r="AM11" s="29"/>
      <c r="AN11" s="35" t="s">
        <v>24</v>
      </c>
      <c r="AO11" s="29"/>
      <c r="AP11" s="29"/>
      <c r="AQ11" s="31"/>
      <c r="BE11" s="39"/>
      <c r="BS11" s="24" t="s">
        <v>20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20</v>
      </c>
    </row>
    <row r="13" ht="14.4" customHeight="1">
      <c r="B13" s="28"/>
      <c r="C13" s="29"/>
      <c r="D13" s="40" t="s">
        <v>36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33</v>
      </c>
      <c r="AL13" s="29"/>
      <c r="AM13" s="29"/>
      <c r="AN13" s="42" t="s">
        <v>37</v>
      </c>
      <c r="AO13" s="29"/>
      <c r="AP13" s="29"/>
      <c r="AQ13" s="31"/>
      <c r="BE13" s="39"/>
      <c r="BS13" s="24" t="s">
        <v>20</v>
      </c>
    </row>
    <row r="14">
      <c r="B14" s="28"/>
      <c r="C14" s="29"/>
      <c r="D14" s="29"/>
      <c r="E14" s="42" t="s">
        <v>37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35</v>
      </c>
      <c r="AL14" s="29"/>
      <c r="AM14" s="29"/>
      <c r="AN14" s="42" t="s">
        <v>37</v>
      </c>
      <c r="AO14" s="29"/>
      <c r="AP14" s="29"/>
      <c r="AQ14" s="31"/>
      <c r="BE14" s="39"/>
      <c r="BS14" s="24" t="s">
        <v>20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33</v>
      </c>
      <c r="AL16" s="29"/>
      <c r="AM16" s="29"/>
      <c r="AN16" s="35" t="s">
        <v>24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35</v>
      </c>
      <c r="AL17" s="29"/>
      <c r="AM17" s="29"/>
      <c r="AN17" s="35" t="s">
        <v>24</v>
      </c>
      <c r="AO17" s="29"/>
      <c r="AP17" s="29"/>
      <c r="AQ17" s="31"/>
      <c r="BE17" s="39"/>
      <c r="BS17" s="24" t="s">
        <v>40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42.75" customHeight="1">
      <c r="B20" s="28"/>
      <c r="C20" s="29"/>
      <c r="D20" s="29"/>
      <c r="E20" s="44" t="s">
        <v>42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43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44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45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46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47</v>
      </c>
      <c r="E26" s="54"/>
      <c r="F26" s="55" t="s">
        <v>48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49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50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51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52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53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54</v>
      </c>
      <c r="U32" s="61"/>
      <c r="V32" s="61"/>
      <c r="W32" s="61"/>
      <c r="X32" s="63" t="s">
        <v>55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56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478314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Studénka - Kanalizace u stavebnin - aktualizace 2015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26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 xml:space="preserve">Studénka 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28</v>
      </c>
      <c r="AJ44" s="74"/>
      <c r="AK44" s="74"/>
      <c r="AL44" s="74"/>
      <c r="AM44" s="85" t="str">
        <f>IF(AN8= "","",AN8)</f>
        <v>1. 4. 2015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32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Město Studénka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38</v>
      </c>
      <c r="AJ46" s="74"/>
      <c r="AK46" s="74"/>
      <c r="AL46" s="74"/>
      <c r="AM46" s="77" t="str">
        <f>IF(E17="","",E17)</f>
        <v>BKN spol. s r.o. Vysoké Mýto</v>
      </c>
      <c r="AN46" s="77"/>
      <c r="AO46" s="77"/>
      <c r="AP46" s="77"/>
      <c r="AQ46" s="74"/>
      <c r="AR46" s="72"/>
      <c r="AS46" s="86" t="s">
        <v>57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36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58</v>
      </c>
      <c r="D49" s="97"/>
      <c r="E49" s="97"/>
      <c r="F49" s="97"/>
      <c r="G49" s="97"/>
      <c r="H49" s="98"/>
      <c r="I49" s="99" t="s">
        <v>59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60</v>
      </c>
      <c r="AH49" s="97"/>
      <c r="AI49" s="97"/>
      <c r="AJ49" s="97"/>
      <c r="AK49" s="97"/>
      <c r="AL49" s="97"/>
      <c r="AM49" s="97"/>
      <c r="AN49" s="99" t="s">
        <v>61</v>
      </c>
      <c r="AO49" s="97"/>
      <c r="AP49" s="97"/>
      <c r="AQ49" s="101" t="s">
        <v>62</v>
      </c>
      <c r="AR49" s="72"/>
      <c r="AS49" s="102" t="s">
        <v>63</v>
      </c>
      <c r="AT49" s="103" t="s">
        <v>64</v>
      </c>
      <c r="AU49" s="103" t="s">
        <v>65</v>
      </c>
      <c r="AV49" s="103" t="s">
        <v>66</v>
      </c>
      <c r="AW49" s="103" t="s">
        <v>67</v>
      </c>
      <c r="AX49" s="103" t="s">
        <v>68</v>
      </c>
      <c r="AY49" s="103" t="s">
        <v>69</v>
      </c>
      <c r="AZ49" s="103" t="s">
        <v>70</v>
      </c>
      <c r="BA49" s="103" t="s">
        <v>71</v>
      </c>
      <c r="BB49" s="103" t="s">
        <v>72</v>
      </c>
      <c r="BC49" s="103" t="s">
        <v>73</v>
      </c>
      <c r="BD49" s="104" t="s">
        <v>74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75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ROUND(SUM(AG52:AG54),2)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24</v>
      </c>
      <c r="AR51" s="83"/>
      <c r="AS51" s="113">
        <f>ROUND(SUM(AS52:AS54),2)</f>
        <v>0</v>
      </c>
      <c r="AT51" s="114">
        <f>ROUND(SUM(AV51:AW51),2)</f>
        <v>0</v>
      </c>
      <c r="AU51" s="115">
        <f>ROUND(SUM(AU52:AU54),5)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ROUND(SUM(AZ52:AZ54),2)</f>
        <v>0</v>
      </c>
      <c r="BA51" s="114">
        <f>ROUND(SUM(BA52:BA54),2)</f>
        <v>0</v>
      </c>
      <c r="BB51" s="114">
        <f>ROUND(SUM(BB52:BB54),2)</f>
        <v>0</v>
      </c>
      <c r="BC51" s="114">
        <f>ROUND(SUM(BC52:BC54),2)</f>
        <v>0</v>
      </c>
      <c r="BD51" s="116">
        <f>ROUND(SUM(BD52:BD54),2)</f>
        <v>0</v>
      </c>
      <c r="BS51" s="117" t="s">
        <v>76</v>
      </c>
      <c r="BT51" s="117" t="s">
        <v>77</v>
      </c>
      <c r="BU51" s="118" t="s">
        <v>78</v>
      </c>
      <c r="BV51" s="117" t="s">
        <v>79</v>
      </c>
      <c r="BW51" s="117" t="s">
        <v>7</v>
      </c>
      <c r="BX51" s="117" t="s">
        <v>80</v>
      </c>
      <c r="CL51" s="117" t="s">
        <v>22</v>
      </c>
    </row>
    <row r="52" s="5" customFormat="1" ht="31.5" customHeight="1">
      <c r="A52" s="119" t="s">
        <v>81</v>
      </c>
      <c r="B52" s="120"/>
      <c r="C52" s="121"/>
      <c r="D52" s="122" t="s">
        <v>82</v>
      </c>
      <c r="E52" s="122"/>
      <c r="F52" s="122"/>
      <c r="G52" s="122"/>
      <c r="H52" s="122"/>
      <c r="I52" s="123"/>
      <c r="J52" s="122" t="s">
        <v>83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'IO 01.1 - Stoka S1'!J27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84</v>
      </c>
      <c r="AR52" s="126"/>
      <c r="AS52" s="127">
        <v>0</v>
      </c>
      <c r="AT52" s="128">
        <f>ROUND(SUM(AV52:AW52),2)</f>
        <v>0</v>
      </c>
      <c r="AU52" s="129">
        <f>'IO 01.1 - Stoka S1'!P85</f>
        <v>0</v>
      </c>
      <c r="AV52" s="128">
        <f>'IO 01.1 - Stoka S1'!J30</f>
        <v>0</v>
      </c>
      <c r="AW52" s="128">
        <f>'IO 01.1 - Stoka S1'!J31</f>
        <v>0</v>
      </c>
      <c r="AX52" s="128">
        <f>'IO 01.1 - Stoka S1'!J32</f>
        <v>0</v>
      </c>
      <c r="AY52" s="128">
        <f>'IO 01.1 - Stoka S1'!J33</f>
        <v>0</v>
      </c>
      <c r="AZ52" s="128">
        <f>'IO 01.1 - Stoka S1'!F30</f>
        <v>0</v>
      </c>
      <c r="BA52" s="128">
        <f>'IO 01.1 - Stoka S1'!F31</f>
        <v>0</v>
      </c>
      <c r="BB52" s="128">
        <f>'IO 01.1 - Stoka S1'!F32</f>
        <v>0</v>
      </c>
      <c r="BC52" s="128">
        <f>'IO 01.1 - Stoka S1'!F33</f>
        <v>0</v>
      </c>
      <c r="BD52" s="130">
        <f>'IO 01.1 - Stoka S1'!F34</f>
        <v>0</v>
      </c>
      <c r="BT52" s="131" t="s">
        <v>25</v>
      </c>
      <c r="BV52" s="131" t="s">
        <v>79</v>
      </c>
      <c r="BW52" s="131" t="s">
        <v>85</v>
      </c>
      <c r="BX52" s="131" t="s">
        <v>7</v>
      </c>
      <c r="CL52" s="131" t="s">
        <v>22</v>
      </c>
      <c r="CM52" s="131" t="s">
        <v>86</v>
      </c>
    </row>
    <row r="53" s="5" customFormat="1" ht="31.5" customHeight="1">
      <c r="A53" s="119" t="s">
        <v>81</v>
      </c>
      <c r="B53" s="120"/>
      <c r="C53" s="121"/>
      <c r="D53" s="122" t="s">
        <v>87</v>
      </c>
      <c r="E53" s="122"/>
      <c r="F53" s="122"/>
      <c r="G53" s="122"/>
      <c r="H53" s="122"/>
      <c r="I53" s="123"/>
      <c r="J53" s="122" t="s">
        <v>88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'IO 01.2 - Kanalizační pří...'!J27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84</v>
      </c>
      <c r="AR53" s="126"/>
      <c r="AS53" s="127">
        <v>0</v>
      </c>
      <c r="AT53" s="128">
        <f>ROUND(SUM(AV53:AW53),2)</f>
        <v>0</v>
      </c>
      <c r="AU53" s="129">
        <f>'IO 01.2 - Kanalizační pří...'!P85</f>
        <v>0</v>
      </c>
      <c r="AV53" s="128">
        <f>'IO 01.2 - Kanalizační pří...'!J30</f>
        <v>0</v>
      </c>
      <c r="AW53" s="128">
        <f>'IO 01.2 - Kanalizační pří...'!J31</f>
        <v>0</v>
      </c>
      <c r="AX53" s="128">
        <f>'IO 01.2 - Kanalizační pří...'!J32</f>
        <v>0</v>
      </c>
      <c r="AY53" s="128">
        <f>'IO 01.2 - Kanalizační pří...'!J33</f>
        <v>0</v>
      </c>
      <c r="AZ53" s="128">
        <f>'IO 01.2 - Kanalizační pří...'!F30</f>
        <v>0</v>
      </c>
      <c r="BA53" s="128">
        <f>'IO 01.2 - Kanalizační pří...'!F31</f>
        <v>0</v>
      </c>
      <c r="BB53" s="128">
        <f>'IO 01.2 - Kanalizační pří...'!F32</f>
        <v>0</v>
      </c>
      <c r="BC53" s="128">
        <f>'IO 01.2 - Kanalizační pří...'!F33</f>
        <v>0</v>
      </c>
      <c r="BD53" s="130">
        <f>'IO 01.2 - Kanalizační pří...'!F34</f>
        <v>0</v>
      </c>
      <c r="BT53" s="131" t="s">
        <v>25</v>
      </c>
      <c r="BV53" s="131" t="s">
        <v>79</v>
      </c>
      <c r="BW53" s="131" t="s">
        <v>89</v>
      </c>
      <c r="BX53" s="131" t="s">
        <v>7</v>
      </c>
      <c r="CL53" s="131" t="s">
        <v>22</v>
      </c>
      <c r="CM53" s="131" t="s">
        <v>86</v>
      </c>
    </row>
    <row r="54" s="5" customFormat="1" ht="16.5" customHeight="1">
      <c r="A54" s="119" t="s">
        <v>81</v>
      </c>
      <c r="B54" s="120"/>
      <c r="C54" s="121"/>
      <c r="D54" s="122" t="s">
        <v>90</v>
      </c>
      <c r="E54" s="122"/>
      <c r="F54" s="122"/>
      <c r="G54" s="122"/>
      <c r="H54" s="122"/>
      <c r="I54" s="123"/>
      <c r="J54" s="122" t="s">
        <v>91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'VON - Vedlejší a ostatní ...'!J27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90</v>
      </c>
      <c r="AR54" s="126"/>
      <c r="AS54" s="132">
        <v>0</v>
      </c>
      <c r="AT54" s="133">
        <f>ROUND(SUM(AV54:AW54),2)</f>
        <v>0</v>
      </c>
      <c r="AU54" s="134">
        <f>'VON - Vedlejší a ostatní ...'!P79</f>
        <v>0</v>
      </c>
      <c r="AV54" s="133">
        <f>'VON - Vedlejší a ostatní ...'!J30</f>
        <v>0</v>
      </c>
      <c r="AW54" s="133">
        <f>'VON - Vedlejší a ostatní ...'!J31</f>
        <v>0</v>
      </c>
      <c r="AX54" s="133">
        <f>'VON - Vedlejší a ostatní ...'!J32</f>
        <v>0</v>
      </c>
      <c r="AY54" s="133">
        <f>'VON - Vedlejší a ostatní ...'!J33</f>
        <v>0</v>
      </c>
      <c r="AZ54" s="133">
        <f>'VON - Vedlejší a ostatní ...'!F30</f>
        <v>0</v>
      </c>
      <c r="BA54" s="133">
        <f>'VON - Vedlejší a ostatní ...'!F31</f>
        <v>0</v>
      </c>
      <c r="BB54" s="133">
        <f>'VON - Vedlejší a ostatní ...'!F32</f>
        <v>0</v>
      </c>
      <c r="BC54" s="133">
        <f>'VON - Vedlejší a ostatní ...'!F33</f>
        <v>0</v>
      </c>
      <c r="BD54" s="135">
        <f>'VON - Vedlejší a ostatní ...'!F34</f>
        <v>0</v>
      </c>
      <c r="BT54" s="131" t="s">
        <v>25</v>
      </c>
      <c r="BV54" s="131" t="s">
        <v>79</v>
      </c>
      <c r="BW54" s="131" t="s">
        <v>92</v>
      </c>
      <c r="BX54" s="131" t="s">
        <v>7</v>
      </c>
      <c r="CL54" s="131" t="s">
        <v>24</v>
      </c>
      <c r="CM54" s="131" t="s">
        <v>86</v>
      </c>
    </row>
    <row r="55" s="1" customFormat="1" ht="30" customHeight="1">
      <c r="B55" s="46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2"/>
    </row>
    <row r="56" s="1" customFormat="1" ht="6.96" customHeight="1"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72"/>
    </row>
  </sheetData>
  <sheetProtection sheet="1" formatColumns="0" formatRows="0" objects="1" scenarios="1" spinCount="100000" saltValue="HMpb7vp6WJiLfFGJ1e5GK3iWmDRNdWMq3Z1WY7EMMSOwOTWFylanXRBF72UP6Vw+myvkpu70xrqrSsFUsabnxA==" hashValue="5el3KM0ivp7lMb0LZn7q1aFlzep/rBsMqJfMs7PEw683kr6/uZy6vFxoJmDzGgWG59eZfqo5hynJSjRxt7PE+g==" algorithmName="SHA-512" password="CC35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IO 01.1 - Stoka S1'!C2" display="/"/>
    <hyperlink ref="A53" location="'IO 01.2 - Kanalizační pří...'!C2" display="/"/>
    <hyperlink ref="A54" location="'VON - Vedlejší a ostatní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93</v>
      </c>
      <c r="G1" s="139" t="s">
        <v>94</v>
      </c>
      <c r="H1" s="139"/>
      <c r="I1" s="140"/>
      <c r="J1" s="139" t="s">
        <v>95</v>
      </c>
      <c r="K1" s="138" t="s">
        <v>96</v>
      </c>
      <c r="L1" s="139" t="s">
        <v>97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85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86</v>
      </c>
    </row>
    <row r="4" ht="36.96" customHeight="1">
      <c r="B4" s="28"/>
      <c r="C4" s="29"/>
      <c r="D4" s="30" t="s">
        <v>98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Studénka - Kanalizace u stavebnin - aktualizace 2015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99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100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24</v>
      </c>
      <c r="K11" s="51"/>
    </row>
    <row r="12" s="1" customFormat="1" ht="14.4" customHeight="1">
      <c r="B12" s="46"/>
      <c r="C12" s="47"/>
      <c r="D12" s="40" t="s">
        <v>26</v>
      </c>
      <c r="E12" s="47"/>
      <c r="F12" s="35" t="s">
        <v>27</v>
      </c>
      <c r="G12" s="47"/>
      <c r="H12" s="47"/>
      <c r="I12" s="146" t="s">
        <v>28</v>
      </c>
      <c r="J12" s="147" t="str">
        <f>'Rekapitulace stavby'!AN8</f>
        <v>1. 4. 2015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32</v>
      </c>
      <c r="E14" s="47"/>
      <c r="F14" s="47"/>
      <c r="G14" s="47"/>
      <c r="H14" s="47"/>
      <c r="I14" s="146" t="s">
        <v>33</v>
      </c>
      <c r="J14" s="35" t="s">
        <v>24</v>
      </c>
      <c r="K14" s="51"/>
    </row>
    <row r="15" s="1" customFormat="1" ht="18" customHeight="1">
      <c r="B15" s="46"/>
      <c r="C15" s="47"/>
      <c r="D15" s="47"/>
      <c r="E15" s="35" t="s">
        <v>34</v>
      </c>
      <c r="F15" s="47"/>
      <c r="G15" s="47"/>
      <c r="H15" s="47"/>
      <c r="I15" s="146" t="s">
        <v>35</v>
      </c>
      <c r="J15" s="35" t="s">
        <v>24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36</v>
      </c>
      <c r="E17" s="47"/>
      <c r="F17" s="47"/>
      <c r="G17" s="47"/>
      <c r="H17" s="47"/>
      <c r="I17" s="146" t="s">
        <v>33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35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38</v>
      </c>
      <c r="E20" s="47"/>
      <c r="F20" s="47"/>
      <c r="G20" s="47"/>
      <c r="H20" s="47"/>
      <c r="I20" s="146" t="s">
        <v>33</v>
      </c>
      <c r="J20" s="35" t="s">
        <v>24</v>
      </c>
      <c r="K20" s="51"/>
    </row>
    <row r="21" s="1" customFormat="1" ht="18" customHeight="1">
      <c r="B21" s="46"/>
      <c r="C21" s="47"/>
      <c r="D21" s="47"/>
      <c r="E21" s="35" t="s">
        <v>39</v>
      </c>
      <c r="F21" s="47"/>
      <c r="G21" s="47"/>
      <c r="H21" s="47"/>
      <c r="I21" s="146" t="s">
        <v>35</v>
      </c>
      <c r="J21" s="35" t="s">
        <v>24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41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24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43</v>
      </c>
      <c r="E27" s="47"/>
      <c r="F27" s="47"/>
      <c r="G27" s="47"/>
      <c r="H27" s="47"/>
      <c r="I27" s="144"/>
      <c r="J27" s="155">
        <f>ROUND(J85,2)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45</v>
      </c>
      <c r="G29" s="47"/>
      <c r="H29" s="47"/>
      <c r="I29" s="156" t="s">
        <v>44</v>
      </c>
      <c r="J29" s="52" t="s">
        <v>46</v>
      </c>
      <c r="K29" s="51"/>
    </row>
    <row r="30" s="1" customFormat="1" ht="14.4" customHeight="1">
      <c r="B30" s="46"/>
      <c r="C30" s="47"/>
      <c r="D30" s="55" t="s">
        <v>47</v>
      </c>
      <c r="E30" s="55" t="s">
        <v>48</v>
      </c>
      <c r="F30" s="157">
        <f>ROUND(SUM(BE85:BE323), 2)</f>
        <v>0</v>
      </c>
      <c r="G30" s="47"/>
      <c r="H30" s="47"/>
      <c r="I30" s="158">
        <v>0.20999999999999999</v>
      </c>
      <c r="J30" s="157">
        <f>ROUND(ROUND((SUM(BE85:BE323)), 2)*I30, 2)</f>
        <v>0</v>
      </c>
      <c r="K30" s="51"/>
    </row>
    <row r="31" s="1" customFormat="1" ht="14.4" customHeight="1">
      <c r="B31" s="46"/>
      <c r="C31" s="47"/>
      <c r="D31" s="47"/>
      <c r="E31" s="55" t="s">
        <v>49</v>
      </c>
      <c r="F31" s="157">
        <f>ROUND(SUM(BF85:BF323), 2)</f>
        <v>0</v>
      </c>
      <c r="G31" s="47"/>
      <c r="H31" s="47"/>
      <c r="I31" s="158">
        <v>0.14999999999999999</v>
      </c>
      <c r="J31" s="157">
        <f>ROUND(ROUND((SUM(BF85:BF323)),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50</v>
      </c>
      <c r="F32" s="157">
        <f>ROUND(SUM(BG85:BG323),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51</v>
      </c>
      <c r="F33" s="157">
        <f>ROUND(SUM(BH85:BH323),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52</v>
      </c>
      <c r="F34" s="157">
        <f>ROUND(SUM(BI85:BI323),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53</v>
      </c>
      <c r="E36" s="98"/>
      <c r="F36" s="98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101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Studénka - Kanalizace u stavebnin - aktualizace 2015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99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IO 01.1 - Stoka S1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26</v>
      </c>
      <c r="D49" s="47"/>
      <c r="E49" s="47"/>
      <c r="F49" s="35" t="str">
        <f>F12</f>
        <v xml:space="preserve">Studénka </v>
      </c>
      <c r="G49" s="47"/>
      <c r="H49" s="47"/>
      <c r="I49" s="146" t="s">
        <v>28</v>
      </c>
      <c r="J49" s="147" t="str">
        <f>IF(J12="","",J12)</f>
        <v>1. 4. 2015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32</v>
      </c>
      <c r="D51" s="47"/>
      <c r="E51" s="47"/>
      <c r="F51" s="35" t="str">
        <f>E15</f>
        <v>Město Studénka</v>
      </c>
      <c r="G51" s="47"/>
      <c r="H51" s="47"/>
      <c r="I51" s="146" t="s">
        <v>38</v>
      </c>
      <c r="J51" s="44" t="str">
        <f>E21</f>
        <v>BKN spol. s r.o. Vysoké Mýto</v>
      </c>
      <c r="K51" s="51"/>
    </row>
    <row r="52" s="1" customFormat="1" ht="14.4" customHeight="1">
      <c r="B52" s="46"/>
      <c r="C52" s="40" t="s">
        <v>36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102</v>
      </c>
      <c r="D54" s="159"/>
      <c r="E54" s="159"/>
      <c r="F54" s="159"/>
      <c r="G54" s="159"/>
      <c r="H54" s="159"/>
      <c r="I54" s="173"/>
      <c r="J54" s="174" t="s">
        <v>103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104</v>
      </c>
      <c r="D56" s="47"/>
      <c r="E56" s="47"/>
      <c r="F56" s="47"/>
      <c r="G56" s="47"/>
      <c r="H56" s="47"/>
      <c r="I56" s="144"/>
      <c r="J56" s="155">
        <f>J85</f>
        <v>0</v>
      </c>
      <c r="K56" s="51"/>
      <c r="AU56" s="24" t="s">
        <v>105</v>
      </c>
    </row>
    <row r="57" s="7" customFormat="1" ht="24.96" customHeight="1">
      <c r="B57" s="177"/>
      <c r="C57" s="178"/>
      <c r="D57" s="179" t="s">
        <v>106</v>
      </c>
      <c r="E57" s="180"/>
      <c r="F57" s="180"/>
      <c r="G57" s="180"/>
      <c r="H57" s="180"/>
      <c r="I57" s="181"/>
      <c r="J57" s="182">
        <f>J86</f>
        <v>0</v>
      </c>
      <c r="K57" s="183"/>
    </row>
    <row r="58" s="8" customFormat="1" ht="19.92" customHeight="1">
      <c r="B58" s="184"/>
      <c r="C58" s="185"/>
      <c r="D58" s="186" t="s">
        <v>107</v>
      </c>
      <c r="E58" s="187"/>
      <c r="F58" s="187"/>
      <c r="G58" s="187"/>
      <c r="H58" s="187"/>
      <c r="I58" s="188"/>
      <c r="J58" s="189">
        <f>J87</f>
        <v>0</v>
      </c>
      <c r="K58" s="190"/>
    </row>
    <row r="59" s="8" customFormat="1" ht="19.92" customHeight="1">
      <c r="B59" s="184"/>
      <c r="C59" s="185"/>
      <c r="D59" s="186" t="s">
        <v>108</v>
      </c>
      <c r="E59" s="187"/>
      <c r="F59" s="187"/>
      <c r="G59" s="187"/>
      <c r="H59" s="187"/>
      <c r="I59" s="188"/>
      <c r="J59" s="189">
        <f>J216</f>
        <v>0</v>
      </c>
      <c r="K59" s="190"/>
    </row>
    <row r="60" s="8" customFormat="1" ht="19.92" customHeight="1">
      <c r="B60" s="184"/>
      <c r="C60" s="185"/>
      <c r="D60" s="186" t="s">
        <v>109</v>
      </c>
      <c r="E60" s="187"/>
      <c r="F60" s="187"/>
      <c r="G60" s="187"/>
      <c r="H60" s="187"/>
      <c r="I60" s="188"/>
      <c r="J60" s="189">
        <f>J220</f>
        <v>0</v>
      </c>
      <c r="K60" s="190"/>
    </row>
    <row r="61" s="8" customFormat="1" ht="19.92" customHeight="1">
      <c r="B61" s="184"/>
      <c r="C61" s="185"/>
      <c r="D61" s="186" t="s">
        <v>110</v>
      </c>
      <c r="E61" s="187"/>
      <c r="F61" s="187"/>
      <c r="G61" s="187"/>
      <c r="H61" s="187"/>
      <c r="I61" s="188"/>
      <c r="J61" s="189">
        <f>J232</f>
        <v>0</v>
      </c>
      <c r="K61" s="190"/>
    </row>
    <row r="62" s="8" customFormat="1" ht="19.92" customHeight="1">
      <c r="B62" s="184"/>
      <c r="C62" s="185"/>
      <c r="D62" s="186" t="s">
        <v>111</v>
      </c>
      <c r="E62" s="187"/>
      <c r="F62" s="187"/>
      <c r="G62" s="187"/>
      <c r="H62" s="187"/>
      <c r="I62" s="188"/>
      <c r="J62" s="189">
        <f>J252</f>
        <v>0</v>
      </c>
      <c r="K62" s="190"/>
    </row>
    <row r="63" s="8" customFormat="1" ht="19.92" customHeight="1">
      <c r="B63" s="184"/>
      <c r="C63" s="185"/>
      <c r="D63" s="186" t="s">
        <v>112</v>
      </c>
      <c r="E63" s="187"/>
      <c r="F63" s="187"/>
      <c r="G63" s="187"/>
      <c r="H63" s="187"/>
      <c r="I63" s="188"/>
      <c r="J63" s="189">
        <f>J307</f>
        <v>0</v>
      </c>
      <c r="K63" s="190"/>
    </row>
    <row r="64" s="8" customFormat="1" ht="19.92" customHeight="1">
      <c r="B64" s="184"/>
      <c r="C64" s="185"/>
      <c r="D64" s="186" t="s">
        <v>113</v>
      </c>
      <c r="E64" s="187"/>
      <c r="F64" s="187"/>
      <c r="G64" s="187"/>
      <c r="H64" s="187"/>
      <c r="I64" s="188"/>
      <c r="J64" s="189">
        <f>J312</f>
        <v>0</v>
      </c>
      <c r="K64" s="190"/>
    </row>
    <row r="65" s="8" customFormat="1" ht="19.92" customHeight="1">
      <c r="B65" s="184"/>
      <c r="C65" s="185"/>
      <c r="D65" s="186" t="s">
        <v>114</v>
      </c>
      <c r="E65" s="187"/>
      <c r="F65" s="187"/>
      <c r="G65" s="187"/>
      <c r="H65" s="187"/>
      <c r="I65" s="188"/>
      <c r="J65" s="189">
        <f>J322</f>
        <v>0</v>
      </c>
      <c r="K65" s="190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44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66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69"/>
      <c r="J71" s="71"/>
      <c r="K71" s="71"/>
      <c r="L71" s="72"/>
    </row>
    <row r="72" s="1" customFormat="1" ht="36.96" customHeight="1">
      <c r="B72" s="46"/>
      <c r="C72" s="73" t="s">
        <v>115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6.5" customHeight="1">
      <c r="B75" s="46"/>
      <c r="C75" s="74"/>
      <c r="D75" s="74"/>
      <c r="E75" s="192" t="str">
        <f>E7</f>
        <v>Studénka - Kanalizace u stavebnin - aktualizace 2015</v>
      </c>
      <c r="F75" s="76"/>
      <c r="G75" s="76"/>
      <c r="H75" s="76"/>
      <c r="I75" s="191"/>
      <c r="J75" s="74"/>
      <c r="K75" s="74"/>
      <c r="L75" s="72"/>
    </row>
    <row r="76" s="1" customFormat="1" ht="14.4" customHeight="1">
      <c r="B76" s="46"/>
      <c r="C76" s="76" t="s">
        <v>99</v>
      </c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7.25" customHeight="1">
      <c r="B77" s="46"/>
      <c r="C77" s="74"/>
      <c r="D77" s="74"/>
      <c r="E77" s="82" t="str">
        <f>E9</f>
        <v>IO 01.1 - Stoka S1</v>
      </c>
      <c r="F77" s="74"/>
      <c r="G77" s="74"/>
      <c r="H77" s="74"/>
      <c r="I77" s="191"/>
      <c r="J77" s="74"/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 ht="18" customHeight="1">
      <c r="B79" s="46"/>
      <c r="C79" s="76" t="s">
        <v>26</v>
      </c>
      <c r="D79" s="74"/>
      <c r="E79" s="74"/>
      <c r="F79" s="193" t="str">
        <f>F12</f>
        <v xml:space="preserve">Studénka </v>
      </c>
      <c r="G79" s="74"/>
      <c r="H79" s="74"/>
      <c r="I79" s="194" t="s">
        <v>28</v>
      </c>
      <c r="J79" s="85" t="str">
        <f>IF(J12="","",J12)</f>
        <v>1. 4. 2015</v>
      </c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191"/>
      <c r="J80" s="74"/>
      <c r="K80" s="74"/>
      <c r="L80" s="72"/>
    </row>
    <row r="81" s="1" customFormat="1">
      <c r="B81" s="46"/>
      <c r="C81" s="76" t="s">
        <v>32</v>
      </c>
      <c r="D81" s="74"/>
      <c r="E81" s="74"/>
      <c r="F81" s="193" t="str">
        <f>E15</f>
        <v>Město Studénka</v>
      </c>
      <c r="G81" s="74"/>
      <c r="H81" s="74"/>
      <c r="I81" s="194" t="s">
        <v>38</v>
      </c>
      <c r="J81" s="193" t="str">
        <f>E21</f>
        <v>BKN spol. s r.o. Vysoké Mýto</v>
      </c>
      <c r="K81" s="74"/>
      <c r="L81" s="72"/>
    </row>
    <row r="82" s="1" customFormat="1" ht="14.4" customHeight="1">
      <c r="B82" s="46"/>
      <c r="C82" s="76" t="s">
        <v>36</v>
      </c>
      <c r="D82" s="74"/>
      <c r="E82" s="74"/>
      <c r="F82" s="193" t="str">
        <f>IF(E18="","",E18)</f>
        <v/>
      </c>
      <c r="G82" s="74"/>
      <c r="H82" s="74"/>
      <c r="I82" s="191"/>
      <c r="J82" s="74"/>
      <c r="K82" s="74"/>
      <c r="L82" s="72"/>
    </row>
    <row r="83" s="1" customFormat="1" ht="10.32" customHeight="1">
      <c r="B83" s="46"/>
      <c r="C83" s="74"/>
      <c r="D83" s="74"/>
      <c r="E83" s="74"/>
      <c r="F83" s="74"/>
      <c r="G83" s="74"/>
      <c r="H83" s="74"/>
      <c r="I83" s="191"/>
      <c r="J83" s="74"/>
      <c r="K83" s="74"/>
      <c r="L83" s="72"/>
    </row>
    <row r="84" s="9" customFormat="1" ht="29.28" customHeight="1">
      <c r="B84" s="195"/>
      <c r="C84" s="196" t="s">
        <v>116</v>
      </c>
      <c r="D84" s="197" t="s">
        <v>62</v>
      </c>
      <c r="E84" s="197" t="s">
        <v>58</v>
      </c>
      <c r="F84" s="197" t="s">
        <v>117</v>
      </c>
      <c r="G84" s="197" t="s">
        <v>118</v>
      </c>
      <c r="H84" s="197" t="s">
        <v>119</v>
      </c>
      <c r="I84" s="198" t="s">
        <v>120</v>
      </c>
      <c r="J84" s="197" t="s">
        <v>103</v>
      </c>
      <c r="K84" s="199" t="s">
        <v>121</v>
      </c>
      <c r="L84" s="200"/>
      <c r="M84" s="102" t="s">
        <v>122</v>
      </c>
      <c r="N84" s="103" t="s">
        <v>47</v>
      </c>
      <c r="O84" s="103" t="s">
        <v>123</v>
      </c>
      <c r="P84" s="103" t="s">
        <v>124</v>
      </c>
      <c r="Q84" s="103" t="s">
        <v>125</v>
      </c>
      <c r="R84" s="103" t="s">
        <v>126</v>
      </c>
      <c r="S84" s="103" t="s">
        <v>127</v>
      </c>
      <c r="T84" s="104" t="s">
        <v>128</v>
      </c>
    </row>
    <row r="85" s="1" customFormat="1" ht="29.28" customHeight="1">
      <c r="B85" s="46"/>
      <c r="C85" s="108" t="s">
        <v>104</v>
      </c>
      <c r="D85" s="74"/>
      <c r="E85" s="74"/>
      <c r="F85" s="74"/>
      <c r="G85" s="74"/>
      <c r="H85" s="74"/>
      <c r="I85" s="191"/>
      <c r="J85" s="201">
        <f>BK85</f>
        <v>0</v>
      </c>
      <c r="K85" s="74"/>
      <c r="L85" s="72"/>
      <c r="M85" s="105"/>
      <c r="N85" s="106"/>
      <c r="O85" s="106"/>
      <c r="P85" s="202">
        <f>P86</f>
        <v>0</v>
      </c>
      <c r="Q85" s="106"/>
      <c r="R85" s="202">
        <f>R86</f>
        <v>38.602663680000006</v>
      </c>
      <c r="S85" s="106"/>
      <c r="T85" s="203">
        <f>T86</f>
        <v>44.216999999999999</v>
      </c>
      <c r="AT85" s="24" t="s">
        <v>76</v>
      </c>
      <c r="AU85" s="24" t="s">
        <v>105</v>
      </c>
      <c r="BK85" s="204">
        <f>BK86</f>
        <v>0</v>
      </c>
    </row>
    <row r="86" s="10" customFormat="1" ht="37.44" customHeight="1">
      <c r="B86" s="205"/>
      <c r="C86" s="206"/>
      <c r="D86" s="207" t="s">
        <v>76</v>
      </c>
      <c r="E86" s="208" t="s">
        <v>129</v>
      </c>
      <c r="F86" s="208" t="s">
        <v>130</v>
      </c>
      <c r="G86" s="206"/>
      <c r="H86" s="206"/>
      <c r="I86" s="209"/>
      <c r="J86" s="210">
        <f>BK86</f>
        <v>0</v>
      </c>
      <c r="K86" s="206"/>
      <c r="L86" s="211"/>
      <c r="M86" s="212"/>
      <c r="N86" s="213"/>
      <c r="O86" s="213"/>
      <c r="P86" s="214">
        <f>P87+P216+P220+P232+P252+P307+P312+P322</f>
        <v>0</v>
      </c>
      <c r="Q86" s="213"/>
      <c r="R86" s="214">
        <f>R87+R216+R220+R232+R252+R307+R312+R322</f>
        <v>38.602663680000006</v>
      </c>
      <c r="S86" s="213"/>
      <c r="T86" s="215">
        <f>T87+T216+T220+T232+T252+T307+T312+T322</f>
        <v>44.216999999999999</v>
      </c>
      <c r="AR86" s="216" t="s">
        <v>25</v>
      </c>
      <c r="AT86" s="217" t="s">
        <v>76</v>
      </c>
      <c r="AU86" s="217" t="s">
        <v>77</v>
      </c>
      <c r="AY86" s="216" t="s">
        <v>131</v>
      </c>
      <c r="BK86" s="218">
        <f>BK87+BK216+BK220+BK232+BK252+BK307+BK312+BK322</f>
        <v>0</v>
      </c>
    </row>
    <row r="87" s="10" customFormat="1" ht="19.92" customHeight="1">
      <c r="B87" s="205"/>
      <c r="C87" s="206"/>
      <c r="D87" s="207" t="s">
        <v>76</v>
      </c>
      <c r="E87" s="219" t="s">
        <v>25</v>
      </c>
      <c r="F87" s="219" t="s">
        <v>132</v>
      </c>
      <c r="G87" s="206"/>
      <c r="H87" s="206"/>
      <c r="I87" s="209"/>
      <c r="J87" s="220">
        <f>BK87</f>
        <v>0</v>
      </c>
      <c r="K87" s="206"/>
      <c r="L87" s="211"/>
      <c r="M87" s="212"/>
      <c r="N87" s="213"/>
      <c r="O87" s="213"/>
      <c r="P87" s="214">
        <f>SUM(P88:P215)</f>
        <v>0</v>
      </c>
      <c r="Q87" s="213"/>
      <c r="R87" s="214">
        <f>SUM(R88:R215)</f>
        <v>0.47153568000000007</v>
      </c>
      <c r="S87" s="213"/>
      <c r="T87" s="215">
        <f>SUM(T88:T215)</f>
        <v>44.216999999999999</v>
      </c>
      <c r="AR87" s="216" t="s">
        <v>25</v>
      </c>
      <c r="AT87" s="217" t="s">
        <v>76</v>
      </c>
      <c r="AU87" s="217" t="s">
        <v>25</v>
      </c>
      <c r="AY87" s="216" t="s">
        <v>131</v>
      </c>
      <c r="BK87" s="218">
        <f>SUM(BK88:BK215)</f>
        <v>0</v>
      </c>
    </row>
    <row r="88" s="1" customFormat="1" ht="38.25" customHeight="1">
      <c r="B88" s="46"/>
      <c r="C88" s="221" t="s">
        <v>25</v>
      </c>
      <c r="D88" s="221" t="s">
        <v>133</v>
      </c>
      <c r="E88" s="222" t="s">
        <v>134</v>
      </c>
      <c r="F88" s="223" t="s">
        <v>135</v>
      </c>
      <c r="G88" s="224" t="s">
        <v>136</v>
      </c>
      <c r="H88" s="225">
        <v>52</v>
      </c>
      <c r="I88" s="226"/>
      <c r="J88" s="227">
        <f>ROUND(I88*H88,2)</f>
        <v>0</v>
      </c>
      <c r="K88" s="223" t="s">
        <v>137</v>
      </c>
      <c r="L88" s="72"/>
      <c r="M88" s="228" t="s">
        <v>24</v>
      </c>
      <c r="N88" s="229" t="s">
        <v>48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0.23999999999999999</v>
      </c>
      <c r="T88" s="231">
        <f>S88*H88</f>
        <v>12.48</v>
      </c>
      <c r="AR88" s="24" t="s">
        <v>138</v>
      </c>
      <c r="AT88" s="24" t="s">
        <v>133</v>
      </c>
      <c r="AU88" s="24" t="s">
        <v>86</v>
      </c>
      <c r="AY88" s="24" t="s">
        <v>131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25</v>
      </c>
      <c r="BK88" s="232">
        <f>ROUND(I88*H88,2)</f>
        <v>0</v>
      </c>
      <c r="BL88" s="24" t="s">
        <v>138</v>
      </c>
      <c r="BM88" s="24" t="s">
        <v>139</v>
      </c>
    </row>
    <row r="89" s="11" customFormat="1">
      <c r="B89" s="233"/>
      <c r="C89" s="234"/>
      <c r="D89" s="235" t="s">
        <v>140</v>
      </c>
      <c r="E89" s="236" t="s">
        <v>24</v>
      </c>
      <c r="F89" s="237" t="s">
        <v>141</v>
      </c>
      <c r="G89" s="234"/>
      <c r="H89" s="238">
        <v>52</v>
      </c>
      <c r="I89" s="239"/>
      <c r="J89" s="234"/>
      <c r="K89" s="234"/>
      <c r="L89" s="240"/>
      <c r="M89" s="241"/>
      <c r="N89" s="242"/>
      <c r="O89" s="242"/>
      <c r="P89" s="242"/>
      <c r="Q89" s="242"/>
      <c r="R89" s="242"/>
      <c r="S89" s="242"/>
      <c r="T89" s="243"/>
      <c r="AT89" s="244" t="s">
        <v>140</v>
      </c>
      <c r="AU89" s="244" t="s">
        <v>86</v>
      </c>
      <c r="AV89" s="11" t="s">
        <v>86</v>
      </c>
      <c r="AW89" s="11" t="s">
        <v>40</v>
      </c>
      <c r="AX89" s="11" t="s">
        <v>25</v>
      </c>
      <c r="AY89" s="244" t="s">
        <v>131</v>
      </c>
    </row>
    <row r="90" s="12" customFormat="1">
      <c r="B90" s="245"/>
      <c r="C90" s="246"/>
      <c r="D90" s="235" t="s">
        <v>140</v>
      </c>
      <c r="E90" s="247" t="s">
        <v>24</v>
      </c>
      <c r="F90" s="248" t="s">
        <v>142</v>
      </c>
      <c r="G90" s="246"/>
      <c r="H90" s="247" t="s">
        <v>24</v>
      </c>
      <c r="I90" s="249"/>
      <c r="J90" s="246"/>
      <c r="K90" s="246"/>
      <c r="L90" s="250"/>
      <c r="M90" s="251"/>
      <c r="N90" s="252"/>
      <c r="O90" s="252"/>
      <c r="P90" s="252"/>
      <c r="Q90" s="252"/>
      <c r="R90" s="252"/>
      <c r="S90" s="252"/>
      <c r="T90" s="253"/>
      <c r="AT90" s="254" t="s">
        <v>140</v>
      </c>
      <c r="AU90" s="254" t="s">
        <v>86</v>
      </c>
      <c r="AV90" s="12" t="s">
        <v>25</v>
      </c>
      <c r="AW90" s="12" t="s">
        <v>40</v>
      </c>
      <c r="AX90" s="12" t="s">
        <v>77</v>
      </c>
      <c r="AY90" s="254" t="s">
        <v>131</v>
      </c>
    </row>
    <row r="91" s="1" customFormat="1" ht="51" customHeight="1">
      <c r="B91" s="46"/>
      <c r="C91" s="221" t="s">
        <v>86</v>
      </c>
      <c r="D91" s="221" t="s">
        <v>133</v>
      </c>
      <c r="E91" s="222" t="s">
        <v>143</v>
      </c>
      <c r="F91" s="223" t="s">
        <v>144</v>
      </c>
      <c r="G91" s="224" t="s">
        <v>136</v>
      </c>
      <c r="H91" s="225">
        <v>95</v>
      </c>
      <c r="I91" s="226"/>
      <c r="J91" s="227">
        <f>ROUND(I91*H91,2)</f>
        <v>0</v>
      </c>
      <c r="K91" s="223" t="s">
        <v>137</v>
      </c>
      <c r="L91" s="72"/>
      <c r="M91" s="228" t="s">
        <v>24</v>
      </c>
      <c r="N91" s="229" t="s">
        <v>48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0.23499999999999999</v>
      </c>
      <c r="T91" s="231">
        <f>S91*H91</f>
        <v>22.324999999999999</v>
      </c>
      <c r="AR91" s="24" t="s">
        <v>138</v>
      </c>
      <c r="AT91" s="24" t="s">
        <v>133</v>
      </c>
      <c r="AU91" s="24" t="s">
        <v>86</v>
      </c>
      <c r="AY91" s="24" t="s">
        <v>131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25</v>
      </c>
      <c r="BK91" s="232">
        <f>ROUND(I91*H91,2)</f>
        <v>0</v>
      </c>
      <c r="BL91" s="24" t="s">
        <v>138</v>
      </c>
      <c r="BM91" s="24" t="s">
        <v>145</v>
      </c>
    </row>
    <row r="92" s="11" customFormat="1">
      <c r="B92" s="233"/>
      <c r="C92" s="234"/>
      <c r="D92" s="235" t="s">
        <v>140</v>
      </c>
      <c r="E92" s="236" t="s">
        <v>24</v>
      </c>
      <c r="F92" s="237" t="s">
        <v>146</v>
      </c>
      <c r="G92" s="234"/>
      <c r="H92" s="238">
        <v>43</v>
      </c>
      <c r="I92" s="239"/>
      <c r="J92" s="234"/>
      <c r="K92" s="234"/>
      <c r="L92" s="240"/>
      <c r="M92" s="241"/>
      <c r="N92" s="242"/>
      <c r="O92" s="242"/>
      <c r="P92" s="242"/>
      <c r="Q92" s="242"/>
      <c r="R92" s="242"/>
      <c r="S92" s="242"/>
      <c r="T92" s="243"/>
      <c r="AT92" s="244" t="s">
        <v>140</v>
      </c>
      <c r="AU92" s="244" t="s">
        <v>86</v>
      </c>
      <c r="AV92" s="11" t="s">
        <v>86</v>
      </c>
      <c r="AW92" s="11" t="s">
        <v>40</v>
      </c>
      <c r="AX92" s="11" t="s">
        <v>77</v>
      </c>
      <c r="AY92" s="244" t="s">
        <v>131</v>
      </c>
    </row>
    <row r="93" s="13" customFormat="1">
      <c r="B93" s="255"/>
      <c r="C93" s="256"/>
      <c r="D93" s="235" t="s">
        <v>140</v>
      </c>
      <c r="E93" s="257" t="s">
        <v>24</v>
      </c>
      <c r="F93" s="258" t="s">
        <v>147</v>
      </c>
      <c r="G93" s="256"/>
      <c r="H93" s="259">
        <v>43</v>
      </c>
      <c r="I93" s="260"/>
      <c r="J93" s="256"/>
      <c r="K93" s="256"/>
      <c r="L93" s="261"/>
      <c r="M93" s="262"/>
      <c r="N93" s="263"/>
      <c r="O93" s="263"/>
      <c r="P93" s="263"/>
      <c r="Q93" s="263"/>
      <c r="R93" s="263"/>
      <c r="S93" s="263"/>
      <c r="T93" s="264"/>
      <c r="AT93" s="265" t="s">
        <v>140</v>
      </c>
      <c r="AU93" s="265" t="s">
        <v>86</v>
      </c>
      <c r="AV93" s="13" t="s">
        <v>148</v>
      </c>
      <c r="AW93" s="13" t="s">
        <v>40</v>
      </c>
      <c r="AX93" s="13" t="s">
        <v>77</v>
      </c>
      <c r="AY93" s="265" t="s">
        <v>131</v>
      </c>
    </row>
    <row r="94" s="11" customFormat="1">
      <c r="B94" s="233"/>
      <c r="C94" s="234"/>
      <c r="D94" s="235" t="s">
        <v>140</v>
      </c>
      <c r="E94" s="236" t="s">
        <v>24</v>
      </c>
      <c r="F94" s="237" t="s">
        <v>141</v>
      </c>
      <c r="G94" s="234"/>
      <c r="H94" s="238">
        <v>52</v>
      </c>
      <c r="I94" s="239"/>
      <c r="J94" s="234"/>
      <c r="K94" s="234"/>
      <c r="L94" s="240"/>
      <c r="M94" s="241"/>
      <c r="N94" s="242"/>
      <c r="O94" s="242"/>
      <c r="P94" s="242"/>
      <c r="Q94" s="242"/>
      <c r="R94" s="242"/>
      <c r="S94" s="242"/>
      <c r="T94" s="243"/>
      <c r="AT94" s="244" t="s">
        <v>140</v>
      </c>
      <c r="AU94" s="244" t="s">
        <v>86</v>
      </c>
      <c r="AV94" s="11" t="s">
        <v>86</v>
      </c>
      <c r="AW94" s="11" t="s">
        <v>40</v>
      </c>
      <c r="AX94" s="11" t="s">
        <v>77</v>
      </c>
      <c r="AY94" s="244" t="s">
        <v>131</v>
      </c>
    </row>
    <row r="95" s="13" customFormat="1">
      <c r="B95" s="255"/>
      <c r="C95" s="256"/>
      <c r="D95" s="235" t="s">
        <v>140</v>
      </c>
      <c r="E95" s="257" t="s">
        <v>24</v>
      </c>
      <c r="F95" s="258" t="s">
        <v>147</v>
      </c>
      <c r="G95" s="256"/>
      <c r="H95" s="259">
        <v>52</v>
      </c>
      <c r="I95" s="260"/>
      <c r="J95" s="256"/>
      <c r="K95" s="256"/>
      <c r="L95" s="261"/>
      <c r="M95" s="262"/>
      <c r="N95" s="263"/>
      <c r="O95" s="263"/>
      <c r="P95" s="263"/>
      <c r="Q95" s="263"/>
      <c r="R95" s="263"/>
      <c r="S95" s="263"/>
      <c r="T95" s="264"/>
      <c r="AT95" s="265" t="s">
        <v>140</v>
      </c>
      <c r="AU95" s="265" t="s">
        <v>86</v>
      </c>
      <c r="AV95" s="13" t="s">
        <v>148</v>
      </c>
      <c r="AW95" s="13" t="s">
        <v>40</v>
      </c>
      <c r="AX95" s="13" t="s">
        <v>77</v>
      </c>
      <c r="AY95" s="265" t="s">
        <v>131</v>
      </c>
    </row>
    <row r="96" s="14" customFormat="1">
      <c r="B96" s="266"/>
      <c r="C96" s="267"/>
      <c r="D96" s="235" t="s">
        <v>140</v>
      </c>
      <c r="E96" s="268" t="s">
        <v>24</v>
      </c>
      <c r="F96" s="269" t="s">
        <v>149</v>
      </c>
      <c r="G96" s="267"/>
      <c r="H96" s="270">
        <v>95</v>
      </c>
      <c r="I96" s="271"/>
      <c r="J96" s="267"/>
      <c r="K96" s="267"/>
      <c r="L96" s="272"/>
      <c r="M96" s="273"/>
      <c r="N96" s="274"/>
      <c r="O96" s="274"/>
      <c r="P96" s="274"/>
      <c r="Q96" s="274"/>
      <c r="R96" s="274"/>
      <c r="S96" s="274"/>
      <c r="T96" s="275"/>
      <c r="AT96" s="276" t="s">
        <v>140</v>
      </c>
      <c r="AU96" s="276" t="s">
        <v>86</v>
      </c>
      <c r="AV96" s="14" t="s">
        <v>138</v>
      </c>
      <c r="AW96" s="14" t="s">
        <v>40</v>
      </c>
      <c r="AX96" s="14" t="s">
        <v>25</v>
      </c>
      <c r="AY96" s="276" t="s">
        <v>131</v>
      </c>
    </row>
    <row r="97" s="12" customFormat="1">
      <c r="B97" s="245"/>
      <c r="C97" s="246"/>
      <c r="D97" s="235" t="s">
        <v>140</v>
      </c>
      <c r="E97" s="247" t="s">
        <v>24</v>
      </c>
      <c r="F97" s="248" t="s">
        <v>142</v>
      </c>
      <c r="G97" s="246"/>
      <c r="H97" s="247" t="s">
        <v>24</v>
      </c>
      <c r="I97" s="249"/>
      <c r="J97" s="246"/>
      <c r="K97" s="246"/>
      <c r="L97" s="250"/>
      <c r="M97" s="251"/>
      <c r="N97" s="252"/>
      <c r="O97" s="252"/>
      <c r="P97" s="252"/>
      <c r="Q97" s="252"/>
      <c r="R97" s="252"/>
      <c r="S97" s="252"/>
      <c r="T97" s="253"/>
      <c r="AT97" s="254" t="s">
        <v>140</v>
      </c>
      <c r="AU97" s="254" t="s">
        <v>86</v>
      </c>
      <c r="AV97" s="12" t="s">
        <v>25</v>
      </c>
      <c r="AW97" s="12" t="s">
        <v>40</v>
      </c>
      <c r="AX97" s="12" t="s">
        <v>77</v>
      </c>
      <c r="AY97" s="254" t="s">
        <v>131</v>
      </c>
    </row>
    <row r="98" s="1" customFormat="1" ht="38.25" customHeight="1">
      <c r="B98" s="46"/>
      <c r="C98" s="221" t="s">
        <v>148</v>
      </c>
      <c r="D98" s="221" t="s">
        <v>133</v>
      </c>
      <c r="E98" s="222" t="s">
        <v>150</v>
      </c>
      <c r="F98" s="223" t="s">
        <v>151</v>
      </c>
      <c r="G98" s="224" t="s">
        <v>136</v>
      </c>
      <c r="H98" s="225">
        <v>52</v>
      </c>
      <c r="I98" s="226"/>
      <c r="J98" s="227">
        <f>ROUND(I98*H98,2)</f>
        <v>0</v>
      </c>
      <c r="K98" s="223" t="s">
        <v>137</v>
      </c>
      <c r="L98" s="72"/>
      <c r="M98" s="228" t="s">
        <v>24</v>
      </c>
      <c r="N98" s="229" t="s">
        <v>48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0.18099999999999999</v>
      </c>
      <c r="T98" s="231">
        <f>S98*H98</f>
        <v>9.411999999999999</v>
      </c>
      <c r="AR98" s="24" t="s">
        <v>138</v>
      </c>
      <c r="AT98" s="24" t="s">
        <v>133</v>
      </c>
      <c r="AU98" s="24" t="s">
        <v>86</v>
      </c>
      <c r="AY98" s="24" t="s">
        <v>131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25</v>
      </c>
      <c r="BK98" s="232">
        <f>ROUND(I98*H98,2)</f>
        <v>0</v>
      </c>
      <c r="BL98" s="24" t="s">
        <v>138</v>
      </c>
      <c r="BM98" s="24" t="s">
        <v>152</v>
      </c>
    </row>
    <row r="99" s="11" customFormat="1">
      <c r="B99" s="233"/>
      <c r="C99" s="234"/>
      <c r="D99" s="235" t="s">
        <v>140</v>
      </c>
      <c r="E99" s="236" t="s">
        <v>24</v>
      </c>
      <c r="F99" s="237" t="s">
        <v>141</v>
      </c>
      <c r="G99" s="234"/>
      <c r="H99" s="238">
        <v>52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AT99" s="244" t="s">
        <v>140</v>
      </c>
      <c r="AU99" s="244" t="s">
        <v>86</v>
      </c>
      <c r="AV99" s="11" t="s">
        <v>86</v>
      </c>
      <c r="AW99" s="11" t="s">
        <v>40</v>
      </c>
      <c r="AX99" s="11" t="s">
        <v>25</v>
      </c>
      <c r="AY99" s="244" t="s">
        <v>131</v>
      </c>
    </row>
    <row r="100" s="12" customFormat="1">
      <c r="B100" s="245"/>
      <c r="C100" s="246"/>
      <c r="D100" s="235" t="s">
        <v>140</v>
      </c>
      <c r="E100" s="247" t="s">
        <v>24</v>
      </c>
      <c r="F100" s="248" t="s">
        <v>142</v>
      </c>
      <c r="G100" s="246"/>
      <c r="H100" s="247" t="s">
        <v>24</v>
      </c>
      <c r="I100" s="249"/>
      <c r="J100" s="246"/>
      <c r="K100" s="246"/>
      <c r="L100" s="250"/>
      <c r="M100" s="251"/>
      <c r="N100" s="252"/>
      <c r="O100" s="252"/>
      <c r="P100" s="252"/>
      <c r="Q100" s="252"/>
      <c r="R100" s="252"/>
      <c r="S100" s="252"/>
      <c r="T100" s="253"/>
      <c r="AT100" s="254" t="s">
        <v>140</v>
      </c>
      <c r="AU100" s="254" t="s">
        <v>86</v>
      </c>
      <c r="AV100" s="12" t="s">
        <v>25</v>
      </c>
      <c r="AW100" s="12" t="s">
        <v>40</v>
      </c>
      <c r="AX100" s="12" t="s">
        <v>77</v>
      </c>
      <c r="AY100" s="254" t="s">
        <v>131</v>
      </c>
    </row>
    <row r="101" s="1" customFormat="1" ht="38.25" customHeight="1">
      <c r="B101" s="46"/>
      <c r="C101" s="221" t="s">
        <v>138</v>
      </c>
      <c r="D101" s="221" t="s">
        <v>133</v>
      </c>
      <c r="E101" s="222" t="s">
        <v>153</v>
      </c>
      <c r="F101" s="223" t="s">
        <v>154</v>
      </c>
      <c r="G101" s="224" t="s">
        <v>155</v>
      </c>
      <c r="H101" s="225">
        <v>9.2400000000000002</v>
      </c>
      <c r="I101" s="226"/>
      <c r="J101" s="227">
        <f>ROUND(I101*H101,2)</f>
        <v>0</v>
      </c>
      <c r="K101" s="223" t="s">
        <v>137</v>
      </c>
      <c r="L101" s="72"/>
      <c r="M101" s="228" t="s">
        <v>24</v>
      </c>
      <c r="N101" s="229" t="s">
        <v>48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138</v>
      </c>
      <c r="AT101" s="24" t="s">
        <v>133</v>
      </c>
      <c r="AU101" s="24" t="s">
        <v>86</v>
      </c>
      <c r="AY101" s="24" t="s">
        <v>131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25</v>
      </c>
      <c r="BK101" s="232">
        <f>ROUND(I101*H101,2)</f>
        <v>0</v>
      </c>
      <c r="BL101" s="24" t="s">
        <v>138</v>
      </c>
      <c r="BM101" s="24" t="s">
        <v>156</v>
      </c>
    </row>
    <row r="102" s="11" customFormat="1">
      <c r="B102" s="233"/>
      <c r="C102" s="234"/>
      <c r="D102" s="235" t="s">
        <v>140</v>
      </c>
      <c r="E102" s="236" t="s">
        <v>24</v>
      </c>
      <c r="F102" s="237" t="s">
        <v>157</v>
      </c>
      <c r="G102" s="234"/>
      <c r="H102" s="238">
        <v>8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AT102" s="244" t="s">
        <v>140</v>
      </c>
      <c r="AU102" s="244" t="s">
        <v>86</v>
      </c>
      <c r="AV102" s="11" t="s">
        <v>86</v>
      </c>
      <c r="AW102" s="11" t="s">
        <v>40</v>
      </c>
      <c r="AX102" s="11" t="s">
        <v>77</v>
      </c>
      <c r="AY102" s="244" t="s">
        <v>131</v>
      </c>
    </row>
    <row r="103" s="11" customFormat="1">
      <c r="B103" s="233"/>
      <c r="C103" s="234"/>
      <c r="D103" s="235" t="s">
        <v>140</v>
      </c>
      <c r="E103" s="236" t="s">
        <v>24</v>
      </c>
      <c r="F103" s="237" t="s">
        <v>158</v>
      </c>
      <c r="G103" s="234"/>
      <c r="H103" s="238">
        <v>1.24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140</v>
      </c>
      <c r="AU103" s="244" t="s">
        <v>86</v>
      </c>
      <c r="AV103" s="11" t="s">
        <v>86</v>
      </c>
      <c r="AW103" s="11" t="s">
        <v>40</v>
      </c>
      <c r="AX103" s="11" t="s">
        <v>77</v>
      </c>
      <c r="AY103" s="244" t="s">
        <v>131</v>
      </c>
    </row>
    <row r="104" s="14" customFormat="1">
      <c r="B104" s="266"/>
      <c r="C104" s="267"/>
      <c r="D104" s="235" t="s">
        <v>140</v>
      </c>
      <c r="E104" s="268" t="s">
        <v>24</v>
      </c>
      <c r="F104" s="269" t="s">
        <v>149</v>
      </c>
      <c r="G104" s="267"/>
      <c r="H104" s="270">
        <v>9.2400000000000002</v>
      </c>
      <c r="I104" s="271"/>
      <c r="J104" s="267"/>
      <c r="K104" s="267"/>
      <c r="L104" s="272"/>
      <c r="M104" s="273"/>
      <c r="N104" s="274"/>
      <c r="O104" s="274"/>
      <c r="P104" s="274"/>
      <c r="Q104" s="274"/>
      <c r="R104" s="274"/>
      <c r="S104" s="274"/>
      <c r="T104" s="275"/>
      <c r="AT104" s="276" t="s">
        <v>140</v>
      </c>
      <c r="AU104" s="276" t="s">
        <v>86</v>
      </c>
      <c r="AV104" s="14" t="s">
        <v>138</v>
      </c>
      <c r="AW104" s="14" t="s">
        <v>40</v>
      </c>
      <c r="AX104" s="14" t="s">
        <v>25</v>
      </c>
      <c r="AY104" s="276" t="s">
        <v>131</v>
      </c>
    </row>
    <row r="105" s="12" customFormat="1">
      <c r="B105" s="245"/>
      <c r="C105" s="246"/>
      <c r="D105" s="235" t="s">
        <v>140</v>
      </c>
      <c r="E105" s="247" t="s">
        <v>24</v>
      </c>
      <c r="F105" s="248" t="s">
        <v>142</v>
      </c>
      <c r="G105" s="246"/>
      <c r="H105" s="247" t="s">
        <v>24</v>
      </c>
      <c r="I105" s="249"/>
      <c r="J105" s="246"/>
      <c r="K105" s="246"/>
      <c r="L105" s="250"/>
      <c r="M105" s="251"/>
      <c r="N105" s="252"/>
      <c r="O105" s="252"/>
      <c r="P105" s="252"/>
      <c r="Q105" s="252"/>
      <c r="R105" s="252"/>
      <c r="S105" s="252"/>
      <c r="T105" s="253"/>
      <c r="AT105" s="254" t="s">
        <v>140</v>
      </c>
      <c r="AU105" s="254" t="s">
        <v>86</v>
      </c>
      <c r="AV105" s="12" t="s">
        <v>25</v>
      </c>
      <c r="AW105" s="12" t="s">
        <v>40</v>
      </c>
      <c r="AX105" s="12" t="s">
        <v>77</v>
      </c>
      <c r="AY105" s="254" t="s">
        <v>131</v>
      </c>
    </row>
    <row r="106" s="1" customFormat="1" ht="25.5" customHeight="1">
      <c r="B106" s="46"/>
      <c r="C106" s="221" t="s">
        <v>159</v>
      </c>
      <c r="D106" s="221" t="s">
        <v>133</v>
      </c>
      <c r="E106" s="222" t="s">
        <v>160</v>
      </c>
      <c r="F106" s="223" t="s">
        <v>161</v>
      </c>
      <c r="G106" s="224" t="s">
        <v>155</v>
      </c>
      <c r="H106" s="225">
        <v>27.957999999999998</v>
      </c>
      <c r="I106" s="226"/>
      <c r="J106" s="227">
        <f>ROUND(I106*H106,2)</f>
        <v>0</v>
      </c>
      <c r="K106" s="223" t="s">
        <v>137</v>
      </c>
      <c r="L106" s="72"/>
      <c r="M106" s="228" t="s">
        <v>24</v>
      </c>
      <c r="N106" s="229" t="s">
        <v>48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4" t="s">
        <v>138</v>
      </c>
      <c r="AT106" s="24" t="s">
        <v>133</v>
      </c>
      <c r="AU106" s="24" t="s">
        <v>86</v>
      </c>
      <c r="AY106" s="24" t="s">
        <v>131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25</v>
      </c>
      <c r="BK106" s="232">
        <f>ROUND(I106*H106,2)</f>
        <v>0</v>
      </c>
      <c r="BL106" s="24" t="s">
        <v>138</v>
      </c>
      <c r="BM106" s="24" t="s">
        <v>162</v>
      </c>
    </row>
    <row r="107" s="11" customFormat="1">
      <c r="B107" s="233"/>
      <c r="C107" s="234"/>
      <c r="D107" s="235" t="s">
        <v>140</v>
      </c>
      <c r="E107" s="236" t="s">
        <v>24</v>
      </c>
      <c r="F107" s="237" t="s">
        <v>163</v>
      </c>
      <c r="G107" s="234"/>
      <c r="H107" s="238">
        <v>27.957999999999998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140</v>
      </c>
      <c r="AU107" s="244" t="s">
        <v>86</v>
      </c>
      <c r="AV107" s="11" t="s">
        <v>86</v>
      </c>
      <c r="AW107" s="11" t="s">
        <v>40</v>
      </c>
      <c r="AX107" s="11" t="s">
        <v>25</v>
      </c>
      <c r="AY107" s="244" t="s">
        <v>131</v>
      </c>
    </row>
    <row r="108" s="12" customFormat="1">
      <c r="B108" s="245"/>
      <c r="C108" s="246"/>
      <c r="D108" s="235" t="s">
        <v>140</v>
      </c>
      <c r="E108" s="247" t="s">
        <v>24</v>
      </c>
      <c r="F108" s="248" t="s">
        <v>142</v>
      </c>
      <c r="G108" s="246"/>
      <c r="H108" s="247" t="s">
        <v>24</v>
      </c>
      <c r="I108" s="249"/>
      <c r="J108" s="246"/>
      <c r="K108" s="246"/>
      <c r="L108" s="250"/>
      <c r="M108" s="251"/>
      <c r="N108" s="252"/>
      <c r="O108" s="252"/>
      <c r="P108" s="252"/>
      <c r="Q108" s="252"/>
      <c r="R108" s="252"/>
      <c r="S108" s="252"/>
      <c r="T108" s="253"/>
      <c r="AT108" s="254" t="s">
        <v>140</v>
      </c>
      <c r="AU108" s="254" t="s">
        <v>86</v>
      </c>
      <c r="AV108" s="12" t="s">
        <v>25</v>
      </c>
      <c r="AW108" s="12" t="s">
        <v>40</v>
      </c>
      <c r="AX108" s="12" t="s">
        <v>77</v>
      </c>
      <c r="AY108" s="254" t="s">
        <v>131</v>
      </c>
    </row>
    <row r="109" s="1" customFormat="1" ht="38.25" customHeight="1">
      <c r="B109" s="46"/>
      <c r="C109" s="221" t="s">
        <v>164</v>
      </c>
      <c r="D109" s="221" t="s">
        <v>133</v>
      </c>
      <c r="E109" s="222" t="s">
        <v>165</v>
      </c>
      <c r="F109" s="223" t="s">
        <v>166</v>
      </c>
      <c r="G109" s="224" t="s">
        <v>155</v>
      </c>
      <c r="H109" s="225">
        <v>167.74600000000001</v>
      </c>
      <c r="I109" s="226"/>
      <c r="J109" s="227">
        <f>ROUND(I109*H109,2)</f>
        <v>0</v>
      </c>
      <c r="K109" s="223" t="s">
        <v>137</v>
      </c>
      <c r="L109" s="72"/>
      <c r="M109" s="228" t="s">
        <v>24</v>
      </c>
      <c r="N109" s="229" t="s">
        <v>48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138</v>
      </c>
      <c r="AT109" s="24" t="s">
        <v>133</v>
      </c>
      <c r="AU109" s="24" t="s">
        <v>86</v>
      </c>
      <c r="AY109" s="24" t="s">
        <v>131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25</v>
      </c>
      <c r="BK109" s="232">
        <f>ROUND(I109*H109,2)</f>
        <v>0</v>
      </c>
      <c r="BL109" s="24" t="s">
        <v>138</v>
      </c>
      <c r="BM109" s="24" t="s">
        <v>167</v>
      </c>
    </row>
    <row r="110" s="12" customFormat="1">
      <c r="B110" s="245"/>
      <c r="C110" s="246"/>
      <c r="D110" s="235" t="s">
        <v>140</v>
      </c>
      <c r="E110" s="247" t="s">
        <v>24</v>
      </c>
      <c r="F110" s="248" t="s">
        <v>168</v>
      </c>
      <c r="G110" s="246"/>
      <c r="H110" s="247" t="s">
        <v>24</v>
      </c>
      <c r="I110" s="249"/>
      <c r="J110" s="246"/>
      <c r="K110" s="246"/>
      <c r="L110" s="250"/>
      <c r="M110" s="251"/>
      <c r="N110" s="252"/>
      <c r="O110" s="252"/>
      <c r="P110" s="252"/>
      <c r="Q110" s="252"/>
      <c r="R110" s="252"/>
      <c r="S110" s="252"/>
      <c r="T110" s="253"/>
      <c r="AT110" s="254" t="s">
        <v>140</v>
      </c>
      <c r="AU110" s="254" t="s">
        <v>86</v>
      </c>
      <c r="AV110" s="12" t="s">
        <v>25</v>
      </c>
      <c r="AW110" s="12" t="s">
        <v>40</v>
      </c>
      <c r="AX110" s="12" t="s">
        <v>77</v>
      </c>
      <c r="AY110" s="254" t="s">
        <v>131</v>
      </c>
    </row>
    <row r="111" s="11" customFormat="1">
      <c r="B111" s="233"/>
      <c r="C111" s="234"/>
      <c r="D111" s="235" t="s">
        <v>140</v>
      </c>
      <c r="E111" s="236" t="s">
        <v>24</v>
      </c>
      <c r="F111" s="237" t="s">
        <v>169</v>
      </c>
      <c r="G111" s="234"/>
      <c r="H111" s="238">
        <v>279.57600000000002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AT111" s="244" t="s">
        <v>140</v>
      </c>
      <c r="AU111" s="244" t="s">
        <v>86</v>
      </c>
      <c r="AV111" s="11" t="s">
        <v>86</v>
      </c>
      <c r="AW111" s="11" t="s">
        <v>40</v>
      </c>
      <c r="AX111" s="11" t="s">
        <v>77</v>
      </c>
      <c r="AY111" s="244" t="s">
        <v>131</v>
      </c>
    </row>
    <row r="112" s="13" customFormat="1">
      <c r="B112" s="255"/>
      <c r="C112" s="256"/>
      <c r="D112" s="235" t="s">
        <v>140</v>
      </c>
      <c r="E112" s="257" t="s">
        <v>24</v>
      </c>
      <c r="F112" s="258" t="s">
        <v>170</v>
      </c>
      <c r="G112" s="256"/>
      <c r="H112" s="259">
        <v>279.57600000000002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AT112" s="265" t="s">
        <v>140</v>
      </c>
      <c r="AU112" s="265" t="s">
        <v>86</v>
      </c>
      <c r="AV112" s="13" t="s">
        <v>148</v>
      </c>
      <c r="AW112" s="13" t="s">
        <v>40</v>
      </c>
      <c r="AX112" s="13" t="s">
        <v>77</v>
      </c>
      <c r="AY112" s="265" t="s">
        <v>131</v>
      </c>
    </row>
    <row r="113" s="11" customFormat="1">
      <c r="B113" s="233"/>
      <c r="C113" s="234"/>
      <c r="D113" s="235" t="s">
        <v>140</v>
      </c>
      <c r="E113" s="236" t="s">
        <v>24</v>
      </c>
      <c r="F113" s="237" t="s">
        <v>171</v>
      </c>
      <c r="G113" s="234"/>
      <c r="H113" s="238">
        <v>167.74600000000001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AT113" s="244" t="s">
        <v>140</v>
      </c>
      <c r="AU113" s="244" t="s">
        <v>86</v>
      </c>
      <c r="AV113" s="11" t="s">
        <v>86</v>
      </c>
      <c r="AW113" s="11" t="s">
        <v>40</v>
      </c>
      <c r="AX113" s="11" t="s">
        <v>25</v>
      </c>
      <c r="AY113" s="244" t="s">
        <v>131</v>
      </c>
    </row>
    <row r="114" s="12" customFormat="1">
      <c r="B114" s="245"/>
      <c r="C114" s="246"/>
      <c r="D114" s="235" t="s">
        <v>140</v>
      </c>
      <c r="E114" s="247" t="s">
        <v>24</v>
      </c>
      <c r="F114" s="248" t="s">
        <v>142</v>
      </c>
      <c r="G114" s="246"/>
      <c r="H114" s="247" t="s">
        <v>24</v>
      </c>
      <c r="I114" s="249"/>
      <c r="J114" s="246"/>
      <c r="K114" s="246"/>
      <c r="L114" s="250"/>
      <c r="M114" s="251"/>
      <c r="N114" s="252"/>
      <c r="O114" s="252"/>
      <c r="P114" s="252"/>
      <c r="Q114" s="252"/>
      <c r="R114" s="252"/>
      <c r="S114" s="252"/>
      <c r="T114" s="253"/>
      <c r="AT114" s="254" t="s">
        <v>140</v>
      </c>
      <c r="AU114" s="254" t="s">
        <v>86</v>
      </c>
      <c r="AV114" s="12" t="s">
        <v>25</v>
      </c>
      <c r="AW114" s="12" t="s">
        <v>40</v>
      </c>
      <c r="AX114" s="12" t="s">
        <v>77</v>
      </c>
      <c r="AY114" s="254" t="s">
        <v>131</v>
      </c>
    </row>
    <row r="115" s="1" customFormat="1" ht="38.25" customHeight="1">
      <c r="B115" s="46"/>
      <c r="C115" s="221" t="s">
        <v>172</v>
      </c>
      <c r="D115" s="221" t="s">
        <v>133</v>
      </c>
      <c r="E115" s="222" t="s">
        <v>173</v>
      </c>
      <c r="F115" s="223" t="s">
        <v>174</v>
      </c>
      <c r="G115" s="224" t="s">
        <v>155</v>
      </c>
      <c r="H115" s="225">
        <v>83.873000000000005</v>
      </c>
      <c r="I115" s="226"/>
      <c r="J115" s="227">
        <f>ROUND(I115*H115,2)</f>
        <v>0</v>
      </c>
      <c r="K115" s="223" t="s">
        <v>137</v>
      </c>
      <c r="L115" s="72"/>
      <c r="M115" s="228" t="s">
        <v>24</v>
      </c>
      <c r="N115" s="229" t="s">
        <v>48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138</v>
      </c>
      <c r="AT115" s="24" t="s">
        <v>133</v>
      </c>
      <c r="AU115" s="24" t="s">
        <v>86</v>
      </c>
      <c r="AY115" s="24" t="s">
        <v>131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25</v>
      </c>
      <c r="BK115" s="232">
        <f>ROUND(I115*H115,2)</f>
        <v>0</v>
      </c>
      <c r="BL115" s="24" t="s">
        <v>138</v>
      </c>
      <c r="BM115" s="24" t="s">
        <v>175</v>
      </c>
    </row>
    <row r="116" s="11" customFormat="1">
      <c r="B116" s="233"/>
      <c r="C116" s="234"/>
      <c r="D116" s="235" t="s">
        <v>140</v>
      </c>
      <c r="E116" s="234"/>
      <c r="F116" s="237" t="s">
        <v>176</v>
      </c>
      <c r="G116" s="234"/>
      <c r="H116" s="238">
        <v>83.873000000000005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140</v>
      </c>
      <c r="AU116" s="244" t="s">
        <v>86</v>
      </c>
      <c r="AV116" s="11" t="s">
        <v>86</v>
      </c>
      <c r="AW116" s="11" t="s">
        <v>6</v>
      </c>
      <c r="AX116" s="11" t="s">
        <v>25</v>
      </c>
      <c r="AY116" s="244" t="s">
        <v>131</v>
      </c>
    </row>
    <row r="117" s="1" customFormat="1" ht="38.25" customHeight="1">
      <c r="B117" s="46"/>
      <c r="C117" s="221" t="s">
        <v>177</v>
      </c>
      <c r="D117" s="221" t="s">
        <v>133</v>
      </c>
      <c r="E117" s="222" t="s">
        <v>178</v>
      </c>
      <c r="F117" s="223" t="s">
        <v>179</v>
      </c>
      <c r="G117" s="224" t="s">
        <v>155</v>
      </c>
      <c r="H117" s="225">
        <v>111.83</v>
      </c>
      <c r="I117" s="226"/>
      <c r="J117" s="227">
        <f>ROUND(I117*H117,2)</f>
        <v>0</v>
      </c>
      <c r="K117" s="223" t="s">
        <v>137</v>
      </c>
      <c r="L117" s="72"/>
      <c r="M117" s="228" t="s">
        <v>24</v>
      </c>
      <c r="N117" s="229" t="s">
        <v>48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138</v>
      </c>
      <c r="AT117" s="24" t="s">
        <v>133</v>
      </c>
      <c r="AU117" s="24" t="s">
        <v>86</v>
      </c>
      <c r="AY117" s="24" t="s">
        <v>131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25</v>
      </c>
      <c r="BK117" s="232">
        <f>ROUND(I117*H117,2)</f>
        <v>0</v>
      </c>
      <c r="BL117" s="24" t="s">
        <v>138</v>
      </c>
      <c r="BM117" s="24" t="s">
        <v>180</v>
      </c>
    </row>
    <row r="118" s="12" customFormat="1">
      <c r="B118" s="245"/>
      <c r="C118" s="246"/>
      <c r="D118" s="235" t="s">
        <v>140</v>
      </c>
      <c r="E118" s="247" t="s">
        <v>24</v>
      </c>
      <c r="F118" s="248" t="s">
        <v>168</v>
      </c>
      <c r="G118" s="246"/>
      <c r="H118" s="247" t="s">
        <v>24</v>
      </c>
      <c r="I118" s="249"/>
      <c r="J118" s="246"/>
      <c r="K118" s="246"/>
      <c r="L118" s="250"/>
      <c r="M118" s="251"/>
      <c r="N118" s="252"/>
      <c r="O118" s="252"/>
      <c r="P118" s="252"/>
      <c r="Q118" s="252"/>
      <c r="R118" s="252"/>
      <c r="S118" s="252"/>
      <c r="T118" s="253"/>
      <c r="AT118" s="254" t="s">
        <v>140</v>
      </c>
      <c r="AU118" s="254" t="s">
        <v>86</v>
      </c>
      <c r="AV118" s="12" t="s">
        <v>25</v>
      </c>
      <c r="AW118" s="12" t="s">
        <v>40</v>
      </c>
      <c r="AX118" s="12" t="s">
        <v>77</v>
      </c>
      <c r="AY118" s="254" t="s">
        <v>131</v>
      </c>
    </row>
    <row r="119" s="11" customFormat="1">
      <c r="B119" s="233"/>
      <c r="C119" s="234"/>
      <c r="D119" s="235" t="s">
        <v>140</v>
      </c>
      <c r="E119" s="236" t="s">
        <v>24</v>
      </c>
      <c r="F119" s="237" t="s">
        <v>169</v>
      </c>
      <c r="G119" s="234"/>
      <c r="H119" s="238">
        <v>279.57600000000002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AT119" s="244" t="s">
        <v>140</v>
      </c>
      <c r="AU119" s="244" t="s">
        <v>86</v>
      </c>
      <c r="AV119" s="11" t="s">
        <v>86</v>
      </c>
      <c r="AW119" s="11" t="s">
        <v>40</v>
      </c>
      <c r="AX119" s="11" t="s">
        <v>77</v>
      </c>
      <c r="AY119" s="244" t="s">
        <v>131</v>
      </c>
    </row>
    <row r="120" s="13" customFormat="1">
      <c r="B120" s="255"/>
      <c r="C120" s="256"/>
      <c r="D120" s="235" t="s">
        <v>140</v>
      </c>
      <c r="E120" s="257" t="s">
        <v>24</v>
      </c>
      <c r="F120" s="258" t="s">
        <v>170</v>
      </c>
      <c r="G120" s="256"/>
      <c r="H120" s="259">
        <v>279.57600000000002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AT120" s="265" t="s">
        <v>140</v>
      </c>
      <c r="AU120" s="265" t="s">
        <v>86</v>
      </c>
      <c r="AV120" s="13" t="s">
        <v>148</v>
      </c>
      <c r="AW120" s="13" t="s">
        <v>40</v>
      </c>
      <c r="AX120" s="13" t="s">
        <v>77</v>
      </c>
      <c r="AY120" s="265" t="s">
        <v>131</v>
      </c>
    </row>
    <row r="121" s="11" customFormat="1">
      <c r="B121" s="233"/>
      <c r="C121" s="234"/>
      <c r="D121" s="235" t="s">
        <v>140</v>
      </c>
      <c r="E121" s="236" t="s">
        <v>24</v>
      </c>
      <c r="F121" s="237" t="s">
        <v>181</v>
      </c>
      <c r="G121" s="234"/>
      <c r="H121" s="238">
        <v>111.83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140</v>
      </c>
      <c r="AU121" s="244" t="s">
        <v>86</v>
      </c>
      <c r="AV121" s="11" t="s">
        <v>86</v>
      </c>
      <c r="AW121" s="11" t="s">
        <v>40</v>
      </c>
      <c r="AX121" s="11" t="s">
        <v>25</v>
      </c>
      <c r="AY121" s="244" t="s">
        <v>131</v>
      </c>
    </row>
    <row r="122" s="12" customFormat="1">
      <c r="B122" s="245"/>
      <c r="C122" s="246"/>
      <c r="D122" s="235" t="s">
        <v>140</v>
      </c>
      <c r="E122" s="247" t="s">
        <v>24</v>
      </c>
      <c r="F122" s="248" t="s">
        <v>142</v>
      </c>
      <c r="G122" s="246"/>
      <c r="H122" s="247" t="s">
        <v>24</v>
      </c>
      <c r="I122" s="249"/>
      <c r="J122" s="246"/>
      <c r="K122" s="246"/>
      <c r="L122" s="250"/>
      <c r="M122" s="251"/>
      <c r="N122" s="252"/>
      <c r="O122" s="252"/>
      <c r="P122" s="252"/>
      <c r="Q122" s="252"/>
      <c r="R122" s="252"/>
      <c r="S122" s="252"/>
      <c r="T122" s="253"/>
      <c r="AT122" s="254" t="s">
        <v>140</v>
      </c>
      <c r="AU122" s="254" t="s">
        <v>86</v>
      </c>
      <c r="AV122" s="12" t="s">
        <v>25</v>
      </c>
      <c r="AW122" s="12" t="s">
        <v>40</v>
      </c>
      <c r="AX122" s="12" t="s">
        <v>77</v>
      </c>
      <c r="AY122" s="254" t="s">
        <v>131</v>
      </c>
    </row>
    <row r="123" s="1" customFormat="1" ht="38.25" customHeight="1">
      <c r="B123" s="46"/>
      <c r="C123" s="221" t="s">
        <v>182</v>
      </c>
      <c r="D123" s="221" t="s">
        <v>133</v>
      </c>
      <c r="E123" s="222" t="s">
        <v>183</v>
      </c>
      <c r="F123" s="223" t="s">
        <v>184</v>
      </c>
      <c r="G123" s="224" t="s">
        <v>155</v>
      </c>
      <c r="H123" s="225">
        <v>55.914999999999999</v>
      </c>
      <c r="I123" s="226"/>
      <c r="J123" s="227">
        <f>ROUND(I123*H123,2)</f>
        <v>0</v>
      </c>
      <c r="K123" s="223" t="s">
        <v>137</v>
      </c>
      <c r="L123" s="72"/>
      <c r="M123" s="228" t="s">
        <v>24</v>
      </c>
      <c r="N123" s="229" t="s">
        <v>48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138</v>
      </c>
      <c r="AT123" s="24" t="s">
        <v>133</v>
      </c>
      <c r="AU123" s="24" t="s">
        <v>86</v>
      </c>
      <c r="AY123" s="24" t="s">
        <v>131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25</v>
      </c>
      <c r="BK123" s="232">
        <f>ROUND(I123*H123,2)</f>
        <v>0</v>
      </c>
      <c r="BL123" s="24" t="s">
        <v>138</v>
      </c>
      <c r="BM123" s="24" t="s">
        <v>185</v>
      </c>
    </row>
    <row r="124" s="11" customFormat="1">
      <c r="B124" s="233"/>
      <c r="C124" s="234"/>
      <c r="D124" s="235" t="s">
        <v>140</v>
      </c>
      <c r="E124" s="234"/>
      <c r="F124" s="237" t="s">
        <v>186</v>
      </c>
      <c r="G124" s="234"/>
      <c r="H124" s="238">
        <v>55.914999999999999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140</v>
      </c>
      <c r="AU124" s="244" t="s">
        <v>86</v>
      </c>
      <c r="AV124" s="11" t="s">
        <v>86</v>
      </c>
      <c r="AW124" s="11" t="s">
        <v>6</v>
      </c>
      <c r="AX124" s="11" t="s">
        <v>25</v>
      </c>
      <c r="AY124" s="244" t="s">
        <v>131</v>
      </c>
    </row>
    <row r="125" s="1" customFormat="1" ht="25.5" customHeight="1">
      <c r="B125" s="46"/>
      <c r="C125" s="221" t="s">
        <v>30</v>
      </c>
      <c r="D125" s="221" t="s">
        <v>133</v>
      </c>
      <c r="E125" s="222" t="s">
        <v>187</v>
      </c>
      <c r="F125" s="223" t="s">
        <v>188</v>
      </c>
      <c r="G125" s="224" t="s">
        <v>155</v>
      </c>
      <c r="H125" s="225">
        <v>21.384</v>
      </c>
      <c r="I125" s="226"/>
      <c r="J125" s="227">
        <f>ROUND(I125*H125,2)</f>
        <v>0</v>
      </c>
      <c r="K125" s="223" t="s">
        <v>137</v>
      </c>
      <c r="L125" s="72"/>
      <c r="M125" s="228" t="s">
        <v>24</v>
      </c>
      <c r="N125" s="229" t="s">
        <v>48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138</v>
      </c>
      <c r="AT125" s="24" t="s">
        <v>133</v>
      </c>
      <c r="AU125" s="24" t="s">
        <v>86</v>
      </c>
      <c r="AY125" s="24" t="s">
        <v>131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25</v>
      </c>
      <c r="BK125" s="232">
        <f>ROUND(I125*H125,2)</f>
        <v>0</v>
      </c>
      <c r="BL125" s="24" t="s">
        <v>138</v>
      </c>
      <c r="BM125" s="24" t="s">
        <v>189</v>
      </c>
    </row>
    <row r="126" s="11" customFormat="1">
      <c r="B126" s="233"/>
      <c r="C126" s="234"/>
      <c r="D126" s="235" t="s">
        <v>140</v>
      </c>
      <c r="E126" s="236" t="s">
        <v>24</v>
      </c>
      <c r="F126" s="237" t="s">
        <v>190</v>
      </c>
      <c r="G126" s="234"/>
      <c r="H126" s="238">
        <v>35.640000000000001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140</v>
      </c>
      <c r="AU126" s="244" t="s">
        <v>86</v>
      </c>
      <c r="AV126" s="11" t="s">
        <v>86</v>
      </c>
      <c r="AW126" s="11" t="s">
        <v>40</v>
      </c>
      <c r="AX126" s="11" t="s">
        <v>77</v>
      </c>
      <c r="AY126" s="244" t="s">
        <v>131</v>
      </c>
    </row>
    <row r="127" s="13" customFormat="1">
      <c r="B127" s="255"/>
      <c r="C127" s="256"/>
      <c r="D127" s="235" t="s">
        <v>140</v>
      </c>
      <c r="E127" s="257" t="s">
        <v>24</v>
      </c>
      <c r="F127" s="258" t="s">
        <v>147</v>
      </c>
      <c r="G127" s="256"/>
      <c r="H127" s="259">
        <v>35.640000000000001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AT127" s="265" t="s">
        <v>140</v>
      </c>
      <c r="AU127" s="265" t="s">
        <v>86</v>
      </c>
      <c r="AV127" s="13" t="s">
        <v>148</v>
      </c>
      <c r="AW127" s="13" t="s">
        <v>40</v>
      </c>
      <c r="AX127" s="13" t="s">
        <v>77</v>
      </c>
      <c r="AY127" s="265" t="s">
        <v>131</v>
      </c>
    </row>
    <row r="128" s="11" customFormat="1">
      <c r="B128" s="233"/>
      <c r="C128" s="234"/>
      <c r="D128" s="235" t="s">
        <v>140</v>
      </c>
      <c r="E128" s="236" t="s">
        <v>24</v>
      </c>
      <c r="F128" s="237" t="s">
        <v>191</v>
      </c>
      <c r="G128" s="234"/>
      <c r="H128" s="238">
        <v>21.384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AT128" s="244" t="s">
        <v>140</v>
      </c>
      <c r="AU128" s="244" t="s">
        <v>86</v>
      </c>
      <c r="AV128" s="11" t="s">
        <v>86</v>
      </c>
      <c r="AW128" s="11" t="s">
        <v>40</v>
      </c>
      <c r="AX128" s="11" t="s">
        <v>25</v>
      </c>
      <c r="AY128" s="244" t="s">
        <v>131</v>
      </c>
    </row>
    <row r="129" s="12" customFormat="1">
      <c r="B129" s="245"/>
      <c r="C129" s="246"/>
      <c r="D129" s="235" t="s">
        <v>140</v>
      </c>
      <c r="E129" s="247" t="s">
        <v>24</v>
      </c>
      <c r="F129" s="248" t="s">
        <v>142</v>
      </c>
      <c r="G129" s="246"/>
      <c r="H129" s="247" t="s">
        <v>24</v>
      </c>
      <c r="I129" s="249"/>
      <c r="J129" s="246"/>
      <c r="K129" s="246"/>
      <c r="L129" s="250"/>
      <c r="M129" s="251"/>
      <c r="N129" s="252"/>
      <c r="O129" s="252"/>
      <c r="P129" s="252"/>
      <c r="Q129" s="252"/>
      <c r="R129" s="252"/>
      <c r="S129" s="252"/>
      <c r="T129" s="253"/>
      <c r="AT129" s="254" t="s">
        <v>140</v>
      </c>
      <c r="AU129" s="254" t="s">
        <v>86</v>
      </c>
      <c r="AV129" s="12" t="s">
        <v>25</v>
      </c>
      <c r="AW129" s="12" t="s">
        <v>40</v>
      </c>
      <c r="AX129" s="12" t="s">
        <v>77</v>
      </c>
      <c r="AY129" s="254" t="s">
        <v>131</v>
      </c>
    </row>
    <row r="130" s="1" customFormat="1" ht="25.5" customHeight="1">
      <c r="B130" s="46"/>
      <c r="C130" s="221" t="s">
        <v>192</v>
      </c>
      <c r="D130" s="221" t="s">
        <v>133</v>
      </c>
      <c r="E130" s="222" t="s">
        <v>193</v>
      </c>
      <c r="F130" s="223" t="s">
        <v>194</v>
      </c>
      <c r="G130" s="224" t="s">
        <v>155</v>
      </c>
      <c r="H130" s="225">
        <v>14.256</v>
      </c>
      <c r="I130" s="226"/>
      <c r="J130" s="227">
        <f>ROUND(I130*H130,2)</f>
        <v>0</v>
      </c>
      <c r="K130" s="223" t="s">
        <v>137</v>
      </c>
      <c r="L130" s="72"/>
      <c r="M130" s="228" t="s">
        <v>24</v>
      </c>
      <c r="N130" s="229" t="s">
        <v>48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138</v>
      </c>
      <c r="AT130" s="24" t="s">
        <v>133</v>
      </c>
      <c r="AU130" s="24" t="s">
        <v>86</v>
      </c>
      <c r="AY130" s="24" t="s">
        <v>131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25</v>
      </c>
      <c r="BK130" s="232">
        <f>ROUND(I130*H130,2)</f>
        <v>0</v>
      </c>
      <c r="BL130" s="24" t="s">
        <v>138</v>
      </c>
      <c r="BM130" s="24" t="s">
        <v>195</v>
      </c>
    </row>
    <row r="131" s="11" customFormat="1">
      <c r="B131" s="233"/>
      <c r="C131" s="234"/>
      <c r="D131" s="235" t="s">
        <v>140</v>
      </c>
      <c r="E131" s="236" t="s">
        <v>24</v>
      </c>
      <c r="F131" s="237" t="s">
        <v>190</v>
      </c>
      <c r="G131" s="234"/>
      <c r="H131" s="238">
        <v>35.640000000000001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140</v>
      </c>
      <c r="AU131" s="244" t="s">
        <v>86</v>
      </c>
      <c r="AV131" s="11" t="s">
        <v>86</v>
      </c>
      <c r="AW131" s="11" t="s">
        <v>40</v>
      </c>
      <c r="AX131" s="11" t="s">
        <v>77</v>
      </c>
      <c r="AY131" s="244" t="s">
        <v>131</v>
      </c>
    </row>
    <row r="132" s="13" customFormat="1">
      <c r="B132" s="255"/>
      <c r="C132" s="256"/>
      <c r="D132" s="235" t="s">
        <v>140</v>
      </c>
      <c r="E132" s="257" t="s">
        <v>24</v>
      </c>
      <c r="F132" s="258" t="s">
        <v>147</v>
      </c>
      <c r="G132" s="256"/>
      <c r="H132" s="259">
        <v>35.640000000000001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AT132" s="265" t="s">
        <v>140</v>
      </c>
      <c r="AU132" s="265" t="s">
        <v>86</v>
      </c>
      <c r="AV132" s="13" t="s">
        <v>148</v>
      </c>
      <c r="AW132" s="13" t="s">
        <v>40</v>
      </c>
      <c r="AX132" s="13" t="s">
        <v>77</v>
      </c>
      <c r="AY132" s="265" t="s">
        <v>131</v>
      </c>
    </row>
    <row r="133" s="11" customFormat="1">
      <c r="B133" s="233"/>
      <c r="C133" s="234"/>
      <c r="D133" s="235" t="s">
        <v>140</v>
      </c>
      <c r="E133" s="236" t="s">
        <v>24</v>
      </c>
      <c r="F133" s="237" t="s">
        <v>196</v>
      </c>
      <c r="G133" s="234"/>
      <c r="H133" s="238">
        <v>14.256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140</v>
      </c>
      <c r="AU133" s="244" t="s">
        <v>86</v>
      </c>
      <c r="AV133" s="11" t="s">
        <v>86</v>
      </c>
      <c r="AW133" s="11" t="s">
        <v>40</v>
      </c>
      <c r="AX133" s="11" t="s">
        <v>25</v>
      </c>
      <c r="AY133" s="244" t="s">
        <v>131</v>
      </c>
    </row>
    <row r="134" s="12" customFormat="1">
      <c r="B134" s="245"/>
      <c r="C134" s="246"/>
      <c r="D134" s="235" t="s">
        <v>140</v>
      </c>
      <c r="E134" s="247" t="s">
        <v>24</v>
      </c>
      <c r="F134" s="248" t="s">
        <v>142</v>
      </c>
      <c r="G134" s="246"/>
      <c r="H134" s="247" t="s">
        <v>24</v>
      </c>
      <c r="I134" s="249"/>
      <c r="J134" s="246"/>
      <c r="K134" s="246"/>
      <c r="L134" s="250"/>
      <c r="M134" s="251"/>
      <c r="N134" s="252"/>
      <c r="O134" s="252"/>
      <c r="P134" s="252"/>
      <c r="Q134" s="252"/>
      <c r="R134" s="252"/>
      <c r="S134" s="252"/>
      <c r="T134" s="253"/>
      <c r="AT134" s="254" t="s">
        <v>140</v>
      </c>
      <c r="AU134" s="254" t="s">
        <v>86</v>
      </c>
      <c r="AV134" s="12" t="s">
        <v>25</v>
      </c>
      <c r="AW134" s="12" t="s">
        <v>40</v>
      </c>
      <c r="AX134" s="12" t="s">
        <v>77</v>
      </c>
      <c r="AY134" s="254" t="s">
        <v>131</v>
      </c>
    </row>
    <row r="135" s="1" customFormat="1" ht="38.25" customHeight="1">
      <c r="B135" s="46"/>
      <c r="C135" s="221" t="s">
        <v>197</v>
      </c>
      <c r="D135" s="221" t="s">
        <v>133</v>
      </c>
      <c r="E135" s="222" t="s">
        <v>198</v>
      </c>
      <c r="F135" s="223" t="s">
        <v>199</v>
      </c>
      <c r="G135" s="224" t="s">
        <v>155</v>
      </c>
      <c r="H135" s="225">
        <v>7.1280000000000001</v>
      </c>
      <c r="I135" s="226"/>
      <c r="J135" s="227">
        <f>ROUND(I135*H135,2)</f>
        <v>0</v>
      </c>
      <c r="K135" s="223" t="s">
        <v>137</v>
      </c>
      <c r="L135" s="72"/>
      <c r="M135" s="228" t="s">
        <v>24</v>
      </c>
      <c r="N135" s="229" t="s">
        <v>48</v>
      </c>
      <c r="O135" s="4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4" t="s">
        <v>138</v>
      </c>
      <c r="AT135" s="24" t="s">
        <v>133</v>
      </c>
      <c r="AU135" s="24" t="s">
        <v>86</v>
      </c>
      <c r="AY135" s="24" t="s">
        <v>131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25</v>
      </c>
      <c r="BK135" s="232">
        <f>ROUND(I135*H135,2)</f>
        <v>0</v>
      </c>
      <c r="BL135" s="24" t="s">
        <v>138</v>
      </c>
      <c r="BM135" s="24" t="s">
        <v>200</v>
      </c>
    </row>
    <row r="136" s="11" customFormat="1">
      <c r="B136" s="233"/>
      <c r="C136" s="234"/>
      <c r="D136" s="235" t="s">
        <v>140</v>
      </c>
      <c r="E136" s="234"/>
      <c r="F136" s="237" t="s">
        <v>201</v>
      </c>
      <c r="G136" s="234"/>
      <c r="H136" s="238">
        <v>7.1280000000000001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140</v>
      </c>
      <c r="AU136" s="244" t="s">
        <v>86</v>
      </c>
      <c r="AV136" s="11" t="s">
        <v>86</v>
      </c>
      <c r="AW136" s="11" t="s">
        <v>6</v>
      </c>
      <c r="AX136" s="11" t="s">
        <v>25</v>
      </c>
      <c r="AY136" s="244" t="s">
        <v>131</v>
      </c>
    </row>
    <row r="137" s="1" customFormat="1" ht="25.5" customHeight="1">
      <c r="B137" s="46"/>
      <c r="C137" s="221" t="s">
        <v>202</v>
      </c>
      <c r="D137" s="221" t="s">
        <v>133</v>
      </c>
      <c r="E137" s="222" t="s">
        <v>203</v>
      </c>
      <c r="F137" s="223" t="s">
        <v>204</v>
      </c>
      <c r="G137" s="224" t="s">
        <v>136</v>
      </c>
      <c r="H137" s="225">
        <v>559.15200000000004</v>
      </c>
      <c r="I137" s="226"/>
      <c r="J137" s="227">
        <f>ROUND(I137*H137,2)</f>
        <v>0</v>
      </c>
      <c r="K137" s="223" t="s">
        <v>137</v>
      </c>
      <c r="L137" s="72"/>
      <c r="M137" s="228" t="s">
        <v>24</v>
      </c>
      <c r="N137" s="229" t="s">
        <v>48</v>
      </c>
      <c r="O137" s="47"/>
      <c r="P137" s="230">
        <f>O137*H137</f>
        <v>0</v>
      </c>
      <c r="Q137" s="230">
        <v>0.00084000000000000003</v>
      </c>
      <c r="R137" s="230">
        <f>Q137*H137</f>
        <v>0.46968768000000005</v>
      </c>
      <c r="S137" s="230">
        <v>0</v>
      </c>
      <c r="T137" s="231">
        <f>S137*H137</f>
        <v>0</v>
      </c>
      <c r="AR137" s="24" t="s">
        <v>138</v>
      </c>
      <c r="AT137" s="24" t="s">
        <v>133</v>
      </c>
      <c r="AU137" s="24" t="s">
        <v>86</v>
      </c>
      <c r="AY137" s="24" t="s">
        <v>131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25</v>
      </c>
      <c r="BK137" s="232">
        <f>ROUND(I137*H137,2)</f>
        <v>0</v>
      </c>
      <c r="BL137" s="24" t="s">
        <v>138</v>
      </c>
      <c r="BM137" s="24" t="s">
        <v>205</v>
      </c>
    </row>
    <row r="138" s="12" customFormat="1">
      <c r="B138" s="245"/>
      <c r="C138" s="246"/>
      <c r="D138" s="235" t="s">
        <v>140</v>
      </c>
      <c r="E138" s="247" t="s">
        <v>24</v>
      </c>
      <c r="F138" s="248" t="s">
        <v>168</v>
      </c>
      <c r="G138" s="246"/>
      <c r="H138" s="247" t="s">
        <v>24</v>
      </c>
      <c r="I138" s="249"/>
      <c r="J138" s="246"/>
      <c r="K138" s="246"/>
      <c r="L138" s="250"/>
      <c r="M138" s="251"/>
      <c r="N138" s="252"/>
      <c r="O138" s="252"/>
      <c r="P138" s="252"/>
      <c r="Q138" s="252"/>
      <c r="R138" s="252"/>
      <c r="S138" s="252"/>
      <c r="T138" s="253"/>
      <c r="AT138" s="254" t="s">
        <v>140</v>
      </c>
      <c r="AU138" s="254" t="s">
        <v>86</v>
      </c>
      <c r="AV138" s="12" t="s">
        <v>25</v>
      </c>
      <c r="AW138" s="12" t="s">
        <v>40</v>
      </c>
      <c r="AX138" s="12" t="s">
        <v>77</v>
      </c>
      <c r="AY138" s="254" t="s">
        <v>131</v>
      </c>
    </row>
    <row r="139" s="11" customFormat="1">
      <c r="B139" s="233"/>
      <c r="C139" s="234"/>
      <c r="D139" s="235" t="s">
        <v>140</v>
      </c>
      <c r="E139" s="236" t="s">
        <v>24</v>
      </c>
      <c r="F139" s="237" t="s">
        <v>206</v>
      </c>
      <c r="G139" s="234"/>
      <c r="H139" s="238">
        <v>559.15200000000004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140</v>
      </c>
      <c r="AU139" s="244" t="s">
        <v>86</v>
      </c>
      <c r="AV139" s="11" t="s">
        <v>86</v>
      </c>
      <c r="AW139" s="11" t="s">
        <v>40</v>
      </c>
      <c r="AX139" s="11" t="s">
        <v>77</v>
      </c>
      <c r="AY139" s="244" t="s">
        <v>131</v>
      </c>
    </row>
    <row r="140" s="13" customFormat="1">
      <c r="B140" s="255"/>
      <c r="C140" s="256"/>
      <c r="D140" s="235" t="s">
        <v>140</v>
      </c>
      <c r="E140" s="257" t="s">
        <v>24</v>
      </c>
      <c r="F140" s="258" t="s">
        <v>147</v>
      </c>
      <c r="G140" s="256"/>
      <c r="H140" s="259">
        <v>559.15200000000004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AT140" s="265" t="s">
        <v>140</v>
      </c>
      <c r="AU140" s="265" t="s">
        <v>86</v>
      </c>
      <c r="AV140" s="13" t="s">
        <v>148</v>
      </c>
      <c r="AW140" s="13" t="s">
        <v>40</v>
      </c>
      <c r="AX140" s="13" t="s">
        <v>25</v>
      </c>
      <c r="AY140" s="265" t="s">
        <v>131</v>
      </c>
    </row>
    <row r="141" s="12" customFormat="1">
      <c r="B141" s="245"/>
      <c r="C141" s="246"/>
      <c r="D141" s="235" t="s">
        <v>140</v>
      </c>
      <c r="E141" s="247" t="s">
        <v>24</v>
      </c>
      <c r="F141" s="248" t="s">
        <v>142</v>
      </c>
      <c r="G141" s="246"/>
      <c r="H141" s="247" t="s">
        <v>24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AT141" s="254" t="s">
        <v>140</v>
      </c>
      <c r="AU141" s="254" t="s">
        <v>86</v>
      </c>
      <c r="AV141" s="12" t="s">
        <v>25</v>
      </c>
      <c r="AW141" s="12" t="s">
        <v>40</v>
      </c>
      <c r="AX141" s="12" t="s">
        <v>77</v>
      </c>
      <c r="AY141" s="254" t="s">
        <v>131</v>
      </c>
    </row>
    <row r="142" s="1" customFormat="1" ht="25.5" customHeight="1">
      <c r="B142" s="46"/>
      <c r="C142" s="221" t="s">
        <v>207</v>
      </c>
      <c r="D142" s="221" t="s">
        <v>133</v>
      </c>
      <c r="E142" s="222" t="s">
        <v>208</v>
      </c>
      <c r="F142" s="223" t="s">
        <v>209</v>
      </c>
      <c r="G142" s="224" t="s">
        <v>136</v>
      </c>
      <c r="H142" s="225">
        <v>559.15200000000004</v>
      </c>
      <c r="I142" s="226"/>
      <c r="J142" s="227">
        <f>ROUND(I142*H142,2)</f>
        <v>0</v>
      </c>
      <c r="K142" s="223" t="s">
        <v>137</v>
      </c>
      <c r="L142" s="72"/>
      <c r="M142" s="228" t="s">
        <v>24</v>
      </c>
      <c r="N142" s="229" t="s">
        <v>48</v>
      </c>
      <c r="O142" s="4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4" t="s">
        <v>138</v>
      </c>
      <c r="AT142" s="24" t="s">
        <v>133</v>
      </c>
      <c r="AU142" s="24" t="s">
        <v>86</v>
      </c>
      <c r="AY142" s="24" t="s">
        <v>131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25</v>
      </c>
      <c r="BK142" s="232">
        <f>ROUND(I142*H142,2)</f>
        <v>0</v>
      </c>
      <c r="BL142" s="24" t="s">
        <v>138</v>
      </c>
      <c r="BM142" s="24" t="s">
        <v>210</v>
      </c>
    </row>
    <row r="143" s="1" customFormat="1" ht="38.25" customHeight="1">
      <c r="B143" s="46"/>
      <c r="C143" s="221" t="s">
        <v>10</v>
      </c>
      <c r="D143" s="221" t="s">
        <v>133</v>
      </c>
      <c r="E143" s="222" t="s">
        <v>211</v>
      </c>
      <c r="F143" s="223" t="s">
        <v>212</v>
      </c>
      <c r="G143" s="224" t="s">
        <v>155</v>
      </c>
      <c r="H143" s="225">
        <v>279.57600000000002</v>
      </c>
      <c r="I143" s="226"/>
      <c r="J143" s="227">
        <f>ROUND(I143*H143,2)</f>
        <v>0</v>
      </c>
      <c r="K143" s="223" t="s">
        <v>137</v>
      </c>
      <c r="L143" s="72"/>
      <c r="M143" s="228" t="s">
        <v>24</v>
      </c>
      <c r="N143" s="229" t="s">
        <v>48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138</v>
      </c>
      <c r="AT143" s="24" t="s">
        <v>133</v>
      </c>
      <c r="AU143" s="24" t="s">
        <v>86</v>
      </c>
      <c r="AY143" s="24" t="s">
        <v>131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25</v>
      </c>
      <c r="BK143" s="232">
        <f>ROUND(I143*H143,2)</f>
        <v>0</v>
      </c>
      <c r="BL143" s="24" t="s">
        <v>138</v>
      </c>
      <c r="BM143" s="24" t="s">
        <v>213</v>
      </c>
    </row>
    <row r="144" s="11" customFormat="1">
      <c r="B144" s="233"/>
      <c r="C144" s="234"/>
      <c r="D144" s="235" t="s">
        <v>140</v>
      </c>
      <c r="E144" s="236" t="s">
        <v>24</v>
      </c>
      <c r="F144" s="237" t="s">
        <v>214</v>
      </c>
      <c r="G144" s="234"/>
      <c r="H144" s="238">
        <v>279.57600000000002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140</v>
      </c>
      <c r="AU144" s="244" t="s">
        <v>86</v>
      </c>
      <c r="AV144" s="11" t="s">
        <v>86</v>
      </c>
      <c r="AW144" s="11" t="s">
        <v>40</v>
      </c>
      <c r="AX144" s="11" t="s">
        <v>25</v>
      </c>
      <c r="AY144" s="244" t="s">
        <v>131</v>
      </c>
    </row>
    <row r="145" s="12" customFormat="1">
      <c r="B145" s="245"/>
      <c r="C145" s="246"/>
      <c r="D145" s="235" t="s">
        <v>140</v>
      </c>
      <c r="E145" s="247" t="s">
        <v>24</v>
      </c>
      <c r="F145" s="248" t="s">
        <v>142</v>
      </c>
      <c r="G145" s="246"/>
      <c r="H145" s="247" t="s">
        <v>24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AT145" s="254" t="s">
        <v>140</v>
      </c>
      <c r="AU145" s="254" t="s">
        <v>86</v>
      </c>
      <c r="AV145" s="12" t="s">
        <v>25</v>
      </c>
      <c r="AW145" s="12" t="s">
        <v>40</v>
      </c>
      <c r="AX145" s="12" t="s">
        <v>77</v>
      </c>
      <c r="AY145" s="254" t="s">
        <v>131</v>
      </c>
    </row>
    <row r="146" s="1" customFormat="1" ht="38.25" customHeight="1">
      <c r="B146" s="46"/>
      <c r="C146" s="221" t="s">
        <v>215</v>
      </c>
      <c r="D146" s="221" t="s">
        <v>133</v>
      </c>
      <c r="E146" s="222" t="s">
        <v>216</v>
      </c>
      <c r="F146" s="223" t="s">
        <v>217</v>
      </c>
      <c r="G146" s="224" t="s">
        <v>155</v>
      </c>
      <c r="H146" s="225">
        <v>9.2400000000000002</v>
      </c>
      <c r="I146" s="226"/>
      <c r="J146" s="227">
        <f>ROUND(I146*H146,2)</f>
        <v>0</v>
      </c>
      <c r="K146" s="223" t="s">
        <v>137</v>
      </c>
      <c r="L146" s="72"/>
      <c r="M146" s="228" t="s">
        <v>24</v>
      </c>
      <c r="N146" s="229" t="s">
        <v>48</v>
      </c>
      <c r="O146" s="4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4" t="s">
        <v>138</v>
      </c>
      <c r="AT146" s="24" t="s">
        <v>133</v>
      </c>
      <c r="AU146" s="24" t="s">
        <v>86</v>
      </c>
      <c r="AY146" s="24" t="s">
        <v>131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25</v>
      </c>
      <c r="BK146" s="232">
        <f>ROUND(I146*H146,2)</f>
        <v>0</v>
      </c>
      <c r="BL146" s="24" t="s">
        <v>138</v>
      </c>
      <c r="BM146" s="24" t="s">
        <v>218</v>
      </c>
    </row>
    <row r="147" s="1" customFormat="1">
      <c r="B147" s="46"/>
      <c r="C147" s="74"/>
      <c r="D147" s="235" t="s">
        <v>219</v>
      </c>
      <c r="E147" s="74"/>
      <c r="F147" s="277" t="s">
        <v>220</v>
      </c>
      <c r="G147" s="74"/>
      <c r="H147" s="74"/>
      <c r="I147" s="191"/>
      <c r="J147" s="74"/>
      <c r="K147" s="74"/>
      <c r="L147" s="72"/>
      <c r="M147" s="278"/>
      <c r="N147" s="47"/>
      <c r="O147" s="47"/>
      <c r="P147" s="47"/>
      <c r="Q147" s="47"/>
      <c r="R147" s="47"/>
      <c r="S147" s="47"/>
      <c r="T147" s="95"/>
      <c r="AT147" s="24" t="s">
        <v>219</v>
      </c>
      <c r="AU147" s="24" t="s">
        <v>86</v>
      </c>
    </row>
    <row r="148" s="12" customFormat="1">
      <c r="B148" s="245"/>
      <c r="C148" s="246"/>
      <c r="D148" s="235" t="s">
        <v>140</v>
      </c>
      <c r="E148" s="247" t="s">
        <v>24</v>
      </c>
      <c r="F148" s="248" t="s">
        <v>221</v>
      </c>
      <c r="G148" s="246"/>
      <c r="H148" s="247" t="s">
        <v>24</v>
      </c>
      <c r="I148" s="249"/>
      <c r="J148" s="246"/>
      <c r="K148" s="246"/>
      <c r="L148" s="250"/>
      <c r="M148" s="251"/>
      <c r="N148" s="252"/>
      <c r="O148" s="252"/>
      <c r="P148" s="252"/>
      <c r="Q148" s="252"/>
      <c r="R148" s="252"/>
      <c r="S148" s="252"/>
      <c r="T148" s="253"/>
      <c r="AT148" s="254" t="s">
        <v>140</v>
      </c>
      <c r="AU148" s="254" t="s">
        <v>86</v>
      </c>
      <c r="AV148" s="12" t="s">
        <v>25</v>
      </c>
      <c r="AW148" s="12" t="s">
        <v>40</v>
      </c>
      <c r="AX148" s="12" t="s">
        <v>77</v>
      </c>
      <c r="AY148" s="254" t="s">
        <v>131</v>
      </c>
    </row>
    <row r="149" s="11" customFormat="1">
      <c r="B149" s="233"/>
      <c r="C149" s="234"/>
      <c r="D149" s="235" t="s">
        <v>140</v>
      </c>
      <c r="E149" s="236" t="s">
        <v>24</v>
      </c>
      <c r="F149" s="237" t="s">
        <v>222</v>
      </c>
      <c r="G149" s="234"/>
      <c r="H149" s="238">
        <v>9.2400000000000002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140</v>
      </c>
      <c r="AU149" s="244" t="s">
        <v>86</v>
      </c>
      <c r="AV149" s="11" t="s">
        <v>86</v>
      </c>
      <c r="AW149" s="11" t="s">
        <v>40</v>
      </c>
      <c r="AX149" s="11" t="s">
        <v>25</v>
      </c>
      <c r="AY149" s="244" t="s">
        <v>131</v>
      </c>
    </row>
    <row r="150" s="1" customFormat="1" ht="38.25" customHeight="1">
      <c r="B150" s="46"/>
      <c r="C150" s="221" t="s">
        <v>223</v>
      </c>
      <c r="D150" s="221" t="s">
        <v>133</v>
      </c>
      <c r="E150" s="222" t="s">
        <v>224</v>
      </c>
      <c r="F150" s="223" t="s">
        <v>225</v>
      </c>
      <c r="G150" s="224" t="s">
        <v>155</v>
      </c>
      <c r="H150" s="225">
        <v>169.27699999999999</v>
      </c>
      <c r="I150" s="226"/>
      <c r="J150" s="227">
        <f>ROUND(I150*H150,2)</f>
        <v>0</v>
      </c>
      <c r="K150" s="223" t="s">
        <v>137</v>
      </c>
      <c r="L150" s="72"/>
      <c r="M150" s="228" t="s">
        <v>24</v>
      </c>
      <c r="N150" s="229" t="s">
        <v>48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138</v>
      </c>
      <c r="AT150" s="24" t="s">
        <v>133</v>
      </c>
      <c r="AU150" s="24" t="s">
        <v>86</v>
      </c>
      <c r="AY150" s="24" t="s">
        <v>131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25</v>
      </c>
      <c r="BK150" s="232">
        <f>ROUND(I150*H150,2)</f>
        <v>0</v>
      </c>
      <c r="BL150" s="24" t="s">
        <v>138</v>
      </c>
      <c r="BM150" s="24" t="s">
        <v>226</v>
      </c>
    </row>
    <row r="151" s="1" customFormat="1">
      <c r="B151" s="46"/>
      <c r="C151" s="74"/>
      <c r="D151" s="235" t="s">
        <v>219</v>
      </c>
      <c r="E151" s="74"/>
      <c r="F151" s="277" t="s">
        <v>220</v>
      </c>
      <c r="G151" s="74"/>
      <c r="H151" s="74"/>
      <c r="I151" s="191"/>
      <c r="J151" s="74"/>
      <c r="K151" s="74"/>
      <c r="L151" s="72"/>
      <c r="M151" s="278"/>
      <c r="N151" s="47"/>
      <c r="O151" s="47"/>
      <c r="P151" s="47"/>
      <c r="Q151" s="47"/>
      <c r="R151" s="47"/>
      <c r="S151" s="47"/>
      <c r="T151" s="95"/>
      <c r="AT151" s="24" t="s">
        <v>219</v>
      </c>
      <c r="AU151" s="24" t="s">
        <v>86</v>
      </c>
    </row>
    <row r="152" s="11" customFormat="1">
      <c r="B152" s="233"/>
      <c r="C152" s="234"/>
      <c r="D152" s="235" t="s">
        <v>140</v>
      </c>
      <c r="E152" s="236" t="s">
        <v>24</v>
      </c>
      <c r="F152" s="237" t="s">
        <v>227</v>
      </c>
      <c r="G152" s="234"/>
      <c r="H152" s="238">
        <v>187.79599999999999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140</v>
      </c>
      <c r="AU152" s="244" t="s">
        <v>86</v>
      </c>
      <c r="AV152" s="11" t="s">
        <v>86</v>
      </c>
      <c r="AW152" s="11" t="s">
        <v>40</v>
      </c>
      <c r="AX152" s="11" t="s">
        <v>77</v>
      </c>
      <c r="AY152" s="244" t="s">
        <v>131</v>
      </c>
    </row>
    <row r="153" s="11" customFormat="1">
      <c r="B153" s="233"/>
      <c r="C153" s="234"/>
      <c r="D153" s="235" t="s">
        <v>140</v>
      </c>
      <c r="E153" s="236" t="s">
        <v>24</v>
      </c>
      <c r="F153" s="237" t="s">
        <v>228</v>
      </c>
      <c r="G153" s="234"/>
      <c r="H153" s="238">
        <v>35.640000000000001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AT153" s="244" t="s">
        <v>140</v>
      </c>
      <c r="AU153" s="244" t="s">
        <v>86</v>
      </c>
      <c r="AV153" s="11" t="s">
        <v>86</v>
      </c>
      <c r="AW153" s="11" t="s">
        <v>40</v>
      </c>
      <c r="AX153" s="11" t="s">
        <v>77</v>
      </c>
      <c r="AY153" s="244" t="s">
        <v>131</v>
      </c>
    </row>
    <row r="154" s="11" customFormat="1">
      <c r="B154" s="233"/>
      <c r="C154" s="234"/>
      <c r="D154" s="235" t="s">
        <v>140</v>
      </c>
      <c r="E154" s="236" t="s">
        <v>24</v>
      </c>
      <c r="F154" s="237" t="s">
        <v>229</v>
      </c>
      <c r="G154" s="234"/>
      <c r="H154" s="238">
        <v>-12.433999999999999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140</v>
      </c>
      <c r="AU154" s="244" t="s">
        <v>86</v>
      </c>
      <c r="AV154" s="11" t="s">
        <v>86</v>
      </c>
      <c r="AW154" s="11" t="s">
        <v>40</v>
      </c>
      <c r="AX154" s="11" t="s">
        <v>77</v>
      </c>
      <c r="AY154" s="244" t="s">
        <v>131</v>
      </c>
    </row>
    <row r="155" s="11" customFormat="1">
      <c r="B155" s="233"/>
      <c r="C155" s="234"/>
      <c r="D155" s="235" t="s">
        <v>140</v>
      </c>
      <c r="E155" s="236" t="s">
        <v>24</v>
      </c>
      <c r="F155" s="237" t="s">
        <v>230</v>
      </c>
      <c r="G155" s="234"/>
      <c r="H155" s="238">
        <v>-57.189999999999998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140</v>
      </c>
      <c r="AU155" s="244" t="s">
        <v>86</v>
      </c>
      <c r="AV155" s="11" t="s">
        <v>86</v>
      </c>
      <c r="AW155" s="11" t="s">
        <v>40</v>
      </c>
      <c r="AX155" s="11" t="s">
        <v>77</v>
      </c>
      <c r="AY155" s="244" t="s">
        <v>131</v>
      </c>
    </row>
    <row r="156" s="11" customFormat="1">
      <c r="B156" s="233"/>
      <c r="C156" s="234"/>
      <c r="D156" s="235" t="s">
        <v>140</v>
      </c>
      <c r="E156" s="236" t="s">
        <v>24</v>
      </c>
      <c r="F156" s="237" t="s">
        <v>231</v>
      </c>
      <c r="G156" s="234"/>
      <c r="H156" s="238">
        <v>-69.159999999999997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140</v>
      </c>
      <c r="AU156" s="244" t="s">
        <v>86</v>
      </c>
      <c r="AV156" s="11" t="s">
        <v>86</v>
      </c>
      <c r="AW156" s="11" t="s">
        <v>40</v>
      </c>
      <c r="AX156" s="11" t="s">
        <v>77</v>
      </c>
      <c r="AY156" s="244" t="s">
        <v>131</v>
      </c>
    </row>
    <row r="157" s="13" customFormat="1">
      <c r="B157" s="255"/>
      <c r="C157" s="256"/>
      <c r="D157" s="235" t="s">
        <v>140</v>
      </c>
      <c r="E157" s="257" t="s">
        <v>24</v>
      </c>
      <c r="F157" s="258" t="s">
        <v>147</v>
      </c>
      <c r="G157" s="256"/>
      <c r="H157" s="259">
        <v>84.652000000000001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AT157" s="265" t="s">
        <v>140</v>
      </c>
      <c r="AU157" s="265" t="s">
        <v>86</v>
      </c>
      <c r="AV157" s="13" t="s">
        <v>148</v>
      </c>
      <c r="AW157" s="13" t="s">
        <v>40</v>
      </c>
      <c r="AX157" s="13" t="s">
        <v>77</v>
      </c>
      <c r="AY157" s="265" t="s">
        <v>131</v>
      </c>
    </row>
    <row r="158" s="11" customFormat="1">
      <c r="B158" s="233"/>
      <c r="C158" s="234"/>
      <c r="D158" s="235" t="s">
        <v>140</v>
      </c>
      <c r="E158" s="236" t="s">
        <v>24</v>
      </c>
      <c r="F158" s="237" t="s">
        <v>232</v>
      </c>
      <c r="G158" s="234"/>
      <c r="H158" s="238">
        <v>84.625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140</v>
      </c>
      <c r="AU158" s="244" t="s">
        <v>86</v>
      </c>
      <c r="AV158" s="11" t="s">
        <v>86</v>
      </c>
      <c r="AW158" s="11" t="s">
        <v>40</v>
      </c>
      <c r="AX158" s="11" t="s">
        <v>77</v>
      </c>
      <c r="AY158" s="244" t="s">
        <v>131</v>
      </c>
    </row>
    <row r="159" s="14" customFormat="1">
      <c r="B159" s="266"/>
      <c r="C159" s="267"/>
      <c r="D159" s="235" t="s">
        <v>140</v>
      </c>
      <c r="E159" s="268" t="s">
        <v>24</v>
      </c>
      <c r="F159" s="269" t="s">
        <v>149</v>
      </c>
      <c r="G159" s="267"/>
      <c r="H159" s="270">
        <v>169.27699999999999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AT159" s="276" t="s">
        <v>140</v>
      </c>
      <c r="AU159" s="276" t="s">
        <v>86</v>
      </c>
      <c r="AV159" s="14" t="s">
        <v>138</v>
      </c>
      <c r="AW159" s="14" t="s">
        <v>40</v>
      </c>
      <c r="AX159" s="14" t="s">
        <v>25</v>
      </c>
      <c r="AY159" s="276" t="s">
        <v>131</v>
      </c>
    </row>
    <row r="160" s="12" customFormat="1">
      <c r="B160" s="245"/>
      <c r="C160" s="246"/>
      <c r="D160" s="235" t="s">
        <v>140</v>
      </c>
      <c r="E160" s="247" t="s">
        <v>24</v>
      </c>
      <c r="F160" s="248" t="s">
        <v>142</v>
      </c>
      <c r="G160" s="246"/>
      <c r="H160" s="247" t="s">
        <v>24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AT160" s="254" t="s">
        <v>140</v>
      </c>
      <c r="AU160" s="254" t="s">
        <v>86</v>
      </c>
      <c r="AV160" s="12" t="s">
        <v>25</v>
      </c>
      <c r="AW160" s="12" t="s">
        <v>40</v>
      </c>
      <c r="AX160" s="12" t="s">
        <v>77</v>
      </c>
      <c r="AY160" s="254" t="s">
        <v>131</v>
      </c>
    </row>
    <row r="161" s="1" customFormat="1" ht="38.25" customHeight="1">
      <c r="B161" s="46"/>
      <c r="C161" s="221" t="s">
        <v>233</v>
      </c>
      <c r="D161" s="221" t="s">
        <v>133</v>
      </c>
      <c r="E161" s="222" t="s">
        <v>234</v>
      </c>
      <c r="F161" s="223" t="s">
        <v>235</v>
      </c>
      <c r="G161" s="224" t="s">
        <v>155</v>
      </c>
      <c r="H161" s="225">
        <v>230.55500000000001</v>
      </c>
      <c r="I161" s="226"/>
      <c r="J161" s="227">
        <f>ROUND(I161*H161,2)</f>
        <v>0</v>
      </c>
      <c r="K161" s="223" t="s">
        <v>137</v>
      </c>
      <c r="L161" s="72"/>
      <c r="M161" s="228" t="s">
        <v>24</v>
      </c>
      <c r="N161" s="229" t="s">
        <v>48</v>
      </c>
      <c r="O161" s="4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4" t="s">
        <v>138</v>
      </c>
      <c r="AT161" s="24" t="s">
        <v>133</v>
      </c>
      <c r="AU161" s="24" t="s">
        <v>86</v>
      </c>
      <c r="AY161" s="24" t="s">
        <v>131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25</v>
      </c>
      <c r="BK161" s="232">
        <f>ROUND(I161*H161,2)</f>
        <v>0</v>
      </c>
      <c r="BL161" s="24" t="s">
        <v>138</v>
      </c>
      <c r="BM161" s="24" t="s">
        <v>236</v>
      </c>
    </row>
    <row r="162" s="11" customFormat="1">
      <c r="B162" s="233"/>
      <c r="C162" s="234"/>
      <c r="D162" s="235" t="s">
        <v>140</v>
      </c>
      <c r="E162" s="236" t="s">
        <v>24</v>
      </c>
      <c r="F162" s="237" t="s">
        <v>237</v>
      </c>
      <c r="G162" s="234"/>
      <c r="H162" s="238">
        <v>315.20699999999999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140</v>
      </c>
      <c r="AU162" s="244" t="s">
        <v>86</v>
      </c>
      <c r="AV162" s="11" t="s">
        <v>86</v>
      </c>
      <c r="AW162" s="11" t="s">
        <v>40</v>
      </c>
      <c r="AX162" s="11" t="s">
        <v>77</v>
      </c>
      <c r="AY162" s="244" t="s">
        <v>131</v>
      </c>
    </row>
    <row r="163" s="11" customFormat="1">
      <c r="B163" s="233"/>
      <c r="C163" s="234"/>
      <c r="D163" s="235" t="s">
        <v>140</v>
      </c>
      <c r="E163" s="236" t="s">
        <v>24</v>
      </c>
      <c r="F163" s="237" t="s">
        <v>238</v>
      </c>
      <c r="G163" s="234"/>
      <c r="H163" s="238">
        <v>-211.00200000000001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140</v>
      </c>
      <c r="AU163" s="244" t="s">
        <v>86</v>
      </c>
      <c r="AV163" s="11" t="s">
        <v>86</v>
      </c>
      <c r="AW163" s="11" t="s">
        <v>40</v>
      </c>
      <c r="AX163" s="11" t="s">
        <v>77</v>
      </c>
      <c r="AY163" s="244" t="s">
        <v>131</v>
      </c>
    </row>
    <row r="164" s="13" customFormat="1">
      <c r="B164" s="255"/>
      <c r="C164" s="256"/>
      <c r="D164" s="235" t="s">
        <v>140</v>
      </c>
      <c r="E164" s="257" t="s">
        <v>24</v>
      </c>
      <c r="F164" s="258" t="s">
        <v>147</v>
      </c>
      <c r="G164" s="256"/>
      <c r="H164" s="259">
        <v>104.205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AT164" s="265" t="s">
        <v>140</v>
      </c>
      <c r="AU164" s="265" t="s">
        <v>86</v>
      </c>
      <c r="AV164" s="13" t="s">
        <v>148</v>
      </c>
      <c r="AW164" s="13" t="s">
        <v>40</v>
      </c>
      <c r="AX164" s="13" t="s">
        <v>77</v>
      </c>
      <c r="AY164" s="265" t="s">
        <v>131</v>
      </c>
    </row>
    <row r="165" s="11" customFormat="1">
      <c r="B165" s="233"/>
      <c r="C165" s="234"/>
      <c r="D165" s="235" t="s">
        <v>140</v>
      </c>
      <c r="E165" s="236" t="s">
        <v>24</v>
      </c>
      <c r="F165" s="237" t="s">
        <v>239</v>
      </c>
      <c r="G165" s="234"/>
      <c r="H165" s="238">
        <v>57.189999999999998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140</v>
      </c>
      <c r="AU165" s="244" t="s">
        <v>86</v>
      </c>
      <c r="AV165" s="11" t="s">
        <v>86</v>
      </c>
      <c r="AW165" s="11" t="s">
        <v>40</v>
      </c>
      <c r="AX165" s="11" t="s">
        <v>77</v>
      </c>
      <c r="AY165" s="244" t="s">
        <v>131</v>
      </c>
    </row>
    <row r="166" s="11" customFormat="1">
      <c r="B166" s="233"/>
      <c r="C166" s="234"/>
      <c r="D166" s="235" t="s">
        <v>140</v>
      </c>
      <c r="E166" s="236" t="s">
        <v>24</v>
      </c>
      <c r="F166" s="237" t="s">
        <v>240</v>
      </c>
      <c r="G166" s="234"/>
      <c r="H166" s="238">
        <v>69.159999999999997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AT166" s="244" t="s">
        <v>140</v>
      </c>
      <c r="AU166" s="244" t="s">
        <v>86</v>
      </c>
      <c r="AV166" s="11" t="s">
        <v>86</v>
      </c>
      <c r="AW166" s="11" t="s">
        <v>40</v>
      </c>
      <c r="AX166" s="11" t="s">
        <v>77</v>
      </c>
      <c r="AY166" s="244" t="s">
        <v>131</v>
      </c>
    </row>
    <row r="167" s="13" customFormat="1">
      <c r="B167" s="255"/>
      <c r="C167" s="256"/>
      <c r="D167" s="235" t="s">
        <v>140</v>
      </c>
      <c r="E167" s="257" t="s">
        <v>24</v>
      </c>
      <c r="F167" s="258" t="s">
        <v>147</v>
      </c>
      <c r="G167" s="256"/>
      <c r="H167" s="259">
        <v>126.34999999999999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AT167" s="265" t="s">
        <v>140</v>
      </c>
      <c r="AU167" s="265" t="s">
        <v>86</v>
      </c>
      <c r="AV167" s="13" t="s">
        <v>148</v>
      </c>
      <c r="AW167" s="13" t="s">
        <v>40</v>
      </c>
      <c r="AX167" s="13" t="s">
        <v>77</v>
      </c>
      <c r="AY167" s="265" t="s">
        <v>131</v>
      </c>
    </row>
    <row r="168" s="14" customFormat="1">
      <c r="B168" s="266"/>
      <c r="C168" s="267"/>
      <c r="D168" s="235" t="s">
        <v>140</v>
      </c>
      <c r="E168" s="268" t="s">
        <v>24</v>
      </c>
      <c r="F168" s="269" t="s">
        <v>149</v>
      </c>
      <c r="G168" s="267"/>
      <c r="H168" s="270">
        <v>230.55500000000001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AT168" s="276" t="s">
        <v>140</v>
      </c>
      <c r="AU168" s="276" t="s">
        <v>86</v>
      </c>
      <c r="AV168" s="14" t="s">
        <v>138</v>
      </c>
      <c r="AW168" s="14" t="s">
        <v>40</v>
      </c>
      <c r="AX168" s="14" t="s">
        <v>25</v>
      </c>
      <c r="AY168" s="276" t="s">
        <v>131</v>
      </c>
    </row>
    <row r="169" s="12" customFormat="1">
      <c r="B169" s="245"/>
      <c r="C169" s="246"/>
      <c r="D169" s="235" t="s">
        <v>140</v>
      </c>
      <c r="E169" s="247" t="s">
        <v>24</v>
      </c>
      <c r="F169" s="248" t="s">
        <v>142</v>
      </c>
      <c r="G169" s="246"/>
      <c r="H169" s="247" t="s">
        <v>24</v>
      </c>
      <c r="I169" s="249"/>
      <c r="J169" s="246"/>
      <c r="K169" s="246"/>
      <c r="L169" s="250"/>
      <c r="M169" s="251"/>
      <c r="N169" s="252"/>
      <c r="O169" s="252"/>
      <c r="P169" s="252"/>
      <c r="Q169" s="252"/>
      <c r="R169" s="252"/>
      <c r="S169" s="252"/>
      <c r="T169" s="253"/>
      <c r="AT169" s="254" t="s">
        <v>140</v>
      </c>
      <c r="AU169" s="254" t="s">
        <v>86</v>
      </c>
      <c r="AV169" s="12" t="s">
        <v>25</v>
      </c>
      <c r="AW169" s="12" t="s">
        <v>40</v>
      </c>
      <c r="AX169" s="12" t="s">
        <v>77</v>
      </c>
      <c r="AY169" s="254" t="s">
        <v>131</v>
      </c>
    </row>
    <row r="170" s="1" customFormat="1" ht="25.5" customHeight="1">
      <c r="B170" s="46"/>
      <c r="C170" s="221" t="s">
        <v>241</v>
      </c>
      <c r="D170" s="221" t="s">
        <v>133</v>
      </c>
      <c r="E170" s="222" t="s">
        <v>242</v>
      </c>
      <c r="F170" s="223" t="s">
        <v>243</v>
      </c>
      <c r="G170" s="224" t="s">
        <v>155</v>
      </c>
      <c r="H170" s="225">
        <v>93.891999999999996</v>
      </c>
      <c r="I170" s="226"/>
      <c r="J170" s="227">
        <f>ROUND(I170*H170,2)</f>
        <v>0</v>
      </c>
      <c r="K170" s="223" t="s">
        <v>137</v>
      </c>
      <c r="L170" s="72"/>
      <c r="M170" s="228" t="s">
        <v>24</v>
      </c>
      <c r="N170" s="229" t="s">
        <v>48</v>
      </c>
      <c r="O170" s="47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4" t="s">
        <v>138</v>
      </c>
      <c r="AT170" s="24" t="s">
        <v>133</v>
      </c>
      <c r="AU170" s="24" t="s">
        <v>86</v>
      </c>
      <c r="AY170" s="24" t="s">
        <v>131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25</v>
      </c>
      <c r="BK170" s="232">
        <f>ROUND(I170*H170,2)</f>
        <v>0</v>
      </c>
      <c r="BL170" s="24" t="s">
        <v>138</v>
      </c>
      <c r="BM170" s="24" t="s">
        <v>244</v>
      </c>
    </row>
    <row r="171" s="1" customFormat="1">
      <c r="B171" s="46"/>
      <c r="C171" s="74"/>
      <c r="D171" s="235" t="s">
        <v>219</v>
      </c>
      <c r="E171" s="74"/>
      <c r="F171" s="277" t="s">
        <v>245</v>
      </c>
      <c r="G171" s="74"/>
      <c r="H171" s="74"/>
      <c r="I171" s="191"/>
      <c r="J171" s="74"/>
      <c r="K171" s="74"/>
      <c r="L171" s="72"/>
      <c r="M171" s="278"/>
      <c r="N171" s="47"/>
      <c r="O171" s="47"/>
      <c r="P171" s="47"/>
      <c r="Q171" s="47"/>
      <c r="R171" s="47"/>
      <c r="S171" s="47"/>
      <c r="T171" s="95"/>
      <c r="AT171" s="24" t="s">
        <v>219</v>
      </c>
      <c r="AU171" s="24" t="s">
        <v>86</v>
      </c>
    </row>
    <row r="172" s="12" customFormat="1">
      <c r="B172" s="245"/>
      <c r="C172" s="246"/>
      <c r="D172" s="235" t="s">
        <v>140</v>
      </c>
      <c r="E172" s="247" t="s">
        <v>24</v>
      </c>
      <c r="F172" s="248" t="s">
        <v>246</v>
      </c>
      <c r="G172" s="246"/>
      <c r="H172" s="247" t="s">
        <v>24</v>
      </c>
      <c r="I172" s="249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140</v>
      </c>
      <c r="AU172" s="254" t="s">
        <v>86</v>
      </c>
      <c r="AV172" s="12" t="s">
        <v>25</v>
      </c>
      <c r="AW172" s="12" t="s">
        <v>40</v>
      </c>
      <c r="AX172" s="12" t="s">
        <v>77</v>
      </c>
      <c r="AY172" s="254" t="s">
        <v>131</v>
      </c>
    </row>
    <row r="173" s="11" customFormat="1">
      <c r="B173" s="233"/>
      <c r="C173" s="234"/>
      <c r="D173" s="235" t="s">
        <v>140</v>
      </c>
      <c r="E173" s="236" t="s">
        <v>24</v>
      </c>
      <c r="F173" s="237" t="s">
        <v>227</v>
      </c>
      <c r="G173" s="234"/>
      <c r="H173" s="238">
        <v>187.79599999999999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140</v>
      </c>
      <c r="AU173" s="244" t="s">
        <v>86</v>
      </c>
      <c r="AV173" s="11" t="s">
        <v>86</v>
      </c>
      <c r="AW173" s="11" t="s">
        <v>40</v>
      </c>
      <c r="AX173" s="11" t="s">
        <v>77</v>
      </c>
      <c r="AY173" s="244" t="s">
        <v>131</v>
      </c>
    </row>
    <row r="174" s="11" customFormat="1">
      <c r="B174" s="233"/>
      <c r="C174" s="234"/>
      <c r="D174" s="235" t="s">
        <v>140</v>
      </c>
      <c r="E174" s="236" t="s">
        <v>24</v>
      </c>
      <c r="F174" s="237" t="s">
        <v>228</v>
      </c>
      <c r="G174" s="234"/>
      <c r="H174" s="238">
        <v>35.640000000000001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AT174" s="244" t="s">
        <v>140</v>
      </c>
      <c r="AU174" s="244" t="s">
        <v>86</v>
      </c>
      <c r="AV174" s="11" t="s">
        <v>86</v>
      </c>
      <c r="AW174" s="11" t="s">
        <v>40</v>
      </c>
      <c r="AX174" s="11" t="s">
        <v>77</v>
      </c>
      <c r="AY174" s="244" t="s">
        <v>131</v>
      </c>
    </row>
    <row r="175" s="11" customFormat="1">
      <c r="B175" s="233"/>
      <c r="C175" s="234"/>
      <c r="D175" s="235" t="s">
        <v>140</v>
      </c>
      <c r="E175" s="236" t="s">
        <v>24</v>
      </c>
      <c r="F175" s="237" t="s">
        <v>229</v>
      </c>
      <c r="G175" s="234"/>
      <c r="H175" s="238">
        <v>-12.433999999999999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140</v>
      </c>
      <c r="AU175" s="244" t="s">
        <v>86</v>
      </c>
      <c r="AV175" s="11" t="s">
        <v>86</v>
      </c>
      <c r="AW175" s="11" t="s">
        <v>40</v>
      </c>
      <c r="AX175" s="11" t="s">
        <v>77</v>
      </c>
      <c r="AY175" s="244" t="s">
        <v>131</v>
      </c>
    </row>
    <row r="176" s="11" customFormat="1">
      <c r="B176" s="233"/>
      <c r="C176" s="234"/>
      <c r="D176" s="235" t="s">
        <v>140</v>
      </c>
      <c r="E176" s="236" t="s">
        <v>24</v>
      </c>
      <c r="F176" s="237" t="s">
        <v>230</v>
      </c>
      <c r="G176" s="234"/>
      <c r="H176" s="238">
        <v>-57.189999999999998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140</v>
      </c>
      <c r="AU176" s="244" t="s">
        <v>86</v>
      </c>
      <c r="AV176" s="11" t="s">
        <v>86</v>
      </c>
      <c r="AW176" s="11" t="s">
        <v>40</v>
      </c>
      <c r="AX176" s="11" t="s">
        <v>77</v>
      </c>
      <c r="AY176" s="244" t="s">
        <v>131</v>
      </c>
    </row>
    <row r="177" s="11" customFormat="1">
      <c r="B177" s="233"/>
      <c r="C177" s="234"/>
      <c r="D177" s="235" t="s">
        <v>140</v>
      </c>
      <c r="E177" s="236" t="s">
        <v>24</v>
      </c>
      <c r="F177" s="237" t="s">
        <v>231</v>
      </c>
      <c r="G177" s="234"/>
      <c r="H177" s="238">
        <v>-69.159999999999997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140</v>
      </c>
      <c r="AU177" s="244" t="s">
        <v>86</v>
      </c>
      <c r="AV177" s="11" t="s">
        <v>86</v>
      </c>
      <c r="AW177" s="11" t="s">
        <v>40</v>
      </c>
      <c r="AX177" s="11" t="s">
        <v>77</v>
      </c>
      <c r="AY177" s="244" t="s">
        <v>131</v>
      </c>
    </row>
    <row r="178" s="11" customFormat="1">
      <c r="B178" s="233"/>
      <c r="C178" s="234"/>
      <c r="D178" s="235" t="s">
        <v>140</v>
      </c>
      <c r="E178" s="236" t="s">
        <v>24</v>
      </c>
      <c r="F178" s="237" t="s">
        <v>222</v>
      </c>
      <c r="G178" s="234"/>
      <c r="H178" s="238">
        <v>9.2400000000000002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AT178" s="244" t="s">
        <v>140</v>
      </c>
      <c r="AU178" s="244" t="s">
        <v>86</v>
      </c>
      <c r="AV178" s="11" t="s">
        <v>86</v>
      </c>
      <c r="AW178" s="11" t="s">
        <v>40</v>
      </c>
      <c r="AX178" s="11" t="s">
        <v>77</v>
      </c>
      <c r="AY178" s="244" t="s">
        <v>131</v>
      </c>
    </row>
    <row r="179" s="14" customFormat="1">
      <c r="B179" s="266"/>
      <c r="C179" s="267"/>
      <c r="D179" s="235" t="s">
        <v>140</v>
      </c>
      <c r="E179" s="268" t="s">
        <v>24</v>
      </c>
      <c r="F179" s="269" t="s">
        <v>149</v>
      </c>
      <c r="G179" s="267"/>
      <c r="H179" s="270">
        <v>93.891999999999996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AT179" s="276" t="s">
        <v>140</v>
      </c>
      <c r="AU179" s="276" t="s">
        <v>86</v>
      </c>
      <c r="AV179" s="14" t="s">
        <v>138</v>
      </c>
      <c r="AW179" s="14" t="s">
        <v>40</v>
      </c>
      <c r="AX179" s="14" t="s">
        <v>25</v>
      </c>
      <c r="AY179" s="276" t="s">
        <v>131</v>
      </c>
    </row>
    <row r="180" s="12" customFormat="1">
      <c r="B180" s="245"/>
      <c r="C180" s="246"/>
      <c r="D180" s="235" t="s">
        <v>140</v>
      </c>
      <c r="E180" s="247" t="s">
        <v>24</v>
      </c>
      <c r="F180" s="248" t="s">
        <v>142</v>
      </c>
      <c r="G180" s="246"/>
      <c r="H180" s="247" t="s">
        <v>24</v>
      </c>
      <c r="I180" s="249"/>
      <c r="J180" s="246"/>
      <c r="K180" s="246"/>
      <c r="L180" s="250"/>
      <c r="M180" s="251"/>
      <c r="N180" s="252"/>
      <c r="O180" s="252"/>
      <c r="P180" s="252"/>
      <c r="Q180" s="252"/>
      <c r="R180" s="252"/>
      <c r="S180" s="252"/>
      <c r="T180" s="253"/>
      <c r="AT180" s="254" t="s">
        <v>140</v>
      </c>
      <c r="AU180" s="254" t="s">
        <v>86</v>
      </c>
      <c r="AV180" s="12" t="s">
        <v>25</v>
      </c>
      <c r="AW180" s="12" t="s">
        <v>40</v>
      </c>
      <c r="AX180" s="12" t="s">
        <v>77</v>
      </c>
      <c r="AY180" s="254" t="s">
        <v>131</v>
      </c>
    </row>
    <row r="181" s="1" customFormat="1" ht="16.5" customHeight="1">
      <c r="B181" s="46"/>
      <c r="C181" s="221" t="s">
        <v>247</v>
      </c>
      <c r="D181" s="221" t="s">
        <v>133</v>
      </c>
      <c r="E181" s="222" t="s">
        <v>248</v>
      </c>
      <c r="F181" s="223" t="s">
        <v>249</v>
      </c>
      <c r="G181" s="224" t="s">
        <v>155</v>
      </c>
      <c r="H181" s="225">
        <v>230.55500000000001</v>
      </c>
      <c r="I181" s="226"/>
      <c r="J181" s="227">
        <f>ROUND(I181*H181,2)</f>
        <v>0</v>
      </c>
      <c r="K181" s="223" t="s">
        <v>24</v>
      </c>
      <c r="L181" s="72"/>
      <c r="M181" s="228" t="s">
        <v>24</v>
      </c>
      <c r="N181" s="229" t="s">
        <v>48</v>
      </c>
      <c r="O181" s="47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4" t="s">
        <v>138</v>
      </c>
      <c r="AT181" s="24" t="s">
        <v>133</v>
      </c>
      <c r="AU181" s="24" t="s">
        <v>86</v>
      </c>
      <c r="AY181" s="24" t="s">
        <v>131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4" t="s">
        <v>25</v>
      </c>
      <c r="BK181" s="232">
        <f>ROUND(I181*H181,2)</f>
        <v>0</v>
      </c>
      <c r="BL181" s="24" t="s">
        <v>138</v>
      </c>
      <c r="BM181" s="24" t="s">
        <v>250</v>
      </c>
    </row>
    <row r="182" s="1" customFormat="1" ht="25.5" customHeight="1">
      <c r="B182" s="46"/>
      <c r="C182" s="221" t="s">
        <v>9</v>
      </c>
      <c r="D182" s="221" t="s">
        <v>133</v>
      </c>
      <c r="E182" s="222" t="s">
        <v>251</v>
      </c>
      <c r="F182" s="223" t="s">
        <v>252</v>
      </c>
      <c r="G182" s="224" t="s">
        <v>155</v>
      </c>
      <c r="H182" s="225">
        <v>215.30199999999999</v>
      </c>
      <c r="I182" s="226"/>
      <c r="J182" s="227">
        <f>ROUND(I182*H182,2)</f>
        <v>0</v>
      </c>
      <c r="K182" s="223" t="s">
        <v>137</v>
      </c>
      <c r="L182" s="72"/>
      <c r="M182" s="228" t="s">
        <v>24</v>
      </c>
      <c r="N182" s="229" t="s">
        <v>48</v>
      </c>
      <c r="O182" s="47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AR182" s="24" t="s">
        <v>138</v>
      </c>
      <c r="AT182" s="24" t="s">
        <v>133</v>
      </c>
      <c r="AU182" s="24" t="s">
        <v>86</v>
      </c>
      <c r="AY182" s="24" t="s">
        <v>131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4" t="s">
        <v>25</v>
      </c>
      <c r="BK182" s="232">
        <f>ROUND(I182*H182,2)</f>
        <v>0</v>
      </c>
      <c r="BL182" s="24" t="s">
        <v>138</v>
      </c>
      <c r="BM182" s="24" t="s">
        <v>253</v>
      </c>
    </row>
    <row r="183" s="11" customFormat="1">
      <c r="B183" s="233"/>
      <c r="C183" s="234"/>
      <c r="D183" s="235" t="s">
        <v>140</v>
      </c>
      <c r="E183" s="236" t="s">
        <v>24</v>
      </c>
      <c r="F183" s="237" t="s">
        <v>254</v>
      </c>
      <c r="G183" s="234"/>
      <c r="H183" s="238">
        <v>192.096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AT183" s="244" t="s">
        <v>140</v>
      </c>
      <c r="AU183" s="244" t="s">
        <v>86</v>
      </c>
      <c r="AV183" s="11" t="s">
        <v>86</v>
      </c>
      <c r="AW183" s="11" t="s">
        <v>40</v>
      </c>
      <c r="AX183" s="11" t="s">
        <v>77</v>
      </c>
      <c r="AY183" s="244" t="s">
        <v>131</v>
      </c>
    </row>
    <row r="184" s="13" customFormat="1">
      <c r="B184" s="255"/>
      <c r="C184" s="256"/>
      <c r="D184" s="235" t="s">
        <v>140</v>
      </c>
      <c r="E184" s="257" t="s">
        <v>24</v>
      </c>
      <c r="F184" s="258" t="s">
        <v>255</v>
      </c>
      <c r="G184" s="256"/>
      <c r="H184" s="259">
        <v>192.096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AT184" s="265" t="s">
        <v>140</v>
      </c>
      <c r="AU184" s="265" t="s">
        <v>86</v>
      </c>
      <c r="AV184" s="13" t="s">
        <v>148</v>
      </c>
      <c r="AW184" s="13" t="s">
        <v>40</v>
      </c>
      <c r="AX184" s="13" t="s">
        <v>77</v>
      </c>
      <c r="AY184" s="265" t="s">
        <v>131</v>
      </c>
    </row>
    <row r="185" s="11" customFormat="1">
      <c r="B185" s="233"/>
      <c r="C185" s="234"/>
      <c r="D185" s="235" t="s">
        <v>140</v>
      </c>
      <c r="E185" s="236" t="s">
        <v>24</v>
      </c>
      <c r="F185" s="237" t="s">
        <v>228</v>
      </c>
      <c r="G185" s="234"/>
      <c r="H185" s="238">
        <v>35.640000000000001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140</v>
      </c>
      <c r="AU185" s="244" t="s">
        <v>86</v>
      </c>
      <c r="AV185" s="11" t="s">
        <v>86</v>
      </c>
      <c r="AW185" s="11" t="s">
        <v>40</v>
      </c>
      <c r="AX185" s="11" t="s">
        <v>77</v>
      </c>
      <c r="AY185" s="244" t="s">
        <v>131</v>
      </c>
    </row>
    <row r="186" s="11" customFormat="1">
      <c r="B186" s="233"/>
      <c r="C186" s="234"/>
      <c r="D186" s="235" t="s">
        <v>140</v>
      </c>
      <c r="E186" s="236" t="s">
        <v>24</v>
      </c>
      <c r="F186" s="237" t="s">
        <v>229</v>
      </c>
      <c r="G186" s="234"/>
      <c r="H186" s="238">
        <v>-12.433999999999999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140</v>
      </c>
      <c r="AU186" s="244" t="s">
        <v>86</v>
      </c>
      <c r="AV186" s="11" t="s">
        <v>86</v>
      </c>
      <c r="AW186" s="11" t="s">
        <v>40</v>
      </c>
      <c r="AX186" s="11" t="s">
        <v>77</v>
      </c>
      <c r="AY186" s="244" t="s">
        <v>131</v>
      </c>
    </row>
    <row r="187" s="13" customFormat="1">
      <c r="B187" s="255"/>
      <c r="C187" s="256"/>
      <c r="D187" s="235" t="s">
        <v>140</v>
      </c>
      <c r="E187" s="257" t="s">
        <v>24</v>
      </c>
      <c r="F187" s="258" t="s">
        <v>147</v>
      </c>
      <c r="G187" s="256"/>
      <c r="H187" s="259">
        <v>23.206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AT187" s="265" t="s">
        <v>140</v>
      </c>
      <c r="AU187" s="265" t="s">
        <v>86</v>
      </c>
      <c r="AV187" s="13" t="s">
        <v>148</v>
      </c>
      <c r="AW187" s="13" t="s">
        <v>40</v>
      </c>
      <c r="AX187" s="13" t="s">
        <v>77</v>
      </c>
      <c r="AY187" s="265" t="s">
        <v>131</v>
      </c>
    </row>
    <row r="188" s="14" customFormat="1">
      <c r="B188" s="266"/>
      <c r="C188" s="267"/>
      <c r="D188" s="235" t="s">
        <v>140</v>
      </c>
      <c r="E188" s="268" t="s">
        <v>24</v>
      </c>
      <c r="F188" s="269" t="s">
        <v>149</v>
      </c>
      <c r="G188" s="267"/>
      <c r="H188" s="270">
        <v>215.30199999999999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AT188" s="276" t="s">
        <v>140</v>
      </c>
      <c r="AU188" s="276" t="s">
        <v>86</v>
      </c>
      <c r="AV188" s="14" t="s">
        <v>138</v>
      </c>
      <c r="AW188" s="14" t="s">
        <v>40</v>
      </c>
      <c r="AX188" s="14" t="s">
        <v>25</v>
      </c>
      <c r="AY188" s="276" t="s">
        <v>131</v>
      </c>
    </row>
    <row r="189" s="12" customFormat="1">
      <c r="B189" s="245"/>
      <c r="C189" s="246"/>
      <c r="D189" s="235" t="s">
        <v>140</v>
      </c>
      <c r="E189" s="247" t="s">
        <v>24</v>
      </c>
      <c r="F189" s="248" t="s">
        <v>142</v>
      </c>
      <c r="G189" s="246"/>
      <c r="H189" s="247" t="s">
        <v>24</v>
      </c>
      <c r="I189" s="249"/>
      <c r="J189" s="246"/>
      <c r="K189" s="246"/>
      <c r="L189" s="250"/>
      <c r="M189" s="251"/>
      <c r="N189" s="252"/>
      <c r="O189" s="252"/>
      <c r="P189" s="252"/>
      <c r="Q189" s="252"/>
      <c r="R189" s="252"/>
      <c r="S189" s="252"/>
      <c r="T189" s="253"/>
      <c r="AT189" s="254" t="s">
        <v>140</v>
      </c>
      <c r="AU189" s="254" t="s">
        <v>86</v>
      </c>
      <c r="AV189" s="12" t="s">
        <v>25</v>
      </c>
      <c r="AW189" s="12" t="s">
        <v>40</v>
      </c>
      <c r="AX189" s="12" t="s">
        <v>77</v>
      </c>
      <c r="AY189" s="254" t="s">
        <v>131</v>
      </c>
    </row>
    <row r="190" s="1" customFormat="1" ht="16.5" customHeight="1">
      <c r="B190" s="46"/>
      <c r="C190" s="279" t="s">
        <v>256</v>
      </c>
      <c r="D190" s="279" t="s">
        <v>257</v>
      </c>
      <c r="E190" s="280" t="s">
        <v>258</v>
      </c>
      <c r="F190" s="281" t="s">
        <v>259</v>
      </c>
      <c r="G190" s="282" t="s">
        <v>260</v>
      </c>
      <c r="H190" s="283">
        <v>215.57300000000001</v>
      </c>
      <c r="I190" s="284"/>
      <c r="J190" s="285">
        <f>ROUND(I190*H190,2)</f>
        <v>0</v>
      </c>
      <c r="K190" s="281" t="s">
        <v>137</v>
      </c>
      <c r="L190" s="286"/>
      <c r="M190" s="287" t="s">
        <v>24</v>
      </c>
      <c r="N190" s="288" t="s">
        <v>48</v>
      </c>
      <c r="O190" s="47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AR190" s="24" t="s">
        <v>177</v>
      </c>
      <c r="AT190" s="24" t="s">
        <v>257</v>
      </c>
      <c r="AU190" s="24" t="s">
        <v>86</v>
      </c>
      <c r="AY190" s="24" t="s">
        <v>131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4" t="s">
        <v>25</v>
      </c>
      <c r="BK190" s="232">
        <f>ROUND(I190*H190,2)</f>
        <v>0</v>
      </c>
      <c r="BL190" s="24" t="s">
        <v>138</v>
      </c>
      <c r="BM190" s="24" t="s">
        <v>261</v>
      </c>
    </row>
    <row r="191" s="11" customFormat="1">
      <c r="B191" s="233"/>
      <c r="C191" s="234"/>
      <c r="D191" s="235" t="s">
        <v>140</v>
      </c>
      <c r="E191" s="236" t="s">
        <v>24</v>
      </c>
      <c r="F191" s="237" t="s">
        <v>262</v>
      </c>
      <c r="G191" s="234"/>
      <c r="H191" s="238">
        <v>101.459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140</v>
      </c>
      <c r="AU191" s="244" t="s">
        <v>86</v>
      </c>
      <c r="AV191" s="11" t="s">
        <v>86</v>
      </c>
      <c r="AW191" s="11" t="s">
        <v>40</v>
      </c>
      <c r="AX191" s="11" t="s">
        <v>77</v>
      </c>
      <c r="AY191" s="244" t="s">
        <v>131</v>
      </c>
    </row>
    <row r="192" s="11" customFormat="1">
      <c r="B192" s="233"/>
      <c r="C192" s="234"/>
      <c r="D192" s="235" t="s">
        <v>140</v>
      </c>
      <c r="E192" s="236" t="s">
        <v>24</v>
      </c>
      <c r="F192" s="237" t="s">
        <v>263</v>
      </c>
      <c r="G192" s="234"/>
      <c r="H192" s="238">
        <v>114.114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AT192" s="244" t="s">
        <v>140</v>
      </c>
      <c r="AU192" s="244" t="s">
        <v>86</v>
      </c>
      <c r="AV192" s="11" t="s">
        <v>86</v>
      </c>
      <c r="AW192" s="11" t="s">
        <v>40</v>
      </c>
      <c r="AX192" s="11" t="s">
        <v>77</v>
      </c>
      <c r="AY192" s="244" t="s">
        <v>131</v>
      </c>
    </row>
    <row r="193" s="14" customFormat="1">
      <c r="B193" s="266"/>
      <c r="C193" s="267"/>
      <c r="D193" s="235" t="s">
        <v>140</v>
      </c>
      <c r="E193" s="268" t="s">
        <v>24</v>
      </c>
      <c r="F193" s="269" t="s">
        <v>149</v>
      </c>
      <c r="G193" s="267"/>
      <c r="H193" s="270">
        <v>215.57300000000001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AT193" s="276" t="s">
        <v>140</v>
      </c>
      <c r="AU193" s="276" t="s">
        <v>86</v>
      </c>
      <c r="AV193" s="14" t="s">
        <v>138</v>
      </c>
      <c r="AW193" s="14" t="s">
        <v>40</v>
      </c>
      <c r="AX193" s="14" t="s">
        <v>25</v>
      </c>
      <c r="AY193" s="276" t="s">
        <v>131</v>
      </c>
    </row>
    <row r="194" s="1" customFormat="1" ht="38.25" customHeight="1">
      <c r="B194" s="46"/>
      <c r="C194" s="221" t="s">
        <v>264</v>
      </c>
      <c r="D194" s="221" t="s">
        <v>133</v>
      </c>
      <c r="E194" s="222" t="s">
        <v>265</v>
      </c>
      <c r="F194" s="223" t="s">
        <v>266</v>
      </c>
      <c r="G194" s="224" t="s">
        <v>155</v>
      </c>
      <c r="H194" s="225">
        <v>60.624000000000002</v>
      </c>
      <c r="I194" s="226"/>
      <c r="J194" s="227">
        <f>ROUND(I194*H194,2)</f>
        <v>0</v>
      </c>
      <c r="K194" s="223" t="s">
        <v>137</v>
      </c>
      <c r="L194" s="72"/>
      <c r="M194" s="228" t="s">
        <v>24</v>
      </c>
      <c r="N194" s="229" t="s">
        <v>48</v>
      </c>
      <c r="O194" s="47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4" t="s">
        <v>138</v>
      </c>
      <c r="AT194" s="24" t="s">
        <v>133</v>
      </c>
      <c r="AU194" s="24" t="s">
        <v>86</v>
      </c>
      <c r="AY194" s="24" t="s">
        <v>131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25</v>
      </c>
      <c r="BK194" s="232">
        <f>ROUND(I194*H194,2)</f>
        <v>0</v>
      </c>
      <c r="BL194" s="24" t="s">
        <v>138</v>
      </c>
      <c r="BM194" s="24" t="s">
        <v>267</v>
      </c>
    </row>
    <row r="195" s="12" customFormat="1">
      <c r="B195" s="245"/>
      <c r="C195" s="246"/>
      <c r="D195" s="235" t="s">
        <v>140</v>
      </c>
      <c r="E195" s="247" t="s">
        <v>24</v>
      </c>
      <c r="F195" s="248" t="s">
        <v>168</v>
      </c>
      <c r="G195" s="246"/>
      <c r="H195" s="247" t="s">
        <v>24</v>
      </c>
      <c r="I195" s="249"/>
      <c r="J195" s="246"/>
      <c r="K195" s="246"/>
      <c r="L195" s="250"/>
      <c r="M195" s="251"/>
      <c r="N195" s="252"/>
      <c r="O195" s="252"/>
      <c r="P195" s="252"/>
      <c r="Q195" s="252"/>
      <c r="R195" s="252"/>
      <c r="S195" s="252"/>
      <c r="T195" s="253"/>
      <c r="AT195" s="254" t="s">
        <v>140</v>
      </c>
      <c r="AU195" s="254" t="s">
        <v>86</v>
      </c>
      <c r="AV195" s="12" t="s">
        <v>25</v>
      </c>
      <c r="AW195" s="12" t="s">
        <v>40</v>
      </c>
      <c r="AX195" s="12" t="s">
        <v>77</v>
      </c>
      <c r="AY195" s="254" t="s">
        <v>131</v>
      </c>
    </row>
    <row r="196" s="11" customFormat="1">
      <c r="B196" s="233"/>
      <c r="C196" s="234"/>
      <c r="D196" s="235" t="s">
        <v>140</v>
      </c>
      <c r="E196" s="236" t="s">
        <v>24</v>
      </c>
      <c r="F196" s="237" t="s">
        <v>268</v>
      </c>
      <c r="G196" s="234"/>
      <c r="H196" s="238">
        <v>70.599999999999994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140</v>
      </c>
      <c r="AU196" s="244" t="s">
        <v>86</v>
      </c>
      <c r="AV196" s="11" t="s">
        <v>86</v>
      </c>
      <c r="AW196" s="11" t="s">
        <v>40</v>
      </c>
      <c r="AX196" s="11" t="s">
        <v>77</v>
      </c>
      <c r="AY196" s="244" t="s">
        <v>131</v>
      </c>
    </row>
    <row r="197" s="13" customFormat="1">
      <c r="B197" s="255"/>
      <c r="C197" s="256"/>
      <c r="D197" s="235" t="s">
        <v>140</v>
      </c>
      <c r="E197" s="257" t="s">
        <v>24</v>
      </c>
      <c r="F197" s="258" t="s">
        <v>147</v>
      </c>
      <c r="G197" s="256"/>
      <c r="H197" s="259">
        <v>70.599999999999994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AT197" s="265" t="s">
        <v>140</v>
      </c>
      <c r="AU197" s="265" t="s">
        <v>86</v>
      </c>
      <c r="AV197" s="13" t="s">
        <v>148</v>
      </c>
      <c r="AW197" s="13" t="s">
        <v>40</v>
      </c>
      <c r="AX197" s="13" t="s">
        <v>77</v>
      </c>
      <c r="AY197" s="265" t="s">
        <v>131</v>
      </c>
    </row>
    <row r="198" s="11" customFormat="1">
      <c r="B198" s="233"/>
      <c r="C198" s="234"/>
      <c r="D198" s="235" t="s">
        <v>140</v>
      </c>
      <c r="E198" s="236" t="s">
        <v>24</v>
      </c>
      <c r="F198" s="237" t="s">
        <v>269</v>
      </c>
      <c r="G198" s="234"/>
      <c r="H198" s="238">
        <v>-9.9760000000000009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AT198" s="244" t="s">
        <v>140</v>
      </c>
      <c r="AU198" s="244" t="s">
        <v>86</v>
      </c>
      <c r="AV198" s="11" t="s">
        <v>86</v>
      </c>
      <c r="AW198" s="11" t="s">
        <v>40</v>
      </c>
      <c r="AX198" s="11" t="s">
        <v>77</v>
      </c>
      <c r="AY198" s="244" t="s">
        <v>131</v>
      </c>
    </row>
    <row r="199" s="13" customFormat="1">
      <c r="B199" s="255"/>
      <c r="C199" s="256"/>
      <c r="D199" s="235" t="s">
        <v>140</v>
      </c>
      <c r="E199" s="257" t="s">
        <v>24</v>
      </c>
      <c r="F199" s="258" t="s">
        <v>147</v>
      </c>
      <c r="G199" s="256"/>
      <c r="H199" s="259">
        <v>-9.9760000000000009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AT199" s="265" t="s">
        <v>140</v>
      </c>
      <c r="AU199" s="265" t="s">
        <v>86</v>
      </c>
      <c r="AV199" s="13" t="s">
        <v>148</v>
      </c>
      <c r="AW199" s="13" t="s">
        <v>40</v>
      </c>
      <c r="AX199" s="13" t="s">
        <v>77</v>
      </c>
      <c r="AY199" s="265" t="s">
        <v>131</v>
      </c>
    </row>
    <row r="200" s="14" customFormat="1">
      <c r="B200" s="266"/>
      <c r="C200" s="267"/>
      <c r="D200" s="235" t="s">
        <v>140</v>
      </c>
      <c r="E200" s="268" t="s">
        <v>24</v>
      </c>
      <c r="F200" s="269" t="s">
        <v>149</v>
      </c>
      <c r="G200" s="267"/>
      <c r="H200" s="270">
        <v>60.624000000000002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AT200" s="276" t="s">
        <v>140</v>
      </c>
      <c r="AU200" s="276" t="s">
        <v>86</v>
      </c>
      <c r="AV200" s="14" t="s">
        <v>138</v>
      </c>
      <c r="AW200" s="14" t="s">
        <v>40</v>
      </c>
      <c r="AX200" s="14" t="s">
        <v>25</v>
      </c>
      <c r="AY200" s="276" t="s">
        <v>131</v>
      </c>
    </row>
    <row r="201" s="12" customFormat="1">
      <c r="B201" s="245"/>
      <c r="C201" s="246"/>
      <c r="D201" s="235" t="s">
        <v>140</v>
      </c>
      <c r="E201" s="247" t="s">
        <v>24</v>
      </c>
      <c r="F201" s="248" t="s">
        <v>142</v>
      </c>
      <c r="G201" s="246"/>
      <c r="H201" s="247" t="s">
        <v>24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AT201" s="254" t="s">
        <v>140</v>
      </c>
      <c r="AU201" s="254" t="s">
        <v>86</v>
      </c>
      <c r="AV201" s="12" t="s">
        <v>25</v>
      </c>
      <c r="AW201" s="12" t="s">
        <v>40</v>
      </c>
      <c r="AX201" s="12" t="s">
        <v>77</v>
      </c>
      <c r="AY201" s="254" t="s">
        <v>131</v>
      </c>
    </row>
    <row r="202" s="1" customFormat="1" ht="16.5" customHeight="1">
      <c r="B202" s="46"/>
      <c r="C202" s="279" t="s">
        <v>270</v>
      </c>
      <c r="D202" s="279" t="s">
        <v>257</v>
      </c>
      <c r="E202" s="280" t="s">
        <v>271</v>
      </c>
      <c r="F202" s="281" t="s">
        <v>272</v>
      </c>
      <c r="G202" s="282" t="s">
        <v>260</v>
      </c>
      <c r="H202" s="283">
        <v>121.24800000000001</v>
      </c>
      <c r="I202" s="284"/>
      <c r="J202" s="285">
        <f>ROUND(I202*H202,2)</f>
        <v>0</v>
      </c>
      <c r="K202" s="281" t="s">
        <v>137</v>
      </c>
      <c r="L202" s="286"/>
      <c r="M202" s="287" t="s">
        <v>24</v>
      </c>
      <c r="N202" s="288" t="s">
        <v>48</v>
      </c>
      <c r="O202" s="47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AR202" s="24" t="s">
        <v>177</v>
      </c>
      <c r="AT202" s="24" t="s">
        <v>257</v>
      </c>
      <c r="AU202" s="24" t="s">
        <v>86</v>
      </c>
      <c r="AY202" s="24" t="s">
        <v>131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4" t="s">
        <v>25</v>
      </c>
      <c r="BK202" s="232">
        <f>ROUND(I202*H202,2)</f>
        <v>0</v>
      </c>
      <c r="BL202" s="24" t="s">
        <v>138</v>
      </c>
      <c r="BM202" s="24" t="s">
        <v>273</v>
      </c>
    </row>
    <row r="203" s="11" customFormat="1">
      <c r="B203" s="233"/>
      <c r="C203" s="234"/>
      <c r="D203" s="235" t="s">
        <v>140</v>
      </c>
      <c r="E203" s="234"/>
      <c r="F203" s="237" t="s">
        <v>274</v>
      </c>
      <c r="G203" s="234"/>
      <c r="H203" s="238">
        <v>121.24800000000001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AT203" s="244" t="s">
        <v>140</v>
      </c>
      <c r="AU203" s="244" t="s">
        <v>86</v>
      </c>
      <c r="AV203" s="11" t="s">
        <v>86</v>
      </c>
      <c r="AW203" s="11" t="s">
        <v>6</v>
      </c>
      <c r="AX203" s="11" t="s">
        <v>25</v>
      </c>
      <c r="AY203" s="244" t="s">
        <v>131</v>
      </c>
    </row>
    <row r="204" s="1" customFormat="1" ht="25.5" customHeight="1">
      <c r="B204" s="46"/>
      <c r="C204" s="221" t="s">
        <v>275</v>
      </c>
      <c r="D204" s="221" t="s">
        <v>133</v>
      </c>
      <c r="E204" s="222" t="s">
        <v>276</v>
      </c>
      <c r="F204" s="223" t="s">
        <v>277</v>
      </c>
      <c r="G204" s="224" t="s">
        <v>136</v>
      </c>
      <c r="H204" s="225">
        <v>46.200000000000003</v>
      </c>
      <c r="I204" s="226"/>
      <c r="J204" s="227">
        <f>ROUND(I204*H204,2)</f>
        <v>0</v>
      </c>
      <c r="K204" s="223" t="s">
        <v>137</v>
      </c>
      <c r="L204" s="72"/>
      <c r="M204" s="228" t="s">
        <v>24</v>
      </c>
      <c r="N204" s="229" t="s">
        <v>48</v>
      </c>
      <c r="O204" s="47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AR204" s="24" t="s">
        <v>138</v>
      </c>
      <c r="AT204" s="24" t="s">
        <v>133</v>
      </c>
      <c r="AU204" s="24" t="s">
        <v>86</v>
      </c>
      <c r="AY204" s="24" t="s">
        <v>131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4" t="s">
        <v>25</v>
      </c>
      <c r="BK204" s="232">
        <f>ROUND(I204*H204,2)</f>
        <v>0</v>
      </c>
      <c r="BL204" s="24" t="s">
        <v>138</v>
      </c>
      <c r="BM204" s="24" t="s">
        <v>278</v>
      </c>
    </row>
    <row r="205" s="11" customFormat="1">
      <c r="B205" s="233"/>
      <c r="C205" s="234"/>
      <c r="D205" s="235" t="s">
        <v>140</v>
      </c>
      <c r="E205" s="236" t="s">
        <v>24</v>
      </c>
      <c r="F205" s="237" t="s">
        <v>279</v>
      </c>
      <c r="G205" s="234"/>
      <c r="H205" s="238">
        <v>40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140</v>
      </c>
      <c r="AU205" s="244" t="s">
        <v>86</v>
      </c>
      <c r="AV205" s="11" t="s">
        <v>86</v>
      </c>
      <c r="AW205" s="11" t="s">
        <v>40</v>
      </c>
      <c r="AX205" s="11" t="s">
        <v>77</v>
      </c>
      <c r="AY205" s="244" t="s">
        <v>131</v>
      </c>
    </row>
    <row r="206" s="11" customFormat="1">
      <c r="B206" s="233"/>
      <c r="C206" s="234"/>
      <c r="D206" s="235" t="s">
        <v>140</v>
      </c>
      <c r="E206" s="236" t="s">
        <v>24</v>
      </c>
      <c r="F206" s="237" t="s">
        <v>280</v>
      </c>
      <c r="G206" s="234"/>
      <c r="H206" s="238">
        <v>6.2000000000000002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140</v>
      </c>
      <c r="AU206" s="244" t="s">
        <v>86</v>
      </c>
      <c r="AV206" s="11" t="s">
        <v>86</v>
      </c>
      <c r="AW206" s="11" t="s">
        <v>40</v>
      </c>
      <c r="AX206" s="11" t="s">
        <v>77</v>
      </c>
      <c r="AY206" s="244" t="s">
        <v>131</v>
      </c>
    </row>
    <row r="207" s="14" customFormat="1">
      <c r="B207" s="266"/>
      <c r="C207" s="267"/>
      <c r="D207" s="235" t="s">
        <v>140</v>
      </c>
      <c r="E207" s="268" t="s">
        <v>24</v>
      </c>
      <c r="F207" s="269" t="s">
        <v>149</v>
      </c>
      <c r="G207" s="267"/>
      <c r="H207" s="270">
        <v>46.200000000000003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AT207" s="276" t="s">
        <v>140</v>
      </c>
      <c r="AU207" s="276" t="s">
        <v>86</v>
      </c>
      <c r="AV207" s="14" t="s">
        <v>138</v>
      </c>
      <c r="AW207" s="14" t="s">
        <v>40</v>
      </c>
      <c r="AX207" s="14" t="s">
        <v>25</v>
      </c>
      <c r="AY207" s="276" t="s">
        <v>131</v>
      </c>
    </row>
    <row r="208" s="12" customFormat="1">
      <c r="B208" s="245"/>
      <c r="C208" s="246"/>
      <c r="D208" s="235" t="s">
        <v>140</v>
      </c>
      <c r="E208" s="247" t="s">
        <v>24</v>
      </c>
      <c r="F208" s="248" t="s">
        <v>142</v>
      </c>
      <c r="G208" s="246"/>
      <c r="H208" s="247" t="s">
        <v>24</v>
      </c>
      <c r="I208" s="249"/>
      <c r="J208" s="246"/>
      <c r="K208" s="246"/>
      <c r="L208" s="250"/>
      <c r="M208" s="251"/>
      <c r="N208" s="252"/>
      <c r="O208" s="252"/>
      <c r="P208" s="252"/>
      <c r="Q208" s="252"/>
      <c r="R208" s="252"/>
      <c r="S208" s="252"/>
      <c r="T208" s="253"/>
      <c r="AT208" s="254" t="s">
        <v>140</v>
      </c>
      <c r="AU208" s="254" t="s">
        <v>86</v>
      </c>
      <c r="AV208" s="12" t="s">
        <v>25</v>
      </c>
      <c r="AW208" s="12" t="s">
        <v>40</v>
      </c>
      <c r="AX208" s="12" t="s">
        <v>77</v>
      </c>
      <c r="AY208" s="254" t="s">
        <v>131</v>
      </c>
    </row>
    <row r="209" s="1" customFormat="1" ht="25.5" customHeight="1">
      <c r="B209" s="46"/>
      <c r="C209" s="221" t="s">
        <v>281</v>
      </c>
      <c r="D209" s="221" t="s">
        <v>133</v>
      </c>
      <c r="E209" s="222" t="s">
        <v>282</v>
      </c>
      <c r="F209" s="223" t="s">
        <v>283</v>
      </c>
      <c r="G209" s="224" t="s">
        <v>136</v>
      </c>
      <c r="H209" s="225">
        <v>46.200000000000003</v>
      </c>
      <c r="I209" s="226"/>
      <c r="J209" s="227">
        <f>ROUND(I209*H209,2)</f>
        <v>0</v>
      </c>
      <c r="K209" s="223" t="s">
        <v>137</v>
      </c>
      <c r="L209" s="72"/>
      <c r="M209" s="228" t="s">
        <v>24</v>
      </c>
      <c r="N209" s="229" t="s">
        <v>48</v>
      </c>
      <c r="O209" s="47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AR209" s="24" t="s">
        <v>138</v>
      </c>
      <c r="AT209" s="24" t="s">
        <v>133</v>
      </c>
      <c r="AU209" s="24" t="s">
        <v>86</v>
      </c>
      <c r="AY209" s="24" t="s">
        <v>131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4" t="s">
        <v>25</v>
      </c>
      <c r="BK209" s="232">
        <f>ROUND(I209*H209,2)</f>
        <v>0</v>
      </c>
      <c r="BL209" s="24" t="s">
        <v>138</v>
      </c>
      <c r="BM209" s="24" t="s">
        <v>284</v>
      </c>
    </row>
    <row r="210" s="11" customFormat="1">
      <c r="B210" s="233"/>
      <c r="C210" s="234"/>
      <c r="D210" s="235" t="s">
        <v>140</v>
      </c>
      <c r="E210" s="236" t="s">
        <v>24</v>
      </c>
      <c r="F210" s="237" t="s">
        <v>279</v>
      </c>
      <c r="G210" s="234"/>
      <c r="H210" s="238">
        <v>40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140</v>
      </c>
      <c r="AU210" s="244" t="s">
        <v>86</v>
      </c>
      <c r="AV210" s="11" t="s">
        <v>86</v>
      </c>
      <c r="AW210" s="11" t="s">
        <v>40</v>
      </c>
      <c r="AX210" s="11" t="s">
        <v>77</v>
      </c>
      <c r="AY210" s="244" t="s">
        <v>131</v>
      </c>
    </row>
    <row r="211" s="11" customFormat="1">
      <c r="B211" s="233"/>
      <c r="C211" s="234"/>
      <c r="D211" s="235" t="s">
        <v>140</v>
      </c>
      <c r="E211" s="236" t="s">
        <v>24</v>
      </c>
      <c r="F211" s="237" t="s">
        <v>280</v>
      </c>
      <c r="G211" s="234"/>
      <c r="H211" s="238">
        <v>6.2000000000000002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140</v>
      </c>
      <c r="AU211" s="244" t="s">
        <v>86</v>
      </c>
      <c r="AV211" s="11" t="s">
        <v>86</v>
      </c>
      <c r="AW211" s="11" t="s">
        <v>40</v>
      </c>
      <c r="AX211" s="11" t="s">
        <v>77</v>
      </c>
      <c r="AY211" s="244" t="s">
        <v>131</v>
      </c>
    </row>
    <row r="212" s="14" customFormat="1">
      <c r="B212" s="266"/>
      <c r="C212" s="267"/>
      <c r="D212" s="235" t="s">
        <v>140</v>
      </c>
      <c r="E212" s="268" t="s">
        <v>24</v>
      </c>
      <c r="F212" s="269" t="s">
        <v>149</v>
      </c>
      <c r="G212" s="267"/>
      <c r="H212" s="270">
        <v>46.200000000000003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AT212" s="276" t="s">
        <v>140</v>
      </c>
      <c r="AU212" s="276" t="s">
        <v>86</v>
      </c>
      <c r="AV212" s="14" t="s">
        <v>138</v>
      </c>
      <c r="AW212" s="14" t="s">
        <v>40</v>
      </c>
      <c r="AX212" s="14" t="s">
        <v>25</v>
      </c>
      <c r="AY212" s="276" t="s">
        <v>131</v>
      </c>
    </row>
    <row r="213" s="12" customFormat="1">
      <c r="B213" s="245"/>
      <c r="C213" s="246"/>
      <c r="D213" s="235" t="s">
        <v>140</v>
      </c>
      <c r="E213" s="247" t="s">
        <v>24</v>
      </c>
      <c r="F213" s="248" t="s">
        <v>142</v>
      </c>
      <c r="G213" s="246"/>
      <c r="H213" s="247" t="s">
        <v>24</v>
      </c>
      <c r="I213" s="249"/>
      <c r="J213" s="246"/>
      <c r="K213" s="246"/>
      <c r="L213" s="250"/>
      <c r="M213" s="251"/>
      <c r="N213" s="252"/>
      <c r="O213" s="252"/>
      <c r="P213" s="252"/>
      <c r="Q213" s="252"/>
      <c r="R213" s="252"/>
      <c r="S213" s="252"/>
      <c r="T213" s="253"/>
      <c r="AT213" s="254" t="s">
        <v>140</v>
      </c>
      <c r="AU213" s="254" t="s">
        <v>86</v>
      </c>
      <c r="AV213" s="12" t="s">
        <v>25</v>
      </c>
      <c r="AW213" s="12" t="s">
        <v>40</v>
      </c>
      <c r="AX213" s="12" t="s">
        <v>77</v>
      </c>
      <c r="AY213" s="254" t="s">
        <v>131</v>
      </c>
    </row>
    <row r="214" s="1" customFormat="1" ht="16.5" customHeight="1">
      <c r="B214" s="46"/>
      <c r="C214" s="279" t="s">
        <v>285</v>
      </c>
      <c r="D214" s="279" t="s">
        <v>257</v>
      </c>
      <c r="E214" s="280" t="s">
        <v>286</v>
      </c>
      <c r="F214" s="281" t="s">
        <v>287</v>
      </c>
      <c r="G214" s="282" t="s">
        <v>288</v>
      </c>
      <c r="H214" s="283">
        <v>1.8480000000000001</v>
      </c>
      <c r="I214" s="284"/>
      <c r="J214" s="285">
        <f>ROUND(I214*H214,2)</f>
        <v>0</v>
      </c>
      <c r="K214" s="281" t="s">
        <v>137</v>
      </c>
      <c r="L214" s="286"/>
      <c r="M214" s="287" t="s">
        <v>24</v>
      </c>
      <c r="N214" s="288" t="s">
        <v>48</v>
      </c>
      <c r="O214" s="47"/>
      <c r="P214" s="230">
        <f>O214*H214</f>
        <v>0</v>
      </c>
      <c r="Q214" s="230">
        <v>0.001</v>
      </c>
      <c r="R214" s="230">
        <f>Q214*H214</f>
        <v>0.001848</v>
      </c>
      <c r="S214" s="230">
        <v>0</v>
      </c>
      <c r="T214" s="231">
        <f>S214*H214</f>
        <v>0</v>
      </c>
      <c r="AR214" s="24" t="s">
        <v>177</v>
      </c>
      <c r="AT214" s="24" t="s">
        <v>257</v>
      </c>
      <c r="AU214" s="24" t="s">
        <v>86</v>
      </c>
      <c r="AY214" s="24" t="s">
        <v>131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4" t="s">
        <v>25</v>
      </c>
      <c r="BK214" s="232">
        <f>ROUND(I214*H214,2)</f>
        <v>0</v>
      </c>
      <c r="BL214" s="24" t="s">
        <v>138</v>
      </c>
      <c r="BM214" s="24" t="s">
        <v>289</v>
      </c>
    </row>
    <row r="215" s="11" customFormat="1">
      <c r="B215" s="233"/>
      <c r="C215" s="234"/>
      <c r="D215" s="235" t="s">
        <v>140</v>
      </c>
      <c r="E215" s="234"/>
      <c r="F215" s="237" t="s">
        <v>290</v>
      </c>
      <c r="G215" s="234"/>
      <c r="H215" s="238">
        <v>1.8480000000000001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AT215" s="244" t="s">
        <v>140</v>
      </c>
      <c r="AU215" s="244" t="s">
        <v>86</v>
      </c>
      <c r="AV215" s="11" t="s">
        <v>86</v>
      </c>
      <c r="AW215" s="11" t="s">
        <v>6</v>
      </c>
      <c r="AX215" s="11" t="s">
        <v>25</v>
      </c>
      <c r="AY215" s="244" t="s">
        <v>131</v>
      </c>
    </row>
    <row r="216" s="10" customFormat="1" ht="29.88" customHeight="1">
      <c r="B216" s="205"/>
      <c r="C216" s="206"/>
      <c r="D216" s="207" t="s">
        <v>76</v>
      </c>
      <c r="E216" s="219" t="s">
        <v>148</v>
      </c>
      <c r="F216" s="219" t="s">
        <v>291</v>
      </c>
      <c r="G216" s="206"/>
      <c r="H216" s="206"/>
      <c r="I216" s="209"/>
      <c r="J216" s="220">
        <f>BK216</f>
        <v>0</v>
      </c>
      <c r="K216" s="206"/>
      <c r="L216" s="211"/>
      <c r="M216" s="212"/>
      <c r="N216" s="213"/>
      <c r="O216" s="213"/>
      <c r="P216" s="214">
        <f>SUM(P217:P219)</f>
        <v>0</v>
      </c>
      <c r="Q216" s="213"/>
      <c r="R216" s="214">
        <f>SUM(R217:R219)</f>
        <v>0</v>
      </c>
      <c r="S216" s="213"/>
      <c r="T216" s="215">
        <f>SUM(T217:T219)</f>
        <v>0</v>
      </c>
      <c r="AR216" s="216" t="s">
        <v>25</v>
      </c>
      <c r="AT216" s="217" t="s">
        <v>76</v>
      </c>
      <c r="AU216" s="217" t="s">
        <v>25</v>
      </c>
      <c r="AY216" s="216" t="s">
        <v>131</v>
      </c>
      <c r="BK216" s="218">
        <f>SUM(BK217:BK219)</f>
        <v>0</v>
      </c>
    </row>
    <row r="217" s="1" customFormat="1" ht="16.5" customHeight="1">
      <c r="B217" s="46"/>
      <c r="C217" s="221" t="s">
        <v>292</v>
      </c>
      <c r="D217" s="221" t="s">
        <v>133</v>
      </c>
      <c r="E217" s="222" t="s">
        <v>293</v>
      </c>
      <c r="F217" s="223" t="s">
        <v>294</v>
      </c>
      <c r="G217" s="224" t="s">
        <v>295</v>
      </c>
      <c r="H217" s="225">
        <v>142.09999999999999</v>
      </c>
      <c r="I217" s="226"/>
      <c r="J217" s="227">
        <f>ROUND(I217*H217,2)</f>
        <v>0</v>
      </c>
      <c r="K217" s="223" t="s">
        <v>137</v>
      </c>
      <c r="L217" s="72"/>
      <c r="M217" s="228" t="s">
        <v>24</v>
      </c>
      <c r="N217" s="229" t="s">
        <v>48</v>
      </c>
      <c r="O217" s="47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AR217" s="24" t="s">
        <v>138</v>
      </c>
      <c r="AT217" s="24" t="s">
        <v>133</v>
      </c>
      <c r="AU217" s="24" t="s">
        <v>86</v>
      </c>
      <c r="AY217" s="24" t="s">
        <v>131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24" t="s">
        <v>25</v>
      </c>
      <c r="BK217" s="232">
        <f>ROUND(I217*H217,2)</f>
        <v>0</v>
      </c>
      <c r="BL217" s="24" t="s">
        <v>138</v>
      </c>
      <c r="BM217" s="24" t="s">
        <v>296</v>
      </c>
    </row>
    <row r="218" s="11" customFormat="1">
      <c r="B218" s="233"/>
      <c r="C218" s="234"/>
      <c r="D218" s="235" t="s">
        <v>140</v>
      </c>
      <c r="E218" s="236" t="s">
        <v>24</v>
      </c>
      <c r="F218" s="237" t="s">
        <v>297</v>
      </c>
      <c r="G218" s="234"/>
      <c r="H218" s="238">
        <v>142.09999999999999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140</v>
      </c>
      <c r="AU218" s="244" t="s">
        <v>86</v>
      </c>
      <c r="AV218" s="11" t="s">
        <v>86</v>
      </c>
      <c r="AW218" s="11" t="s">
        <v>40</v>
      </c>
      <c r="AX218" s="11" t="s">
        <v>25</v>
      </c>
      <c r="AY218" s="244" t="s">
        <v>131</v>
      </c>
    </row>
    <row r="219" s="12" customFormat="1">
      <c r="B219" s="245"/>
      <c r="C219" s="246"/>
      <c r="D219" s="235" t="s">
        <v>140</v>
      </c>
      <c r="E219" s="247" t="s">
        <v>24</v>
      </c>
      <c r="F219" s="248" t="s">
        <v>142</v>
      </c>
      <c r="G219" s="246"/>
      <c r="H219" s="247" t="s">
        <v>24</v>
      </c>
      <c r="I219" s="249"/>
      <c r="J219" s="246"/>
      <c r="K219" s="246"/>
      <c r="L219" s="250"/>
      <c r="M219" s="251"/>
      <c r="N219" s="252"/>
      <c r="O219" s="252"/>
      <c r="P219" s="252"/>
      <c r="Q219" s="252"/>
      <c r="R219" s="252"/>
      <c r="S219" s="252"/>
      <c r="T219" s="253"/>
      <c r="AT219" s="254" t="s">
        <v>140</v>
      </c>
      <c r="AU219" s="254" t="s">
        <v>86</v>
      </c>
      <c r="AV219" s="12" t="s">
        <v>25</v>
      </c>
      <c r="AW219" s="12" t="s">
        <v>40</v>
      </c>
      <c r="AX219" s="12" t="s">
        <v>77</v>
      </c>
      <c r="AY219" s="254" t="s">
        <v>131</v>
      </c>
    </row>
    <row r="220" s="10" customFormat="1" ht="29.88" customHeight="1">
      <c r="B220" s="205"/>
      <c r="C220" s="206"/>
      <c r="D220" s="207" t="s">
        <v>76</v>
      </c>
      <c r="E220" s="219" t="s">
        <v>138</v>
      </c>
      <c r="F220" s="219" t="s">
        <v>298</v>
      </c>
      <c r="G220" s="206"/>
      <c r="H220" s="206"/>
      <c r="I220" s="209"/>
      <c r="J220" s="220">
        <f>BK220</f>
        <v>0</v>
      </c>
      <c r="K220" s="206"/>
      <c r="L220" s="211"/>
      <c r="M220" s="212"/>
      <c r="N220" s="213"/>
      <c r="O220" s="213"/>
      <c r="P220" s="214">
        <f>SUM(P221:P231)</f>
        <v>0</v>
      </c>
      <c r="Q220" s="213"/>
      <c r="R220" s="214">
        <f>SUM(R221:R231)</f>
        <v>0.73340000000000005</v>
      </c>
      <c r="S220" s="213"/>
      <c r="T220" s="215">
        <f>SUM(T221:T231)</f>
        <v>0</v>
      </c>
      <c r="AR220" s="216" t="s">
        <v>25</v>
      </c>
      <c r="AT220" s="217" t="s">
        <v>76</v>
      </c>
      <c r="AU220" s="217" t="s">
        <v>25</v>
      </c>
      <c r="AY220" s="216" t="s">
        <v>131</v>
      </c>
      <c r="BK220" s="218">
        <f>SUM(BK221:BK231)</f>
        <v>0</v>
      </c>
    </row>
    <row r="221" s="1" customFormat="1" ht="25.5" customHeight="1">
      <c r="B221" s="46"/>
      <c r="C221" s="221" t="s">
        <v>299</v>
      </c>
      <c r="D221" s="221" t="s">
        <v>133</v>
      </c>
      <c r="E221" s="222" t="s">
        <v>300</v>
      </c>
      <c r="F221" s="223" t="s">
        <v>301</v>
      </c>
      <c r="G221" s="224" t="s">
        <v>155</v>
      </c>
      <c r="H221" s="225">
        <v>21.18</v>
      </c>
      <c r="I221" s="226"/>
      <c r="J221" s="227">
        <f>ROUND(I221*H221,2)</f>
        <v>0</v>
      </c>
      <c r="K221" s="223" t="s">
        <v>137</v>
      </c>
      <c r="L221" s="72"/>
      <c r="M221" s="228" t="s">
        <v>24</v>
      </c>
      <c r="N221" s="229" t="s">
        <v>48</v>
      </c>
      <c r="O221" s="47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AR221" s="24" t="s">
        <v>138</v>
      </c>
      <c r="AT221" s="24" t="s">
        <v>133</v>
      </c>
      <c r="AU221" s="24" t="s">
        <v>86</v>
      </c>
      <c r="AY221" s="24" t="s">
        <v>131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24" t="s">
        <v>25</v>
      </c>
      <c r="BK221" s="232">
        <f>ROUND(I221*H221,2)</f>
        <v>0</v>
      </c>
      <c r="BL221" s="24" t="s">
        <v>138</v>
      </c>
      <c r="BM221" s="24" t="s">
        <v>302</v>
      </c>
    </row>
    <row r="222" s="12" customFormat="1">
      <c r="B222" s="245"/>
      <c r="C222" s="246"/>
      <c r="D222" s="235" t="s">
        <v>140</v>
      </c>
      <c r="E222" s="247" t="s">
        <v>24</v>
      </c>
      <c r="F222" s="248" t="s">
        <v>168</v>
      </c>
      <c r="G222" s="246"/>
      <c r="H222" s="247" t="s">
        <v>24</v>
      </c>
      <c r="I222" s="249"/>
      <c r="J222" s="246"/>
      <c r="K222" s="246"/>
      <c r="L222" s="250"/>
      <c r="M222" s="251"/>
      <c r="N222" s="252"/>
      <c r="O222" s="252"/>
      <c r="P222" s="252"/>
      <c r="Q222" s="252"/>
      <c r="R222" s="252"/>
      <c r="S222" s="252"/>
      <c r="T222" s="253"/>
      <c r="AT222" s="254" t="s">
        <v>140</v>
      </c>
      <c r="AU222" s="254" t="s">
        <v>86</v>
      </c>
      <c r="AV222" s="12" t="s">
        <v>25</v>
      </c>
      <c r="AW222" s="12" t="s">
        <v>40</v>
      </c>
      <c r="AX222" s="12" t="s">
        <v>77</v>
      </c>
      <c r="AY222" s="254" t="s">
        <v>131</v>
      </c>
    </row>
    <row r="223" s="11" customFormat="1">
      <c r="B223" s="233"/>
      <c r="C223" s="234"/>
      <c r="D223" s="235" t="s">
        <v>140</v>
      </c>
      <c r="E223" s="236" t="s">
        <v>24</v>
      </c>
      <c r="F223" s="237" t="s">
        <v>303</v>
      </c>
      <c r="G223" s="234"/>
      <c r="H223" s="238">
        <v>21.18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AT223" s="244" t="s">
        <v>140</v>
      </c>
      <c r="AU223" s="244" t="s">
        <v>86</v>
      </c>
      <c r="AV223" s="11" t="s">
        <v>86</v>
      </c>
      <c r="AW223" s="11" t="s">
        <v>40</v>
      </c>
      <c r="AX223" s="11" t="s">
        <v>77</v>
      </c>
      <c r="AY223" s="244" t="s">
        <v>131</v>
      </c>
    </row>
    <row r="224" s="13" customFormat="1">
      <c r="B224" s="255"/>
      <c r="C224" s="256"/>
      <c r="D224" s="235" t="s">
        <v>140</v>
      </c>
      <c r="E224" s="257" t="s">
        <v>24</v>
      </c>
      <c r="F224" s="258" t="s">
        <v>147</v>
      </c>
      <c r="G224" s="256"/>
      <c r="H224" s="259">
        <v>21.18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AT224" s="265" t="s">
        <v>140</v>
      </c>
      <c r="AU224" s="265" t="s">
        <v>86</v>
      </c>
      <c r="AV224" s="13" t="s">
        <v>148</v>
      </c>
      <c r="AW224" s="13" t="s">
        <v>40</v>
      </c>
      <c r="AX224" s="13" t="s">
        <v>25</v>
      </c>
      <c r="AY224" s="265" t="s">
        <v>131</v>
      </c>
    </row>
    <row r="225" s="12" customFormat="1">
      <c r="B225" s="245"/>
      <c r="C225" s="246"/>
      <c r="D225" s="235" t="s">
        <v>140</v>
      </c>
      <c r="E225" s="247" t="s">
        <v>24</v>
      </c>
      <c r="F225" s="248" t="s">
        <v>142</v>
      </c>
      <c r="G225" s="246"/>
      <c r="H225" s="247" t="s">
        <v>24</v>
      </c>
      <c r="I225" s="249"/>
      <c r="J225" s="246"/>
      <c r="K225" s="246"/>
      <c r="L225" s="250"/>
      <c r="M225" s="251"/>
      <c r="N225" s="252"/>
      <c r="O225" s="252"/>
      <c r="P225" s="252"/>
      <c r="Q225" s="252"/>
      <c r="R225" s="252"/>
      <c r="S225" s="252"/>
      <c r="T225" s="253"/>
      <c r="AT225" s="254" t="s">
        <v>140</v>
      </c>
      <c r="AU225" s="254" t="s">
        <v>86</v>
      </c>
      <c r="AV225" s="12" t="s">
        <v>25</v>
      </c>
      <c r="AW225" s="12" t="s">
        <v>40</v>
      </c>
      <c r="AX225" s="12" t="s">
        <v>77</v>
      </c>
      <c r="AY225" s="254" t="s">
        <v>131</v>
      </c>
    </row>
    <row r="226" s="1" customFormat="1" ht="25.5" customHeight="1">
      <c r="B226" s="46"/>
      <c r="C226" s="221" t="s">
        <v>304</v>
      </c>
      <c r="D226" s="221" t="s">
        <v>133</v>
      </c>
      <c r="E226" s="222" t="s">
        <v>305</v>
      </c>
      <c r="F226" s="223" t="s">
        <v>306</v>
      </c>
      <c r="G226" s="224" t="s">
        <v>307</v>
      </c>
      <c r="H226" s="225">
        <v>14</v>
      </c>
      <c r="I226" s="226"/>
      <c r="J226" s="227">
        <f>ROUND(I226*H226,2)</f>
        <v>0</v>
      </c>
      <c r="K226" s="223" t="s">
        <v>137</v>
      </c>
      <c r="L226" s="72"/>
      <c r="M226" s="228" t="s">
        <v>24</v>
      </c>
      <c r="N226" s="229" t="s">
        <v>48</v>
      </c>
      <c r="O226" s="47"/>
      <c r="P226" s="230">
        <f>O226*H226</f>
        <v>0</v>
      </c>
      <c r="Q226" s="230">
        <v>0.0066</v>
      </c>
      <c r="R226" s="230">
        <f>Q226*H226</f>
        <v>0.092399999999999996</v>
      </c>
      <c r="S226" s="230">
        <v>0</v>
      </c>
      <c r="T226" s="231">
        <f>S226*H226</f>
        <v>0</v>
      </c>
      <c r="AR226" s="24" t="s">
        <v>138</v>
      </c>
      <c r="AT226" s="24" t="s">
        <v>133</v>
      </c>
      <c r="AU226" s="24" t="s">
        <v>86</v>
      </c>
      <c r="AY226" s="24" t="s">
        <v>131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4" t="s">
        <v>25</v>
      </c>
      <c r="BK226" s="232">
        <f>ROUND(I226*H226,2)</f>
        <v>0</v>
      </c>
      <c r="BL226" s="24" t="s">
        <v>138</v>
      </c>
      <c r="BM226" s="24" t="s">
        <v>308</v>
      </c>
    </row>
    <row r="227" s="11" customFormat="1">
      <c r="B227" s="233"/>
      <c r="C227" s="234"/>
      <c r="D227" s="235" t="s">
        <v>140</v>
      </c>
      <c r="E227" s="236" t="s">
        <v>24</v>
      </c>
      <c r="F227" s="237" t="s">
        <v>309</v>
      </c>
      <c r="G227" s="234"/>
      <c r="H227" s="238">
        <v>14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AT227" s="244" t="s">
        <v>140</v>
      </c>
      <c r="AU227" s="244" t="s">
        <v>86</v>
      </c>
      <c r="AV227" s="11" t="s">
        <v>86</v>
      </c>
      <c r="AW227" s="11" t="s">
        <v>40</v>
      </c>
      <c r="AX227" s="11" t="s">
        <v>25</v>
      </c>
      <c r="AY227" s="244" t="s">
        <v>131</v>
      </c>
    </row>
    <row r="228" s="1" customFormat="1" ht="38.25" customHeight="1">
      <c r="B228" s="46"/>
      <c r="C228" s="279" t="s">
        <v>310</v>
      </c>
      <c r="D228" s="279" t="s">
        <v>257</v>
      </c>
      <c r="E228" s="280" t="s">
        <v>311</v>
      </c>
      <c r="F228" s="281" t="s">
        <v>312</v>
      </c>
      <c r="G228" s="282" t="s">
        <v>307</v>
      </c>
      <c r="H228" s="283">
        <v>1</v>
      </c>
      <c r="I228" s="284"/>
      <c r="J228" s="285">
        <f>ROUND(I228*H228,2)</f>
        <v>0</v>
      </c>
      <c r="K228" s="281" t="s">
        <v>137</v>
      </c>
      <c r="L228" s="286"/>
      <c r="M228" s="287" t="s">
        <v>24</v>
      </c>
      <c r="N228" s="288" t="s">
        <v>48</v>
      </c>
      <c r="O228" s="47"/>
      <c r="P228" s="230">
        <f>O228*H228</f>
        <v>0</v>
      </c>
      <c r="Q228" s="230">
        <v>0.021000000000000001</v>
      </c>
      <c r="R228" s="230">
        <f>Q228*H228</f>
        <v>0.021000000000000001</v>
      </c>
      <c r="S228" s="230">
        <v>0</v>
      </c>
      <c r="T228" s="231">
        <f>S228*H228</f>
        <v>0</v>
      </c>
      <c r="AR228" s="24" t="s">
        <v>177</v>
      </c>
      <c r="AT228" s="24" t="s">
        <v>257</v>
      </c>
      <c r="AU228" s="24" t="s">
        <v>86</v>
      </c>
      <c r="AY228" s="24" t="s">
        <v>131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4" t="s">
        <v>25</v>
      </c>
      <c r="BK228" s="232">
        <f>ROUND(I228*H228,2)</f>
        <v>0</v>
      </c>
      <c r="BL228" s="24" t="s">
        <v>138</v>
      </c>
      <c r="BM228" s="24" t="s">
        <v>313</v>
      </c>
    </row>
    <row r="229" s="1" customFormat="1" ht="38.25" customHeight="1">
      <c r="B229" s="46"/>
      <c r="C229" s="279" t="s">
        <v>314</v>
      </c>
      <c r="D229" s="279" t="s">
        <v>257</v>
      </c>
      <c r="E229" s="280" t="s">
        <v>315</v>
      </c>
      <c r="F229" s="281" t="s">
        <v>316</v>
      </c>
      <c r="G229" s="282" t="s">
        <v>307</v>
      </c>
      <c r="H229" s="283">
        <v>1</v>
      </c>
      <c r="I229" s="284"/>
      <c r="J229" s="285">
        <f>ROUND(I229*H229,2)</f>
        <v>0</v>
      </c>
      <c r="K229" s="281" t="s">
        <v>137</v>
      </c>
      <c r="L229" s="286"/>
      <c r="M229" s="287" t="s">
        <v>24</v>
      </c>
      <c r="N229" s="288" t="s">
        <v>48</v>
      </c>
      <c r="O229" s="47"/>
      <c r="P229" s="230">
        <f>O229*H229</f>
        <v>0</v>
      </c>
      <c r="Q229" s="230">
        <v>0.032000000000000001</v>
      </c>
      <c r="R229" s="230">
        <f>Q229*H229</f>
        <v>0.032000000000000001</v>
      </c>
      <c r="S229" s="230">
        <v>0</v>
      </c>
      <c r="T229" s="231">
        <f>S229*H229</f>
        <v>0</v>
      </c>
      <c r="AR229" s="24" t="s">
        <v>177</v>
      </c>
      <c r="AT229" s="24" t="s">
        <v>257</v>
      </c>
      <c r="AU229" s="24" t="s">
        <v>86</v>
      </c>
      <c r="AY229" s="24" t="s">
        <v>131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24" t="s">
        <v>25</v>
      </c>
      <c r="BK229" s="232">
        <f>ROUND(I229*H229,2)</f>
        <v>0</v>
      </c>
      <c r="BL229" s="24" t="s">
        <v>138</v>
      </c>
      <c r="BM229" s="24" t="s">
        <v>317</v>
      </c>
    </row>
    <row r="230" s="1" customFormat="1" ht="38.25" customHeight="1">
      <c r="B230" s="46"/>
      <c r="C230" s="279" t="s">
        <v>318</v>
      </c>
      <c r="D230" s="279" t="s">
        <v>257</v>
      </c>
      <c r="E230" s="280" t="s">
        <v>319</v>
      </c>
      <c r="F230" s="281" t="s">
        <v>320</v>
      </c>
      <c r="G230" s="282" t="s">
        <v>307</v>
      </c>
      <c r="H230" s="283">
        <v>4</v>
      </c>
      <c r="I230" s="284"/>
      <c r="J230" s="285">
        <f>ROUND(I230*H230,2)</f>
        <v>0</v>
      </c>
      <c r="K230" s="281" t="s">
        <v>137</v>
      </c>
      <c r="L230" s="286"/>
      <c r="M230" s="287" t="s">
        <v>24</v>
      </c>
      <c r="N230" s="288" t="s">
        <v>48</v>
      </c>
      <c r="O230" s="47"/>
      <c r="P230" s="230">
        <f>O230*H230</f>
        <v>0</v>
      </c>
      <c r="Q230" s="230">
        <v>0.041000000000000002</v>
      </c>
      <c r="R230" s="230">
        <f>Q230*H230</f>
        <v>0.16400000000000001</v>
      </c>
      <c r="S230" s="230">
        <v>0</v>
      </c>
      <c r="T230" s="231">
        <f>S230*H230</f>
        <v>0</v>
      </c>
      <c r="AR230" s="24" t="s">
        <v>177</v>
      </c>
      <c r="AT230" s="24" t="s">
        <v>257</v>
      </c>
      <c r="AU230" s="24" t="s">
        <v>86</v>
      </c>
      <c r="AY230" s="24" t="s">
        <v>131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24" t="s">
        <v>25</v>
      </c>
      <c r="BK230" s="232">
        <f>ROUND(I230*H230,2)</f>
        <v>0</v>
      </c>
      <c r="BL230" s="24" t="s">
        <v>138</v>
      </c>
      <c r="BM230" s="24" t="s">
        <v>321</v>
      </c>
    </row>
    <row r="231" s="1" customFormat="1" ht="38.25" customHeight="1">
      <c r="B231" s="46"/>
      <c r="C231" s="279" t="s">
        <v>322</v>
      </c>
      <c r="D231" s="279" t="s">
        <v>257</v>
      </c>
      <c r="E231" s="280" t="s">
        <v>323</v>
      </c>
      <c r="F231" s="281" t="s">
        <v>324</v>
      </c>
      <c r="G231" s="282" t="s">
        <v>307</v>
      </c>
      <c r="H231" s="283">
        <v>8</v>
      </c>
      <c r="I231" s="284"/>
      <c r="J231" s="285">
        <f>ROUND(I231*H231,2)</f>
        <v>0</v>
      </c>
      <c r="K231" s="281" t="s">
        <v>137</v>
      </c>
      <c r="L231" s="286"/>
      <c r="M231" s="287" t="s">
        <v>24</v>
      </c>
      <c r="N231" s="288" t="s">
        <v>48</v>
      </c>
      <c r="O231" s="47"/>
      <c r="P231" s="230">
        <f>O231*H231</f>
        <v>0</v>
      </c>
      <c r="Q231" s="230">
        <v>0.052999999999999998</v>
      </c>
      <c r="R231" s="230">
        <f>Q231*H231</f>
        <v>0.42399999999999999</v>
      </c>
      <c r="S231" s="230">
        <v>0</v>
      </c>
      <c r="T231" s="231">
        <f>S231*H231</f>
        <v>0</v>
      </c>
      <c r="AR231" s="24" t="s">
        <v>177</v>
      </c>
      <c r="AT231" s="24" t="s">
        <v>257</v>
      </c>
      <c r="AU231" s="24" t="s">
        <v>86</v>
      </c>
      <c r="AY231" s="24" t="s">
        <v>131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24" t="s">
        <v>25</v>
      </c>
      <c r="BK231" s="232">
        <f>ROUND(I231*H231,2)</f>
        <v>0</v>
      </c>
      <c r="BL231" s="24" t="s">
        <v>138</v>
      </c>
      <c r="BM231" s="24" t="s">
        <v>325</v>
      </c>
    </row>
    <row r="232" s="10" customFormat="1" ht="29.88" customHeight="1">
      <c r="B232" s="205"/>
      <c r="C232" s="206"/>
      <c r="D232" s="207" t="s">
        <v>76</v>
      </c>
      <c r="E232" s="219" t="s">
        <v>159</v>
      </c>
      <c r="F232" s="219" t="s">
        <v>326</v>
      </c>
      <c r="G232" s="206"/>
      <c r="H232" s="206"/>
      <c r="I232" s="209"/>
      <c r="J232" s="220">
        <f>BK232</f>
        <v>0</v>
      </c>
      <c r="K232" s="206"/>
      <c r="L232" s="211"/>
      <c r="M232" s="212"/>
      <c r="N232" s="213"/>
      <c r="O232" s="213"/>
      <c r="P232" s="214">
        <f>SUM(P233:P251)</f>
        <v>0</v>
      </c>
      <c r="Q232" s="213"/>
      <c r="R232" s="214">
        <f>SUM(R233:R251)</f>
        <v>0.34423999999999999</v>
      </c>
      <c r="S232" s="213"/>
      <c r="T232" s="215">
        <f>SUM(T233:T251)</f>
        <v>0</v>
      </c>
      <c r="AR232" s="216" t="s">
        <v>25</v>
      </c>
      <c r="AT232" s="217" t="s">
        <v>76</v>
      </c>
      <c r="AU232" s="217" t="s">
        <v>25</v>
      </c>
      <c r="AY232" s="216" t="s">
        <v>131</v>
      </c>
      <c r="BK232" s="218">
        <f>SUM(BK233:BK251)</f>
        <v>0</v>
      </c>
    </row>
    <row r="233" s="1" customFormat="1" ht="25.5" customHeight="1">
      <c r="B233" s="46"/>
      <c r="C233" s="221" t="s">
        <v>327</v>
      </c>
      <c r="D233" s="221" t="s">
        <v>133</v>
      </c>
      <c r="E233" s="222" t="s">
        <v>328</v>
      </c>
      <c r="F233" s="223" t="s">
        <v>329</v>
      </c>
      <c r="G233" s="224" t="s">
        <v>136</v>
      </c>
      <c r="H233" s="225">
        <v>43</v>
      </c>
      <c r="I233" s="226"/>
      <c r="J233" s="227">
        <f>ROUND(I233*H233,2)</f>
        <v>0</v>
      </c>
      <c r="K233" s="223" t="s">
        <v>24</v>
      </c>
      <c r="L233" s="72"/>
      <c r="M233" s="228" t="s">
        <v>24</v>
      </c>
      <c r="N233" s="229" t="s">
        <v>48</v>
      </c>
      <c r="O233" s="47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AR233" s="24" t="s">
        <v>138</v>
      </c>
      <c r="AT233" s="24" t="s">
        <v>133</v>
      </c>
      <c r="AU233" s="24" t="s">
        <v>86</v>
      </c>
      <c r="AY233" s="24" t="s">
        <v>131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4" t="s">
        <v>25</v>
      </c>
      <c r="BK233" s="232">
        <f>ROUND(I233*H233,2)</f>
        <v>0</v>
      </c>
      <c r="BL233" s="24" t="s">
        <v>138</v>
      </c>
      <c r="BM233" s="24" t="s">
        <v>330</v>
      </c>
    </row>
    <row r="234" s="11" customFormat="1">
      <c r="B234" s="233"/>
      <c r="C234" s="234"/>
      <c r="D234" s="235" t="s">
        <v>140</v>
      </c>
      <c r="E234" s="236" t="s">
        <v>24</v>
      </c>
      <c r="F234" s="237" t="s">
        <v>146</v>
      </c>
      <c r="G234" s="234"/>
      <c r="H234" s="238">
        <v>43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140</v>
      </c>
      <c r="AU234" s="244" t="s">
        <v>86</v>
      </c>
      <c r="AV234" s="11" t="s">
        <v>86</v>
      </c>
      <c r="AW234" s="11" t="s">
        <v>40</v>
      </c>
      <c r="AX234" s="11" t="s">
        <v>25</v>
      </c>
      <c r="AY234" s="244" t="s">
        <v>131</v>
      </c>
    </row>
    <row r="235" s="12" customFormat="1">
      <c r="B235" s="245"/>
      <c r="C235" s="246"/>
      <c r="D235" s="235" t="s">
        <v>140</v>
      </c>
      <c r="E235" s="247" t="s">
        <v>24</v>
      </c>
      <c r="F235" s="248" t="s">
        <v>142</v>
      </c>
      <c r="G235" s="246"/>
      <c r="H235" s="247" t="s">
        <v>24</v>
      </c>
      <c r="I235" s="249"/>
      <c r="J235" s="246"/>
      <c r="K235" s="246"/>
      <c r="L235" s="250"/>
      <c r="M235" s="251"/>
      <c r="N235" s="252"/>
      <c r="O235" s="252"/>
      <c r="P235" s="252"/>
      <c r="Q235" s="252"/>
      <c r="R235" s="252"/>
      <c r="S235" s="252"/>
      <c r="T235" s="253"/>
      <c r="AT235" s="254" t="s">
        <v>140</v>
      </c>
      <c r="AU235" s="254" t="s">
        <v>86</v>
      </c>
      <c r="AV235" s="12" t="s">
        <v>25</v>
      </c>
      <c r="AW235" s="12" t="s">
        <v>40</v>
      </c>
      <c r="AX235" s="12" t="s">
        <v>77</v>
      </c>
      <c r="AY235" s="254" t="s">
        <v>131</v>
      </c>
    </row>
    <row r="236" s="1" customFormat="1" ht="25.5" customHeight="1">
      <c r="B236" s="46"/>
      <c r="C236" s="221" t="s">
        <v>331</v>
      </c>
      <c r="D236" s="221" t="s">
        <v>133</v>
      </c>
      <c r="E236" s="222" t="s">
        <v>332</v>
      </c>
      <c r="F236" s="223" t="s">
        <v>333</v>
      </c>
      <c r="G236" s="224" t="s">
        <v>136</v>
      </c>
      <c r="H236" s="225">
        <v>104</v>
      </c>
      <c r="I236" s="226"/>
      <c r="J236" s="227">
        <f>ROUND(I236*H236,2)</f>
        <v>0</v>
      </c>
      <c r="K236" s="223" t="s">
        <v>137</v>
      </c>
      <c r="L236" s="72"/>
      <c r="M236" s="228" t="s">
        <v>24</v>
      </c>
      <c r="N236" s="229" t="s">
        <v>48</v>
      </c>
      <c r="O236" s="47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AR236" s="24" t="s">
        <v>138</v>
      </c>
      <c r="AT236" s="24" t="s">
        <v>133</v>
      </c>
      <c r="AU236" s="24" t="s">
        <v>86</v>
      </c>
      <c r="AY236" s="24" t="s">
        <v>131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24" t="s">
        <v>25</v>
      </c>
      <c r="BK236" s="232">
        <f>ROUND(I236*H236,2)</f>
        <v>0</v>
      </c>
      <c r="BL236" s="24" t="s">
        <v>138</v>
      </c>
      <c r="BM236" s="24" t="s">
        <v>334</v>
      </c>
    </row>
    <row r="237" s="11" customFormat="1">
      <c r="B237" s="233"/>
      <c r="C237" s="234"/>
      <c r="D237" s="235" t="s">
        <v>140</v>
      </c>
      <c r="E237" s="236" t="s">
        <v>24</v>
      </c>
      <c r="F237" s="237" t="s">
        <v>335</v>
      </c>
      <c r="G237" s="234"/>
      <c r="H237" s="238">
        <v>52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AT237" s="244" t="s">
        <v>140</v>
      </c>
      <c r="AU237" s="244" t="s">
        <v>86</v>
      </c>
      <c r="AV237" s="11" t="s">
        <v>86</v>
      </c>
      <c r="AW237" s="11" t="s">
        <v>40</v>
      </c>
      <c r="AX237" s="11" t="s">
        <v>77</v>
      </c>
      <c r="AY237" s="244" t="s">
        <v>131</v>
      </c>
    </row>
    <row r="238" s="11" customFormat="1">
      <c r="B238" s="233"/>
      <c r="C238" s="234"/>
      <c r="D238" s="235" t="s">
        <v>140</v>
      </c>
      <c r="E238" s="236" t="s">
        <v>24</v>
      </c>
      <c r="F238" s="237" t="s">
        <v>336</v>
      </c>
      <c r="G238" s="234"/>
      <c r="H238" s="238">
        <v>52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AT238" s="244" t="s">
        <v>140</v>
      </c>
      <c r="AU238" s="244" t="s">
        <v>86</v>
      </c>
      <c r="AV238" s="11" t="s">
        <v>86</v>
      </c>
      <c r="AW238" s="11" t="s">
        <v>40</v>
      </c>
      <c r="AX238" s="11" t="s">
        <v>77</v>
      </c>
      <c r="AY238" s="244" t="s">
        <v>131</v>
      </c>
    </row>
    <row r="239" s="14" customFormat="1">
      <c r="B239" s="266"/>
      <c r="C239" s="267"/>
      <c r="D239" s="235" t="s">
        <v>140</v>
      </c>
      <c r="E239" s="268" t="s">
        <v>24</v>
      </c>
      <c r="F239" s="269" t="s">
        <v>149</v>
      </c>
      <c r="G239" s="267"/>
      <c r="H239" s="270">
        <v>104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AT239" s="276" t="s">
        <v>140</v>
      </c>
      <c r="AU239" s="276" t="s">
        <v>86</v>
      </c>
      <c r="AV239" s="14" t="s">
        <v>138</v>
      </c>
      <c r="AW239" s="14" t="s">
        <v>40</v>
      </c>
      <c r="AX239" s="14" t="s">
        <v>25</v>
      </c>
      <c r="AY239" s="276" t="s">
        <v>131</v>
      </c>
    </row>
    <row r="240" s="1" customFormat="1" ht="38.25" customHeight="1">
      <c r="B240" s="46"/>
      <c r="C240" s="221" t="s">
        <v>337</v>
      </c>
      <c r="D240" s="221" t="s">
        <v>133</v>
      </c>
      <c r="E240" s="222" t="s">
        <v>338</v>
      </c>
      <c r="F240" s="223" t="s">
        <v>339</v>
      </c>
      <c r="G240" s="224" t="s">
        <v>136</v>
      </c>
      <c r="H240" s="225">
        <v>52</v>
      </c>
      <c r="I240" s="226"/>
      <c r="J240" s="227">
        <f>ROUND(I240*H240,2)</f>
        <v>0</v>
      </c>
      <c r="K240" s="223" t="s">
        <v>137</v>
      </c>
      <c r="L240" s="72"/>
      <c r="M240" s="228" t="s">
        <v>24</v>
      </c>
      <c r="N240" s="229" t="s">
        <v>48</v>
      </c>
      <c r="O240" s="47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AR240" s="24" t="s">
        <v>138</v>
      </c>
      <c r="AT240" s="24" t="s">
        <v>133</v>
      </c>
      <c r="AU240" s="24" t="s">
        <v>86</v>
      </c>
      <c r="AY240" s="24" t="s">
        <v>131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24" t="s">
        <v>25</v>
      </c>
      <c r="BK240" s="232">
        <f>ROUND(I240*H240,2)</f>
        <v>0</v>
      </c>
      <c r="BL240" s="24" t="s">
        <v>138</v>
      </c>
      <c r="BM240" s="24" t="s">
        <v>340</v>
      </c>
    </row>
    <row r="241" s="11" customFormat="1">
      <c r="B241" s="233"/>
      <c r="C241" s="234"/>
      <c r="D241" s="235" t="s">
        <v>140</v>
      </c>
      <c r="E241" s="236" t="s">
        <v>24</v>
      </c>
      <c r="F241" s="237" t="s">
        <v>141</v>
      </c>
      <c r="G241" s="234"/>
      <c r="H241" s="238">
        <v>52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AT241" s="244" t="s">
        <v>140</v>
      </c>
      <c r="AU241" s="244" t="s">
        <v>86</v>
      </c>
      <c r="AV241" s="11" t="s">
        <v>86</v>
      </c>
      <c r="AW241" s="11" t="s">
        <v>40</v>
      </c>
      <c r="AX241" s="11" t="s">
        <v>25</v>
      </c>
      <c r="AY241" s="244" t="s">
        <v>131</v>
      </c>
    </row>
    <row r="242" s="12" customFormat="1">
      <c r="B242" s="245"/>
      <c r="C242" s="246"/>
      <c r="D242" s="235" t="s">
        <v>140</v>
      </c>
      <c r="E242" s="247" t="s">
        <v>24</v>
      </c>
      <c r="F242" s="248" t="s">
        <v>142</v>
      </c>
      <c r="G242" s="246"/>
      <c r="H242" s="247" t="s">
        <v>24</v>
      </c>
      <c r="I242" s="249"/>
      <c r="J242" s="246"/>
      <c r="K242" s="246"/>
      <c r="L242" s="250"/>
      <c r="M242" s="251"/>
      <c r="N242" s="252"/>
      <c r="O242" s="252"/>
      <c r="P242" s="252"/>
      <c r="Q242" s="252"/>
      <c r="R242" s="252"/>
      <c r="S242" s="252"/>
      <c r="T242" s="253"/>
      <c r="AT242" s="254" t="s">
        <v>140</v>
      </c>
      <c r="AU242" s="254" t="s">
        <v>86</v>
      </c>
      <c r="AV242" s="12" t="s">
        <v>25</v>
      </c>
      <c r="AW242" s="12" t="s">
        <v>40</v>
      </c>
      <c r="AX242" s="12" t="s">
        <v>77</v>
      </c>
      <c r="AY242" s="254" t="s">
        <v>131</v>
      </c>
    </row>
    <row r="243" s="1" customFormat="1" ht="25.5" customHeight="1">
      <c r="B243" s="46"/>
      <c r="C243" s="221" t="s">
        <v>341</v>
      </c>
      <c r="D243" s="221" t="s">
        <v>133</v>
      </c>
      <c r="E243" s="222" t="s">
        <v>342</v>
      </c>
      <c r="F243" s="223" t="s">
        <v>343</v>
      </c>
      <c r="G243" s="224" t="s">
        <v>136</v>
      </c>
      <c r="H243" s="225">
        <v>52</v>
      </c>
      <c r="I243" s="226"/>
      <c r="J243" s="227">
        <f>ROUND(I243*H243,2)</f>
        <v>0</v>
      </c>
      <c r="K243" s="223" t="s">
        <v>137</v>
      </c>
      <c r="L243" s="72"/>
      <c r="M243" s="228" t="s">
        <v>24</v>
      </c>
      <c r="N243" s="229" t="s">
        <v>48</v>
      </c>
      <c r="O243" s="47"/>
      <c r="P243" s="230">
        <f>O243*H243</f>
        <v>0</v>
      </c>
      <c r="Q243" s="230">
        <v>0.0060099999999999997</v>
      </c>
      <c r="R243" s="230">
        <f>Q243*H243</f>
        <v>0.31251999999999996</v>
      </c>
      <c r="S243" s="230">
        <v>0</v>
      </c>
      <c r="T243" s="231">
        <f>S243*H243</f>
        <v>0</v>
      </c>
      <c r="AR243" s="24" t="s">
        <v>138</v>
      </c>
      <c r="AT243" s="24" t="s">
        <v>133</v>
      </c>
      <c r="AU243" s="24" t="s">
        <v>86</v>
      </c>
      <c r="AY243" s="24" t="s">
        <v>131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24" t="s">
        <v>25</v>
      </c>
      <c r="BK243" s="232">
        <f>ROUND(I243*H243,2)</f>
        <v>0</v>
      </c>
      <c r="BL243" s="24" t="s">
        <v>138</v>
      </c>
      <c r="BM243" s="24" t="s">
        <v>344</v>
      </c>
    </row>
    <row r="244" s="11" customFormat="1">
      <c r="B244" s="233"/>
      <c r="C244" s="234"/>
      <c r="D244" s="235" t="s">
        <v>140</v>
      </c>
      <c r="E244" s="236" t="s">
        <v>24</v>
      </c>
      <c r="F244" s="237" t="s">
        <v>141</v>
      </c>
      <c r="G244" s="234"/>
      <c r="H244" s="238">
        <v>52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AT244" s="244" t="s">
        <v>140</v>
      </c>
      <c r="AU244" s="244" t="s">
        <v>86</v>
      </c>
      <c r="AV244" s="11" t="s">
        <v>86</v>
      </c>
      <c r="AW244" s="11" t="s">
        <v>40</v>
      </c>
      <c r="AX244" s="11" t="s">
        <v>25</v>
      </c>
      <c r="AY244" s="244" t="s">
        <v>131</v>
      </c>
    </row>
    <row r="245" s="12" customFormat="1">
      <c r="B245" s="245"/>
      <c r="C245" s="246"/>
      <c r="D245" s="235" t="s">
        <v>140</v>
      </c>
      <c r="E245" s="247" t="s">
        <v>24</v>
      </c>
      <c r="F245" s="248" t="s">
        <v>142</v>
      </c>
      <c r="G245" s="246"/>
      <c r="H245" s="247" t="s">
        <v>24</v>
      </c>
      <c r="I245" s="249"/>
      <c r="J245" s="246"/>
      <c r="K245" s="246"/>
      <c r="L245" s="250"/>
      <c r="M245" s="251"/>
      <c r="N245" s="252"/>
      <c r="O245" s="252"/>
      <c r="P245" s="252"/>
      <c r="Q245" s="252"/>
      <c r="R245" s="252"/>
      <c r="S245" s="252"/>
      <c r="T245" s="253"/>
      <c r="AT245" s="254" t="s">
        <v>140</v>
      </c>
      <c r="AU245" s="254" t="s">
        <v>86</v>
      </c>
      <c r="AV245" s="12" t="s">
        <v>25</v>
      </c>
      <c r="AW245" s="12" t="s">
        <v>40</v>
      </c>
      <c r="AX245" s="12" t="s">
        <v>77</v>
      </c>
      <c r="AY245" s="254" t="s">
        <v>131</v>
      </c>
    </row>
    <row r="246" s="1" customFormat="1" ht="25.5" customHeight="1">
      <c r="B246" s="46"/>
      <c r="C246" s="221" t="s">
        <v>345</v>
      </c>
      <c r="D246" s="221" t="s">
        <v>133</v>
      </c>
      <c r="E246" s="222" t="s">
        <v>346</v>
      </c>
      <c r="F246" s="223" t="s">
        <v>347</v>
      </c>
      <c r="G246" s="224" t="s">
        <v>136</v>
      </c>
      <c r="H246" s="225">
        <v>52</v>
      </c>
      <c r="I246" s="226"/>
      <c r="J246" s="227">
        <f>ROUND(I246*H246,2)</f>
        <v>0</v>
      </c>
      <c r="K246" s="223" t="s">
        <v>137</v>
      </c>
      <c r="L246" s="72"/>
      <c r="M246" s="228" t="s">
        <v>24</v>
      </c>
      <c r="N246" s="229" t="s">
        <v>48</v>
      </c>
      <c r="O246" s="47"/>
      <c r="P246" s="230">
        <f>O246*H246</f>
        <v>0</v>
      </c>
      <c r="Q246" s="230">
        <v>0.00060999999999999997</v>
      </c>
      <c r="R246" s="230">
        <f>Q246*H246</f>
        <v>0.031719999999999998</v>
      </c>
      <c r="S246" s="230">
        <v>0</v>
      </c>
      <c r="T246" s="231">
        <f>S246*H246</f>
        <v>0</v>
      </c>
      <c r="AR246" s="24" t="s">
        <v>138</v>
      </c>
      <c r="AT246" s="24" t="s">
        <v>133</v>
      </c>
      <c r="AU246" s="24" t="s">
        <v>86</v>
      </c>
      <c r="AY246" s="24" t="s">
        <v>131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24" t="s">
        <v>25</v>
      </c>
      <c r="BK246" s="232">
        <f>ROUND(I246*H246,2)</f>
        <v>0</v>
      </c>
      <c r="BL246" s="24" t="s">
        <v>138</v>
      </c>
      <c r="BM246" s="24" t="s">
        <v>348</v>
      </c>
    </row>
    <row r="247" s="11" customFormat="1">
      <c r="B247" s="233"/>
      <c r="C247" s="234"/>
      <c r="D247" s="235" t="s">
        <v>140</v>
      </c>
      <c r="E247" s="236" t="s">
        <v>24</v>
      </c>
      <c r="F247" s="237" t="s">
        <v>141</v>
      </c>
      <c r="G247" s="234"/>
      <c r="H247" s="238">
        <v>52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AT247" s="244" t="s">
        <v>140</v>
      </c>
      <c r="AU247" s="244" t="s">
        <v>86</v>
      </c>
      <c r="AV247" s="11" t="s">
        <v>86</v>
      </c>
      <c r="AW247" s="11" t="s">
        <v>40</v>
      </c>
      <c r="AX247" s="11" t="s">
        <v>25</v>
      </c>
      <c r="AY247" s="244" t="s">
        <v>131</v>
      </c>
    </row>
    <row r="248" s="12" customFormat="1">
      <c r="B248" s="245"/>
      <c r="C248" s="246"/>
      <c r="D248" s="235" t="s">
        <v>140</v>
      </c>
      <c r="E248" s="247" t="s">
        <v>24</v>
      </c>
      <c r="F248" s="248" t="s">
        <v>142</v>
      </c>
      <c r="G248" s="246"/>
      <c r="H248" s="247" t="s">
        <v>24</v>
      </c>
      <c r="I248" s="249"/>
      <c r="J248" s="246"/>
      <c r="K248" s="246"/>
      <c r="L248" s="250"/>
      <c r="M248" s="251"/>
      <c r="N248" s="252"/>
      <c r="O248" s="252"/>
      <c r="P248" s="252"/>
      <c r="Q248" s="252"/>
      <c r="R248" s="252"/>
      <c r="S248" s="252"/>
      <c r="T248" s="253"/>
      <c r="AT248" s="254" t="s">
        <v>140</v>
      </c>
      <c r="AU248" s="254" t="s">
        <v>86</v>
      </c>
      <c r="AV248" s="12" t="s">
        <v>25</v>
      </c>
      <c r="AW248" s="12" t="s">
        <v>40</v>
      </c>
      <c r="AX248" s="12" t="s">
        <v>77</v>
      </c>
      <c r="AY248" s="254" t="s">
        <v>131</v>
      </c>
    </row>
    <row r="249" s="1" customFormat="1" ht="38.25" customHeight="1">
      <c r="B249" s="46"/>
      <c r="C249" s="221" t="s">
        <v>349</v>
      </c>
      <c r="D249" s="221" t="s">
        <v>133</v>
      </c>
      <c r="E249" s="222" t="s">
        <v>350</v>
      </c>
      <c r="F249" s="223" t="s">
        <v>351</v>
      </c>
      <c r="G249" s="224" t="s">
        <v>136</v>
      </c>
      <c r="H249" s="225">
        <v>52</v>
      </c>
      <c r="I249" s="226"/>
      <c r="J249" s="227">
        <f>ROUND(I249*H249,2)</f>
        <v>0</v>
      </c>
      <c r="K249" s="223" t="s">
        <v>137</v>
      </c>
      <c r="L249" s="72"/>
      <c r="M249" s="228" t="s">
        <v>24</v>
      </c>
      <c r="N249" s="229" t="s">
        <v>48</v>
      </c>
      <c r="O249" s="47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AR249" s="24" t="s">
        <v>138</v>
      </c>
      <c r="AT249" s="24" t="s">
        <v>133</v>
      </c>
      <c r="AU249" s="24" t="s">
        <v>86</v>
      </c>
      <c r="AY249" s="24" t="s">
        <v>131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24" t="s">
        <v>25</v>
      </c>
      <c r="BK249" s="232">
        <f>ROUND(I249*H249,2)</f>
        <v>0</v>
      </c>
      <c r="BL249" s="24" t="s">
        <v>138</v>
      </c>
      <c r="BM249" s="24" t="s">
        <v>352</v>
      </c>
    </row>
    <row r="250" s="11" customFormat="1">
      <c r="B250" s="233"/>
      <c r="C250" s="234"/>
      <c r="D250" s="235" t="s">
        <v>140</v>
      </c>
      <c r="E250" s="236" t="s">
        <v>24</v>
      </c>
      <c r="F250" s="237" t="s">
        <v>141</v>
      </c>
      <c r="G250" s="234"/>
      <c r="H250" s="238">
        <v>52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AT250" s="244" t="s">
        <v>140</v>
      </c>
      <c r="AU250" s="244" t="s">
        <v>86</v>
      </c>
      <c r="AV250" s="11" t="s">
        <v>86</v>
      </c>
      <c r="AW250" s="11" t="s">
        <v>40</v>
      </c>
      <c r="AX250" s="11" t="s">
        <v>25</v>
      </c>
      <c r="AY250" s="244" t="s">
        <v>131</v>
      </c>
    </row>
    <row r="251" s="12" customFormat="1">
      <c r="B251" s="245"/>
      <c r="C251" s="246"/>
      <c r="D251" s="235" t="s">
        <v>140</v>
      </c>
      <c r="E251" s="247" t="s">
        <v>24</v>
      </c>
      <c r="F251" s="248" t="s">
        <v>142</v>
      </c>
      <c r="G251" s="246"/>
      <c r="H251" s="247" t="s">
        <v>24</v>
      </c>
      <c r="I251" s="249"/>
      <c r="J251" s="246"/>
      <c r="K251" s="246"/>
      <c r="L251" s="250"/>
      <c r="M251" s="251"/>
      <c r="N251" s="252"/>
      <c r="O251" s="252"/>
      <c r="P251" s="252"/>
      <c r="Q251" s="252"/>
      <c r="R251" s="252"/>
      <c r="S251" s="252"/>
      <c r="T251" s="253"/>
      <c r="AT251" s="254" t="s">
        <v>140</v>
      </c>
      <c r="AU251" s="254" t="s">
        <v>86</v>
      </c>
      <c r="AV251" s="12" t="s">
        <v>25</v>
      </c>
      <c r="AW251" s="12" t="s">
        <v>40</v>
      </c>
      <c r="AX251" s="12" t="s">
        <v>77</v>
      </c>
      <c r="AY251" s="254" t="s">
        <v>131</v>
      </c>
    </row>
    <row r="252" s="10" customFormat="1" ht="29.88" customHeight="1">
      <c r="B252" s="205"/>
      <c r="C252" s="206"/>
      <c r="D252" s="207" t="s">
        <v>76</v>
      </c>
      <c r="E252" s="219" t="s">
        <v>177</v>
      </c>
      <c r="F252" s="219" t="s">
        <v>353</v>
      </c>
      <c r="G252" s="206"/>
      <c r="H252" s="206"/>
      <c r="I252" s="209"/>
      <c r="J252" s="220">
        <f>BK252</f>
        <v>0</v>
      </c>
      <c r="K252" s="206"/>
      <c r="L252" s="211"/>
      <c r="M252" s="212"/>
      <c r="N252" s="213"/>
      <c r="O252" s="213"/>
      <c r="P252" s="214">
        <f>SUM(P253:P306)</f>
        <v>0</v>
      </c>
      <c r="Q252" s="213"/>
      <c r="R252" s="214">
        <f>SUM(R253:R306)</f>
        <v>36.990048000000009</v>
      </c>
      <c r="S252" s="213"/>
      <c r="T252" s="215">
        <f>SUM(T253:T306)</f>
        <v>0</v>
      </c>
      <c r="AR252" s="216" t="s">
        <v>25</v>
      </c>
      <c r="AT252" s="217" t="s">
        <v>76</v>
      </c>
      <c r="AU252" s="217" t="s">
        <v>25</v>
      </c>
      <c r="AY252" s="216" t="s">
        <v>131</v>
      </c>
      <c r="BK252" s="218">
        <f>SUM(BK253:BK306)</f>
        <v>0</v>
      </c>
    </row>
    <row r="253" s="1" customFormat="1" ht="25.5" customHeight="1">
      <c r="B253" s="46"/>
      <c r="C253" s="221" t="s">
        <v>354</v>
      </c>
      <c r="D253" s="221" t="s">
        <v>133</v>
      </c>
      <c r="E253" s="222" t="s">
        <v>355</v>
      </c>
      <c r="F253" s="223" t="s">
        <v>356</v>
      </c>
      <c r="G253" s="224" t="s">
        <v>295</v>
      </c>
      <c r="H253" s="225">
        <v>142.19999999999999</v>
      </c>
      <c r="I253" s="226"/>
      <c r="J253" s="227">
        <f>ROUND(I253*H253,2)</f>
        <v>0</v>
      </c>
      <c r="K253" s="223" t="s">
        <v>137</v>
      </c>
      <c r="L253" s="72"/>
      <c r="M253" s="228" t="s">
        <v>24</v>
      </c>
      <c r="N253" s="229" t="s">
        <v>48</v>
      </c>
      <c r="O253" s="47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AR253" s="24" t="s">
        <v>138</v>
      </c>
      <c r="AT253" s="24" t="s">
        <v>133</v>
      </c>
      <c r="AU253" s="24" t="s">
        <v>86</v>
      </c>
      <c r="AY253" s="24" t="s">
        <v>131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24" t="s">
        <v>25</v>
      </c>
      <c r="BK253" s="232">
        <f>ROUND(I253*H253,2)</f>
        <v>0</v>
      </c>
      <c r="BL253" s="24" t="s">
        <v>138</v>
      </c>
      <c r="BM253" s="24" t="s">
        <v>357</v>
      </c>
    </row>
    <row r="254" s="11" customFormat="1">
      <c r="B254" s="233"/>
      <c r="C254" s="234"/>
      <c r="D254" s="235" t="s">
        <v>140</v>
      </c>
      <c r="E254" s="236" t="s">
        <v>24</v>
      </c>
      <c r="F254" s="237" t="s">
        <v>358</v>
      </c>
      <c r="G254" s="234"/>
      <c r="H254" s="238">
        <v>141.19999999999999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140</v>
      </c>
      <c r="AU254" s="244" t="s">
        <v>86</v>
      </c>
      <c r="AV254" s="11" t="s">
        <v>86</v>
      </c>
      <c r="AW254" s="11" t="s">
        <v>40</v>
      </c>
      <c r="AX254" s="11" t="s">
        <v>77</v>
      </c>
      <c r="AY254" s="244" t="s">
        <v>131</v>
      </c>
    </row>
    <row r="255" s="11" customFormat="1">
      <c r="B255" s="233"/>
      <c r="C255" s="234"/>
      <c r="D255" s="235" t="s">
        <v>140</v>
      </c>
      <c r="E255" s="236" t="s">
        <v>24</v>
      </c>
      <c r="F255" s="237" t="s">
        <v>359</v>
      </c>
      <c r="G255" s="234"/>
      <c r="H255" s="238">
        <v>1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AT255" s="244" t="s">
        <v>140</v>
      </c>
      <c r="AU255" s="244" t="s">
        <v>86</v>
      </c>
      <c r="AV255" s="11" t="s">
        <v>86</v>
      </c>
      <c r="AW255" s="11" t="s">
        <v>40</v>
      </c>
      <c r="AX255" s="11" t="s">
        <v>77</v>
      </c>
      <c r="AY255" s="244" t="s">
        <v>131</v>
      </c>
    </row>
    <row r="256" s="14" customFormat="1">
      <c r="B256" s="266"/>
      <c r="C256" s="267"/>
      <c r="D256" s="235" t="s">
        <v>140</v>
      </c>
      <c r="E256" s="268" t="s">
        <v>24</v>
      </c>
      <c r="F256" s="269" t="s">
        <v>149</v>
      </c>
      <c r="G256" s="267"/>
      <c r="H256" s="270">
        <v>142.19999999999999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AT256" s="276" t="s">
        <v>140</v>
      </c>
      <c r="AU256" s="276" t="s">
        <v>86</v>
      </c>
      <c r="AV256" s="14" t="s">
        <v>138</v>
      </c>
      <c r="AW256" s="14" t="s">
        <v>40</v>
      </c>
      <c r="AX256" s="14" t="s">
        <v>25</v>
      </c>
      <c r="AY256" s="276" t="s">
        <v>131</v>
      </c>
    </row>
    <row r="257" s="12" customFormat="1">
      <c r="B257" s="245"/>
      <c r="C257" s="246"/>
      <c r="D257" s="235" t="s">
        <v>140</v>
      </c>
      <c r="E257" s="247" t="s">
        <v>24</v>
      </c>
      <c r="F257" s="248" t="s">
        <v>142</v>
      </c>
      <c r="G257" s="246"/>
      <c r="H257" s="247" t="s">
        <v>24</v>
      </c>
      <c r="I257" s="249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AT257" s="254" t="s">
        <v>140</v>
      </c>
      <c r="AU257" s="254" t="s">
        <v>86</v>
      </c>
      <c r="AV257" s="12" t="s">
        <v>25</v>
      </c>
      <c r="AW257" s="12" t="s">
        <v>40</v>
      </c>
      <c r="AX257" s="12" t="s">
        <v>77</v>
      </c>
      <c r="AY257" s="254" t="s">
        <v>131</v>
      </c>
    </row>
    <row r="258" s="1" customFormat="1" ht="16.5" customHeight="1">
      <c r="B258" s="46"/>
      <c r="C258" s="279" t="s">
        <v>360</v>
      </c>
      <c r="D258" s="279" t="s">
        <v>257</v>
      </c>
      <c r="E258" s="280" t="s">
        <v>361</v>
      </c>
      <c r="F258" s="281" t="s">
        <v>362</v>
      </c>
      <c r="G258" s="282" t="s">
        <v>307</v>
      </c>
      <c r="H258" s="283">
        <v>24.239000000000001</v>
      </c>
      <c r="I258" s="284"/>
      <c r="J258" s="285">
        <f>ROUND(I258*H258,2)</f>
        <v>0</v>
      </c>
      <c r="K258" s="281" t="s">
        <v>24</v>
      </c>
      <c r="L258" s="286"/>
      <c r="M258" s="287" t="s">
        <v>24</v>
      </c>
      <c r="N258" s="288" t="s">
        <v>48</v>
      </c>
      <c r="O258" s="47"/>
      <c r="P258" s="230">
        <f>O258*H258</f>
        <v>0</v>
      </c>
      <c r="Q258" s="230">
        <v>0.042000000000000003</v>
      </c>
      <c r="R258" s="230">
        <f>Q258*H258</f>
        <v>1.018038</v>
      </c>
      <c r="S258" s="230">
        <v>0</v>
      </c>
      <c r="T258" s="231">
        <f>S258*H258</f>
        <v>0</v>
      </c>
      <c r="AR258" s="24" t="s">
        <v>177</v>
      </c>
      <c r="AT258" s="24" t="s">
        <v>257</v>
      </c>
      <c r="AU258" s="24" t="s">
        <v>86</v>
      </c>
      <c r="AY258" s="24" t="s">
        <v>131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24" t="s">
        <v>25</v>
      </c>
      <c r="BK258" s="232">
        <f>ROUND(I258*H258,2)</f>
        <v>0</v>
      </c>
      <c r="BL258" s="24" t="s">
        <v>138</v>
      </c>
      <c r="BM258" s="24" t="s">
        <v>363</v>
      </c>
    </row>
    <row r="259" s="11" customFormat="1">
      <c r="B259" s="233"/>
      <c r="C259" s="234"/>
      <c r="D259" s="235" t="s">
        <v>140</v>
      </c>
      <c r="E259" s="236" t="s">
        <v>24</v>
      </c>
      <c r="F259" s="237" t="s">
        <v>364</v>
      </c>
      <c r="G259" s="234"/>
      <c r="H259" s="238">
        <v>24.239000000000001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140</v>
      </c>
      <c r="AU259" s="244" t="s">
        <v>86</v>
      </c>
      <c r="AV259" s="11" t="s">
        <v>86</v>
      </c>
      <c r="AW259" s="11" t="s">
        <v>40</v>
      </c>
      <c r="AX259" s="11" t="s">
        <v>25</v>
      </c>
      <c r="AY259" s="244" t="s">
        <v>131</v>
      </c>
    </row>
    <row r="260" s="1" customFormat="1" ht="38.25" customHeight="1">
      <c r="B260" s="46"/>
      <c r="C260" s="279" t="s">
        <v>365</v>
      </c>
      <c r="D260" s="279" t="s">
        <v>257</v>
      </c>
      <c r="E260" s="280" t="s">
        <v>366</v>
      </c>
      <c r="F260" s="281" t="s">
        <v>367</v>
      </c>
      <c r="G260" s="282" t="s">
        <v>307</v>
      </c>
      <c r="H260" s="283">
        <v>1</v>
      </c>
      <c r="I260" s="284"/>
      <c r="J260" s="285">
        <f>ROUND(I260*H260,2)</f>
        <v>0</v>
      </c>
      <c r="K260" s="281" t="s">
        <v>24</v>
      </c>
      <c r="L260" s="286"/>
      <c r="M260" s="287" t="s">
        <v>24</v>
      </c>
      <c r="N260" s="288" t="s">
        <v>48</v>
      </c>
      <c r="O260" s="47"/>
      <c r="P260" s="230">
        <f>O260*H260</f>
        <v>0</v>
      </c>
      <c r="Q260" s="230">
        <v>0.014500000000000001</v>
      </c>
      <c r="R260" s="230">
        <f>Q260*H260</f>
        <v>0.014500000000000001</v>
      </c>
      <c r="S260" s="230">
        <v>0</v>
      </c>
      <c r="T260" s="231">
        <f>S260*H260</f>
        <v>0</v>
      </c>
      <c r="AR260" s="24" t="s">
        <v>177</v>
      </c>
      <c r="AT260" s="24" t="s">
        <v>257</v>
      </c>
      <c r="AU260" s="24" t="s">
        <v>86</v>
      </c>
      <c r="AY260" s="24" t="s">
        <v>131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24" t="s">
        <v>25</v>
      </c>
      <c r="BK260" s="232">
        <f>ROUND(I260*H260,2)</f>
        <v>0</v>
      </c>
      <c r="BL260" s="24" t="s">
        <v>138</v>
      </c>
      <c r="BM260" s="24" t="s">
        <v>368</v>
      </c>
    </row>
    <row r="261" s="1" customFormat="1" ht="25.5" customHeight="1">
      <c r="B261" s="46"/>
      <c r="C261" s="221" t="s">
        <v>369</v>
      </c>
      <c r="D261" s="221" t="s">
        <v>133</v>
      </c>
      <c r="E261" s="222" t="s">
        <v>370</v>
      </c>
      <c r="F261" s="223" t="s">
        <v>371</v>
      </c>
      <c r="G261" s="224" t="s">
        <v>307</v>
      </c>
      <c r="H261" s="225">
        <v>3</v>
      </c>
      <c r="I261" s="226"/>
      <c r="J261" s="227">
        <f>ROUND(I261*H261,2)</f>
        <v>0</v>
      </c>
      <c r="K261" s="223" t="s">
        <v>137</v>
      </c>
      <c r="L261" s="72"/>
      <c r="M261" s="228" t="s">
        <v>24</v>
      </c>
      <c r="N261" s="229" t="s">
        <v>48</v>
      </c>
      <c r="O261" s="47"/>
      <c r="P261" s="230">
        <f>O261*H261</f>
        <v>0</v>
      </c>
      <c r="Q261" s="230">
        <v>0.00010000000000000001</v>
      </c>
      <c r="R261" s="230">
        <f>Q261*H261</f>
        <v>0.00030000000000000003</v>
      </c>
      <c r="S261" s="230">
        <v>0</v>
      </c>
      <c r="T261" s="231">
        <f>S261*H261</f>
        <v>0</v>
      </c>
      <c r="AR261" s="24" t="s">
        <v>138</v>
      </c>
      <c r="AT261" s="24" t="s">
        <v>133</v>
      </c>
      <c r="AU261" s="24" t="s">
        <v>86</v>
      </c>
      <c r="AY261" s="24" t="s">
        <v>131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24" t="s">
        <v>25</v>
      </c>
      <c r="BK261" s="232">
        <f>ROUND(I261*H261,2)</f>
        <v>0</v>
      </c>
      <c r="BL261" s="24" t="s">
        <v>138</v>
      </c>
      <c r="BM261" s="24" t="s">
        <v>372</v>
      </c>
    </row>
    <row r="262" s="1" customFormat="1">
      <c r="B262" s="46"/>
      <c r="C262" s="74"/>
      <c r="D262" s="235" t="s">
        <v>219</v>
      </c>
      <c r="E262" s="74"/>
      <c r="F262" s="277" t="s">
        <v>373</v>
      </c>
      <c r="G262" s="74"/>
      <c r="H262" s="74"/>
      <c r="I262" s="191"/>
      <c r="J262" s="74"/>
      <c r="K262" s="74"/>
      <c r="L262" s="72"/>
      <c r="M262" s="278"/>
      <c r="N262" s="47"/>
      <c r="O262" s="47"/>
      <c r="P262" s="47"/>
      <c r="Q262" s="47"/>
      <c r="R262" s="47"/>
      <c r="S262" s="47"/>
      <c r="T262" s="95"/>
      <c r="AT262" s="24" t="s">
        <v>219</v>
      </c>
      <c r="AU262" s="24" t="s">
        <v>86</v>
      </c>
    </row>
    <row r="263" s="11" customFormat="1">
      <c r="B263" s="233"/>
      <c r="C263" s="234"/>
      <c r="D263" s="235" t="s">
        <v>140</v>
      </c>
      <c r="E263" s="236" t="s">
        <v>24</v>
      </c>
      <c r="F263" s="237" t="s">
        <v>374</v>
      </c>
      <c r="G263" s="234"/>
      <c r="H263" s="238">
        <v>3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AT263" s="244" t="s">
        <v>140</v>
      </c>
      <c r="AU263" s="244" t="s">
        <v>86</v>
      </c>
      <c r="AV263" s="11" t="s">
        <v>86</v>
      </c>
      <c r="AW263" s="11" t="s">
        <v>40</v>
      </c>
      <c r="AX263" s="11" t="s">
        <v>25</v>
      </c>
      <c r="AY263" s="244" t="s">
        <v>131</v>
      </c>
    </row>
    <row r="264" s="12" customFormat="1">
      <c r="B264" s="245"/>
      <c r="C264" s="246"/>
      <c r="D264" s="235" t="s">
        <v>140</v>
      </c>
      <c r="E264" s="247" t="s">
        <v>24</v>
      </c>
      <c r="F264" s="248" t="s">
        <v>142</v>
      </c>
      <c r="G264" s="246"/>
      <c r="H264" s="247" t="s">
        <v>24</v>
      </c>
      <c r="I264" s="249"/>
      <c r="J264" s="246"/>
      <c r="K264" s="246"/>
      <c r="L264" s="250"/>
      <c r="M264" s="251"/>
      <c r="N264" s="252"/>
      <c r="O264" s="252"/>
      <c r="P264" s="252"/>
      <c r="Q264" s="252"/>
      <c r="R264" s="252"/>
      <c r="S264" s="252"/>
      <c r="T264" s="253"/>
      <c r="AT264" s="254" t="s">
        <v>140</v>
      </c>
      <c r="AU264" s="254" t="s">
        <v>86</v>
      </c>
      <c r="AV264" s="12" t="s">
        <v>25</v>
      </c>
      <c r="AW264" s="12" t="s">
        <v>40</v>
      </c>
      <c r="AX264" s="12" t="s">
        <v>77</v>
      </c>
      <c r="AY264" s="254" t="s">
        <v>131</v>
      </c>
    </row>
    <row r="265" s="1" customFormat="1" ht="25.5" customHeight="1">
      <c r="B265" s="46"/>
      <c r="C265" s="279" t="s">
        <v>375</v>
      </c>
      <c r="D265" s="279" t="s">
        <v>257</v>
      </c>
      <c r="E265" s="280" t="s">
        <v>376</v>
      </c>
      <c r="F265" s="281" t="s">
        <v>377</v>
      </c>
      <c r="G265" s="282" t="s">
        <v>307</v>
      </c>
      <c r="H265" s="283">
        <v>3</v>
      </c>
      <c r="I265" s="284"/>
      <c r="J265" s="285">
        <f>ROUND(I265*H265,2)</f>
        <v>0</v>
      </c>
      <c r="K265" s="281" t="s">
        <v>137</v>
      </c>
      <c r="L265" s="286"/>
      <c r="M265" s="287" t="s">
        <v>24</v>
      </c>
      <c r="N265" s="288" t="s">
        <v>48</v>
      </c>
      <c r="O265" s="47"/>
      <c r="P265" s="230">
        <f>O265*H265</f>
        <v>0</v>
      </c>
      <c r="Q265" s="230">
        <v>0.0020999999999999999</v>
      </c>
      <c r="R265" s="230">
        <f>Q265*H265</f>
        <v>0.0063</v>
      </c>
      <c r="S265" s="230">
        <v>0</v>
      </c>
      <c r="T265" s="231">
        <f>S265*H265</f>
        <v>0</v>
      </c>
      <c r="AR265" s="24" t="s">
        <v>177</v>
      </c>
      <c r="AT265" s="24" t="s">
        <v>257</v>
      </c>
      <c r="AU265" s="24" t="s">
        <v>86</v>
      </c>
      <c r="AY265" s="24" t="s">
        <v>131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4" t="s">
        <v>25</v>
      </c>
      <c r="BK265" s="232">
        <f>ROUND(I265*H265,2)</f>
        <v>0</v>
      </c>
      <c r="BL265" s="24" t="s">
        <v>138</v>
      </c>
      <c r="BM265" s="24" t="s">
        <v>378</v>
      </c>
    </row>
    <row r="266" s="1" customFormat="1" ht="25.5" customHeight="1">
      <c r="B266" s="46"/>
      <c r="C266" s="221" t="s">
        <v>379</v>
      </c>
      <c r="D266" s="221" t="s">
        <v>133</v>
      </c>
      <c r="E266" s="222" t="s">
        <v>380</v>
      </c>
      <c r="F266" s="223" t="s">
        <v>381</v>
      </c>
      <c r="G266" s="224" t="s">
        <v>307</v>
      </c>
      <c r="H266" s="225">
        <v>1</v>
      </c>
      <c r="I266" s="226"/>
      <c r="J266" s="227">
        <f>ROUND(I266*H266,2)</f>
        <v>0</v>
      </c>
      <c r="K266" s="223" t="s">
        <v>137</v>
      </c>
      <c r="L266" s="72"/>
      <c r="M266" s="228" t="s">
        <v>24</v>
      </c>
      <c r="N266" s="229" t="s">
        <v>48</v>
      </c>
      <c r="O266" s="47"/>
      <c r="P266" s="230">
        <f>O266*H266</f>
        <v>0</v>
      </c>
      <c r="Q266" s="230">
        <v>0.00010000000000000001</v>
      </c>
      <c r="R266" s="230">
        <f>Q266*H266</f>
        <v>0.00010000000000000001</v>
      </c>
      <c r="S266" s="230">
        <v>0</v>
      </c>
      <c r="T266" s="231">
        <f>S266*H266</f>
        <v>0</v>
      </c>
      <c r="AR266" s="24" t="s">
        <v>138</v>
      </c>
      <c r="AT266" s="24" t="s">
        <v>133</v>
      </c>
      <c r="AU266" s="24" t="s">
        <v>86</v>
      </c>
      <c r="AY266" s="24" t="s">
        <v>131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24" t="s">
        <v>25</v>
      </c>
      <c r="BK266" s="232">
        <f>ROUND(I266*H266,2)</f>
        <v>0</v>
      </c>
      <c r="BL266" s="24" t="s">
        <v>138</v>
      </c>
      <c r="BM266" s="24" t="s">
        <v>382</v>
      </c>
    </row>
    <row r="267" s="1" customFormat="1">
      <c r="B267" s="46"/>
      <c r="C267" s="74"/>
      <c r="D267" s="235" t="s">
        <v>219</v>
      </c>
      <c r="E267" s="74"/>
      <c r="F267" s="277" t="s">
        <v>373</v>
      </c>
      <c r="G267" s="74"/>
      <c r="H267" s="74"/>
      <c r="I267" s="191"/>
      <c r="J267" s="74"/>
      <c r="K267" s="74"/>
      <c r="L267" s="72"/>
      <c r="M267" s="278"/>
      <c r="N267" s="47"/>
      <c r="O267" s="47"/>
      <c r="P267" s="47"/>
      <c r="Q267" s="47"/>
      <c r="R267" s="47"/>
      <c r="S267" s="47"/>
      <c r="T267" s="95"/>
      <c r="AT267" s="24" t="s">
        <v>219</v>
      </c>
      <c r="AU267" s="24" t="s">
        <v>86</v>
      </c>
    </row>
    <row r="268" s="11" customFormat="1">
      <c r="B268" s="233"/>
      <c r="C268" s="234"/>
      <c r="D268" s="235" t="s">
        <v>140</v>
      </c>
      <c r="E268" s="236" t="s">
        <v>24</v>
      </c>
      <c r="F268" s="237" t="s">
        <v>383</v>
      </c>
      <c r="G268" s="234"/>
      <c r="H268" s="238">
        <v>1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AT268" s="244" t="s">
        <v>140</v>
      </c>
      <c r="AU268" s="244" t="s">
        <v>86</v>
      </c>
      <c r="AV268" s="11" t="s">
        <v>86</v>
      </c>
      <c r="AW268" s="11" t="s">
        <v>40</v>
      </c>
      <c r="AX268" s="11" t="s">
        <v>25</v>
      </c>
      <c r="AY268" s="244" t="s">
        <v>131</v>
      </c>
    </row>
    <row r="269" s="12" customFormat="1">
      <c r="B269" s="245"/>
      <c r="C269" s="246"/>
      <c r="D269" s="235" t="s">
        <v>140</v>
      </c>
      <c r="E269" s="247" t="s">
        <v>24</v>
      </c>
      <c r="F269" s="248" t="s">
        <v>142</v>
      </c>
      <c r="G269" s="246"/>
      <c r="H269" s="247" t="s">
        <v>24</v>
      </c>
      <c r="I269" s="249"/>
      <c r="J269" s="246"/>
      <c r="K269" s="246"/>
      <c r="L269" s="250"/>
      <c r="M269" s="251"/>
      <c r="N269" s="252"/>
      <c r="O269" s="252"/>
      <c r="P269" s="252"/>
      <c r="Q269" s="252"/>
      <c r="R269" s="252"/>
      <c r="S269" s="252"/>
      <c r="T269" s="253"/>
      <c r="AT269" s="254" t="s">
        <v>140</v>
      </c>
      <c r="AU269" s="254" t="s">
        <v>86</v>
      </c>
      <c r="AV269" s="12" t="s">
        <v>25</v>
      </c>
      <c r="AW269" s="12" t="s">
        <v>40</v>
      </c>
      <c r="AX269" s="12" t="s">
        <v>77</v>
      </c>
      <c r="AY269" s="254" t="s">
        <v>131</v>
      </c>
    </row>
    <row r="270" s="1" customFormat="1" ht="25.5" customHeight="1">
      <c r="B270" s="46"/>
      <c r="C270" s="279" t="s">
        <v>384</v>
      </c>
      <c r="D270" s="279" t="s">
        <v>257</v>
      </c>
      <c r="E270" s="280" t="s">
        <v>385</v>
      </c>
      <c r="F270" s="281" t="s">
        <v>386</v>
      </c>
      <c r="G270" s="282" t="s">
        <v>307</v>
      </c>
      <c r="H270" s="283">
        <v>1</v>
      </c>
      <c r="I270" s="284"/>
      <c r="J270" s="285">
        <f>ROUND(I270*H270,2)</f>
        <v>0</v>
      </c>
      <c r="K270" s="281" t="s">
        <v>137</v>
      </c>
      <c r="L270" s="286"/>
      <c r="M270" s="287" t="s">
        <v>24</v>
      </c>
      <c r="N270" s="288" t="s">
        <v>48</v>
      </c>
      <c r="O270" s="47"/>
      <c r="P270" s="230">
        <f>O270*H270</f>
        <v>0</v>
      </c>
      <c r="Q270" s="230">
        <v>0.0061000000000000004</v>
      </c>
      <c r="R270" s="230">
        <f>Q270*H270</f>
        <v>0.0061000000000000004</v>
      </c>
      <c r="S270" s="230">
        <v>0</v>
      </c>
      <c r="T270" s="231">
        <f>S270*H270</f>
        <v>0</v>
      </c>
      <c r="AR270" s="24" t="s">
        <v>177</v>
      </c>
      <c r="AT270" s="24" t="s">
        <v>257</v>
      </c>
      <c r="AU270" s="24" t="s">
        <v>86</v>
      </c>
      <c r="AY270" s="24" t="s">
        <v>131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24" t="s">
        <v>25</v>
      </c>
      <c r="BK270" s="232">
        <f>ROUND(I270*H270,2)</f>
        <v>0</v>
      </c>
      <c r="BL270" s="24" t="s">
        <v>138</v>
      </c>
      <c r="BM270" s="24" t="s">
        <v>387</v>
      </c>
    </row>
    <row r="271" s="1" customFormat="1" ht="16.5" customHeight="1">
      <c r="B271" s="46"/>
      <c r="C271" s="221" t="s">
        <v>388</v>
      </c>
      <c r="D271" s="221" t="s">
        <v>133</v>
      </c>
      <c r="E271" s="222" t="s">
        <v>389</v>
      </c>
      <c r="F271" s="223" t="s">
        <v>390</v>
      </c>
      <c r="G271" s="224" t="s">
        <v>295</v>
      </c>
      <c r="H271" s="225">
        <v>141.19999999999999</v>
      </c>
      <c r="I271" s="226"/>
      <c r="J271" s="227">
        <f>ROUND(I271*H271,2)</f>
        <v>0</v>
      </c>
      <c r="K271" s="223" t="s">
        <v>137</v>
      </c>
      <c r="L271" s="72"/>
      <c r="M271" s="228" t="s">
        <v>24</v>
      </c>
      <c r="N271" s="229" t="s">
        <v>48</v>
      </c>
      <c r="O271" s="47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AR271" s="24" t="s">
        <v>138</v>
      </c>
      <c r="AT271" s="24" t="s">
        <v>133</v>
      </c>
      <c r="AU271" s="24" t="s">
        <v>86</v>
      </c>
      <c r="AY271" s="24" t="s">
        <v>131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24" t="s">
        <v>25</v>
      </c>
      <c r="BK271" s="232">
        <f>ROUND(I271*H271,2)</f>
        <v>0</v>
      </c>
      <c r="BL271" s="24" t="s">
        <v>138</v>
      </c>
      <c r="BM271" s="24" t="s">
        <v>391</v>
      </c>
    </row>
    <row r="272" s="11" customFormat="1">
      <c r="B272" s="233"/>
      <c r="C272" s="234"/>
      <c r="D272" s="235" t="s">
        <v>140</v>
      </c>
      <c r="E272" s="236" t="s">
        <v>24</v>
      </c>
      <c r="F272" s="237" t="s">
        <v>358</v>
      </c>
      <c r="G272" s="234"/>
      <c r="H272" s="238">
        <v>141.19999999999999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AT272" s="244" t="s">
        <v>140</v>
      </c>
      <c r="AU272" s="244" t="s">
        <v>86</v>
      </c>
      <c r="AV272" s="11" t="s">
        <v>86</v>
      </c>
      <c r="AW272" s="11" t="s">
        <v>40</v>
      </c>
      <c r="AX272" s="11" t="s">
        <v>25</v>
      </c>
      <c r="AY272" s="244" t="s">
        <v>131</v>
      </c>
    </row>
    <row r="273" s="12" customFormat="1">
      <c r="B273" s="245"/>
      <c r="C273" s="246"/>
      <c r="D273" s="235" t="s">
        <v>140</v>
      </c>
      <c r="E273" s="247" t="s">
        <v>24</v>
      </c>
      <c r="F273" s="248" t="s">
        <v>142</v>
      </c>
      <c r="G273" s="246"/>
      <c r="H273" s="247" t="s">
        <v>24</v>
      </c>
      <c r="I273" s="249"/>
      <c r="J273" s="246"/>
      <c r="K273" s="246"/>
      <c r="L273" s="250"/>
      <c r="M273" s="251"/>
      <c r="N273" s="252"/>
      <c r="O273" s="252"/>
      <c r="P273" s="252"/>
      <c r="Q273" s="252"/>
      <c r="R273" s="252"/>
      <c r="S273" s="252"/>
      <c r="T273" s="253"/>
      <c r="AT273" s="254" t="s">
        <v>140</v>
      </c>
      <c r="AU273" s="254" t="s">
        <v>86</v>
      </c>
      <c r="AV273" s="12" t="s">
        <v>25</v>
      </c>
      <c r="AW273" s="12" t="s">
        <v>40</v>
      </c>
      <c r="AX273" s="12" t="s">
        <v>77</v>
      </c>
      <c r="AY273" s="254" t="s">
        <v>131</v>
      </c>
    </row>
    <row r="274" s="1" customFormat="1" ht="25.5" customHeight="1">
      <c r="B274" s="46"/>
      <c r="C274" s="221" t="s">
        <v>392</v>
      </c>
      <c r="D274" s="221" t="s">
        <v>133</v>
      </c>
      <c r="E274" s="222" t="s">
        <v>393</v>
      </c>
      <c r="F274" s="223" t="s">
        <v>394</v>
      </c>
      <c r="G274" s="224" t="s">
        <v>307</v>
      </c>
      <c r="H274" s="225">
        <v>7</v>
      </c>
      <c r="I274" s="226"/>
      <c r="J274" s="227">
        <f>ROUND(I274*H274,2)</f>
        <v>0</v>
      </c>
      <c r="K274" s="223" t="s">
        <v>137</v>
      </c>
      <c r="L274" s="72"/>
      <c r="M274" s="228" t="s">
        <v>24</v>
      </c>
      <c r="N274" s="229" t="s">
        <v>48</v>
      </c>
      <c r="O274" s="47"/>
      <c r="P274" s="230">
        <f>O274*H274</f>
        <v>0</v>
      </c>
      <c r="Q274" s="230">
        <v>2.1167600000000002</v>
      </c>
      <c r="R274" s="230">
        <f>Q274*H274</f>
        <v>14.817320000000002</v>
      </c>
      <c r="S274" s="230">
        <v>0</v>
      </c>
      <c r="T274" s="231">
        <f>S274*H274</f>
        <v>0</v>
      </c>
      <c r="AR274" s="24" t="s">
        <v>138</v>
      </c>
      <c r="AT274" s="24" t="s">
        <v>133</v>
      </c>
      <c r="AU274" s="24" t="s">
        <v>86</v>
      </c>
      <c r="AY274" s="24" t="s">
        <v>131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24" t="s">
        <v>25</v>
      </c>
      <c r="BK274" s="232">
        <f>ROUND(I274*H274,2)</f>
        <v>0</v>
      </c>
      <c r="BL274" s="24" t="s">
        <v>138</v>
      </c>
      <c r="BM274" s="24" t="s">
        <v>395</v>
      </c>
    </row>
    <row r="275" s="11" customFormat="1">
      <c r="B275" s="233"/>
      <c r="C275" s="234"/>
      <c r="D275" s="235" t="s">
        <v>140</v>
      </c>
      <c r="E275" s="236" t="s">
        <v>24</v>
      </c>
      <c r="F275" s="237" t="s">
        <v>172</v>
      </c>
      <c r="G275" s="234"/>
      <c r="H275" s="238">
        <v>7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AT275" s="244" t="s">
        <v>140</v>
      </c>
      <c r="AU275" s="244" t="s">
        <v>86</v>
      </c>
      <c r="AV275" s="11" t="s">
        <v>86</v>
      </c>
      <c r="AW275" s="11" t="s">
        <v>40</v>
      </c>
      <c r="AX275" s="11" t="s">
        <v>25</v>
      </c>
      <c r="AY275" s="244" t="s">
        <v>131</v>
      </c>
    </row>
    <row r="276" s="12" customFormat="1">
      <c r="B276" s="245"/>
      <c r="C276" s="246"/>
      <c r="D276" s="235" t="s">
        <v>140</v>
      </c>
      <c r="E276" s="247" t="s">
        <v>24</v>
      </c>
      <c r="F276" s="248" t="s">
        <v>142</v>
      </c>
      <c r="G276" s="246"/>
      <c r="H276" s="247" t="s">
        <v>24</v>
      </c>
      <c r="I276" s="249"/>
      <c r="J276" s="246"/>
      <c r="K276" s="246"/>
      <c r="L276" s="250"/>
      <c r="M276" s="251"/>
      <c r="N276" s="252"/>
      <c r="O276" s="252"/>
      <c r="P276" s="252"/>
      <c r="Q276" s="252"/>
      <c r="R276" s="252"/>
      <c r="S276" s="252"/>
      <c r="T276" s="253"/>
      <c r="AT276" s="254" t="s">
        <v>140</v>
      </c>
      <c r="AU276" s="254" t="s">
        <v>86</v>
      </c>
      <c r="AV276" s="12" t="s">
        <v>25</v>
      </c>
      <c r="AW276" s="12" t="s">
        <v>40</v>
      </c>
      <c r="AX276" s="12" t="s">
        <v>77</v>
      </c>
      <c r="AY276" s="254" t="s">
        <v>131</v>
      </c>
    </row>
    <row r="277" s="1" customFormat="1" ht="16.5" customHeight="1">
      <c r="B277" s="46"/>
      <c r="C277" s="279" t="s">
        <v>396</v>
      </c>
      <c r="D277" s="279" t="s">
        <v>257</v>
      </c>
      <c r="E277" s="280" t="s">
        <v>397</v>
      </c>
      <c r="F277" s="281" t="s">
        <v>398</v>
      </c>
      <c r="G277" s="282" t="s">
        <v>307</v>
      </c>
      <c r="H277" s="283">
        <v>6</v>
      </c>
      <c r="I277" s="284"/>
      <c r="J277" s="285">
        <f>ROUND(I277*H277,2)</f>
        <v>0</v>
      </c>
      <c r="K277" s="281" t="s">
        <v>24</v>
      </c>
      <c r="L277" s="286"/>
      <c r="M277" s="287" t="s">
        <v>24</v>
      </c>
      <c r="N277" s="288" t="s">
        <v>48</v>
      </c>
      <c r="O277" s="47"/>
      <c r="P277" s="230">
        <f>O277*H277</f>
        <v>0</v>
      </c>
      <c r="Q277" s="230">
        <v>1.6140000000000001</v>
      </c>
      <c r="R277" s="230">
        <f>Q277*H277</f>
        <v>9.6840000000000011</v>
      </c>
      <c r="S277" s="230">
        <v>0</v>
      </c>
      <c r="T277" s="231">
        <f>S277*H277</f>
        <v>0</v>
      </c>
      <c r="AR277" s="24" t="s">
        <v>177</v>
      </c>
      <c r="AT277" s="24" t="s">
        <v>257</v>
      </c>
      <c r="AU277" s="24" t="s">
        <v>86</v>
      </c>
      <c r="AY277" s="24" t="s">
        <v>131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24" t="s">
        <v>25</v>
      </c>
      <c r="BK277" s="232">
        <f>ROUND(I277*H277,2)</f>
        <v>0</v>
      </c>
      <c r="BL277" s="24" t="s">
        <v>138</v>
      </c>
      <c r="BM277" s="24" t="s">
        <v>399</v>
      </c>
    </row>
    <row r="278" s="1" customFormat="1" ht="16.5" customHeight="1">
      <c r="B278" s="46"/>
      <c r="C278" s="279" t="s">
        <v>400</v>
      </c>
      <c r="D278" s="279" t="s">
        <v>257</v>
      </c>
      <c r="E278" s="280" t="s">
        <v>401</v>
      </c>
      <c r="F278" s="281" t="s">
        <v>402</v>
      </c>
      <c r="G278" s="282" t="s">
        <v>307</v>
      </c>
      <c r="H278" s="283">
        <v>1</v>
      </c>
      <c r="I278" s="284"/>
      <c r="J278" s="285">
        <f>ROUND(I278*H278,2)</f>
        <v>0</v>
      </c>
      <c r="K278" s="281" t="s">
        <v>24</v>
      </c>
      <c r="L278" s="286"/>
      <c r="M278" s="287" t="s">
        <v>24</v>
      </c>
      <c r="N278" s="288" t="s">
        <v>48</v>
      </c>
      <c r="O278" s="47"/>
      <c r="P278" s="230">
        <f>O278*H278</f>
        <v>0</v>
      </c>
      <c r="Q278" s="230">
        <v>2.5659999999999998</v>
      </c>
      <c r="R278" s="230">
        <f>Q278*H278</f>
        <v>2.5659999999999998</v>
      </c>
      <c r="S278" s="230">
        <v>0</v>
      </c>
      <c r="T278" s="231">
        <f>S278*H278</f>
        <v>0</v>
      </c>
      <c r="AR278" s="24" t="s">
        <v>177</v>
      </c>
      <c r="AT278" s="24" t="s">
        <v>257</v>
      </c>
      <c r="AU278" s="24" t="s">
        <v>86</v>
      </c>
      <c r="AY278" s="24" t="s">
        <v>131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24" t="s">
        <v>25</v>
      </c>
      <c r="BK278" s="232">
        <f>ROUND(I278*H278,2)</f>
        <v>0</v>
      </c>
      <c r="BL278" s="24" t="s">
        <v>138</v>
      </c>
      <c r="BM278" s="24" t="s">
        <v>403</v>
      </c>
    </row>
    <row r="279" s="1" customFormat="1" ht="16.5" customHeight="1">
      <c r="B279" s="46"/>
      <c r="C279" s="279" t="s">
        <v>404</v>
      </c>
      <c r="D279" s="279" t="s">
        <v>257</v>
      </c>
      <c r="E279" s="280" t="s">
        <v>405</v>
      </c>
      <c r="F279" s="281" t="s">
        <v>406</v>
      </c>
      <c r="G279" s="282" t="s">
        <v>307</v>
      </c>
      <c r="H279" s="283">
        <v>3</v>
      </c>
      <c r="I279" s="284"/>
      <c r="J279" s="285">
        <f>ROUND(I279*H279,2)</f>
        <v>0</v>
      </c>
      <c r="K279" s="281" t="s">
        <v>137</v>
      </c>
      <c r="L279" s="286"/>
      <c r="M279" s="287" t="s">
        <v>24</v>
      </c>
      <c r="N279" s="288" t="s">
        <v>48</v>
      </c>
      <c r="O279" s="47"/>
      <c r="P279" s="230">
        <f>O279*H279</f>
        <v>0</v>
      </c>
      <c r="Q279" s="230">
        <v>0.254</v>
      </c>
      <c r="R279" s="230">
        <f>Q279*H279</f>
        <v>0.76200000000000001</v>
      </c>
      <c r="S279" s="230">
        <v>0</v>
      </c>
      <c r="T279" s="231">
        <f>S279*H279</f>
        <v>0</v>
      </c>
      <c r="AR279" s="24" t="s">
        <v>177</v>
      </c>
      <c r="AT279" s="24" t="s">
        <v>257</v>
      </c>
      <c r="AU279" s="24" t="s">
        <v>86</v>
      </c>
      <c r="AY279" s="24" t="s">
        <v>131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24" t="s">
        <v>25</v>
      </c>
      <c r="BK279" s="232">
        <f>ROUND(I279*H279,2)</f>
        <v>0</v>
      </c>
      <c r="BL279" s="24" t="s">
        <v>138</v>
      </c>
      <c r="BM279" s="24" t="s">
        <v>407</v>
      </c>
    </row>
    <row r="280" s="1" customFormat="1" ht="16.5" customHeight="1">
      <c r="B280" s="46"/>
      <c r="C280" s="279" t="s">
        <v>408</v>
      </c>
      <c r="D280" s="279" t="s">
        <v>257</v>
      </c>
      <c r="E280" s="280" t="s">
        <v>409</v>
      </c>
      <c r="F280" s="281" t="s">
        <v>410</v>
      </c>
      <c r="G280" s="282" t="s">
        <v>307</v>
      </c>
      <c r="H280" s="283">
        <v>4</v>
      </c>
      <c r="I280" s="284"/>
      <c r="J280" s="285">
        <f>ROUND(I280*H280,2)</f>
        <v>0</v>
      </c>
      <c r="K280" s="281" t="s">
        <v>137</v>
      </c>
      <c r="L280" s="286"/>
      <c r="M280" s="287" t="s">
        <v>24</v>
      </c>
      <c r="N280" s="288" t="s">
        <v>48</v>
      </c>
      <c r="O280" s="47"/>
      <c r="P280" s="230">
        <f>O280*H280</f>
        <v>0</v>
      </c>
      <c r="Q280" s="230">
        <v>0.50600000000000001</v>
      </c>
      <c r="R280" s="230">
        <f>Q280*H280</f>
        <v>2.024</v>
      </c>
      <c r="S280" s="230">
        <v>0</v>
      </c>
      <c r="T280" s="231">
        <f>S280*H280</f>
        <v>0</v>
      </c>
      <c r="AR280" s="24" t="s">
        <v>177</v>
      </c>
      <c r="AT280" s="24" t="s">
        <v>257</v>
      </c>
      <c r="AU280" s="24" t="s">
        <v>86</v>
      </c>
      <c r="AY280" s="24" t="s">
        <v>131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24" t="s">
        <v>25</v>
      </c>
      <c r="BK280" s="232">
        <f>ROUND(I280*H280,2)</f>
        <v>0</v>
      </c>
      <c r="BL280" s="24" t="s">
        <v>138</v>
      </c>
      <c r="BM280" s="24" t="s">
        <v>411</v>
      </c>
    </row>
    <row r="281" s="1" customFormat="1" ht="16.5" customHeight="1">
      <c r="B281" s="46"/>
      <c r="C281" s="279" t="s">
        <v>412</v>
      </c>
      <c r="D281" s="279" t="s">
        <v>257</v>
      </c>
      <c r="E281" s="280" t="s">
        <v>413</v>
      </c>
      <c r="F281" s="281" t="s">
        <v>414</v>
      </c>
      <c r="G281" s="282" t="s">
        <v>307</v>
      </c>
      <c r="H281" s="283">
        <v>1</v>
      </c>
      <c r="I281" s="284"/>
      <c r="J281" s="285">
        <f>ROUND(I281*H281,2)</f>
        <v>0</v>
      </c>
      <c r="K281" s="281" t="s">
        <v>137</v>
      </c>
      <c r="L281" s="286"/>
      <c r="M281" s="287" t="s">
        <v>24</v>
      </c>
      <c r="N281" s="288" t="s">
        <v>48</v>
      </c>
      <c r="O281" s="47"/>
      <c r="P281" s="230">
        <f>O281*H281</f>
        <v>0</v>
      </c>
      <c r="Q281" s="230">
        <v>1.0129999999999999</v>
      </c>
      <c r="R281" s="230">
        <f>Q281*H281</f>
        <v>1.0129999999999999</v>
      </c>
      <c r="S281" s="230">
        <v>0</v>
      </c>
      <c r="T281" s="231">
        <f>S281*H281</f>
        <v>0</v>
      </c>
      <c r="AR281" s="24" t="s">
        <v>177</v>
      </c>
      <c r="AT281" s="24" t="s">
        <v>257</v>
      </c>
      <c r="AU281" s="24" t="s">
        <v>86</v>
      </c>
      <c r="AY281" s="24" t="s">
        <v>131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24" t="s">
        <v>25</v>
      </c>
      <c r="BK281" s="232">
        <f>ROUND(I281*H281,2)</f>
        <v>0</v>
      </c>
      <c r="BL281" s="24" t="s">
        <v>138</v>
      </c>
      <c r="BM281" s="24" t="s">
        <v>415</v>
      </c>
    </row>
    <row r="282" s="1" customFormat="1" ht="16.5" customHeight="1">
      <c r="B282" s="46"/>
      <c r="C282" s="279" t="s">
        <v>416</v>
      </c>
      <c r="D282" s="279" t="s">
        <v>257</v>
      </c>
      <c r="E282" s="280" t="s">
        <v>417</v>
      </c>
      <c r="F282" s="281" t="s">
        <v>418</v>
      </c>
      <c r="G282" s="282" t="s">
        <v>307</v>
      </c>
      <c r="H282" s="283">
        <v>5</v>
      </c>
      <c r="I282" s="284"/>
      <c r="J282" s="285">
        <f>ROUND(I282*H282,2)</f>
        <v>0</v>
      </c>
      <c r="K282" s="281" t="s">
        <v>137</v>
      </c>
      <c r="L282" s="286"/>
      <c r="M282" s="287" t="s">
        <v>24</v>
      </c>
      <c r="N282" s="288" t="s">
        <v>48</v>
      </c>
      <c r="O282" s="47"/>
      <c r="P282" s="230">
        <f>O282*H282</f>
        <v>0</v>
      </c>
      <c r="Q282" s="230">
        <v>0.56999999999999995</v>
      </c>
      <c r="R282" s="230">
        <f>Q282*H282</f>
        <v>2.8499999999999996</v>
      </c>
      <c r="S282" s="230">
        <v>0</v>
      </c>
      <c r="T282" s="231">
        <f>S282*H282</f>
        <v>0</v>
      </c>
      <c r="AR282" s="24" t="s">
        <v>177</v>
      </c>
      <c r="AT282" s="24" t="s">
        <v>257</v>
      </c>
      <c r="AU282" s="24" t="s">
        <v>86</v>
      </c>
      <c r="AY282" s="24" t="s">
        <v>131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24" t="s">
        <v>25</v>
      </c>
      <c r="BK282" s="232">
        <f>ROUND(I282*H282,2)</f>
        <v>0</v>
      </c>
      <c r="BL282" s="24" t="s">
        <v>138</v>
      </c>
      <c r="BM282" s="24" t="s">
        <v>419</v>
      </c>
    </row>
    <row r="283" s="1" customFormat="1" ht="16.5" customHeight="1">
      <c r="B283" s="46"/>
      <c r="C283" s="279" t="s">
        <v>420</v>
      </c>
      <c r="D283" s="279" t="s">
        <v>257</v>
      </c>
      <c r="E283" s="280" t="s">
        <v>421</v>
      </c>
      <c r="F283" s="281" t="s">
        <v>422</v>
      </c>
      <c r="G283" s="282" t="s">
        <v>307</v>
      </c>
      <c r="H283" s="283">
        <v>2</v>
      </c>
      <c r="I283" s="284"/>
      <c r="J283" s="285">
        <f>ROUND(I283*H283,2)</f>
        <v>0</v>
      </c>
      <c r="K283" s="281" t="s">
        <v>137</v>
      </c>
      <c r="L283" s="286"/>
      <c r="M283" s="287" t="s">
        <v>24</v>
      </c>
      <c r="N283" s="288" t="s">
        <v>48</v>
      </c>
      <c r="O283" s="47"/>
      <c r="P283" s="230">
        <f>O283*H283</f>
        <v>0</v>
      </c>
      <c r="Q283" s="230">
        <v>0.52100000000000002</v>
      </c>
      <c r="R283" s="230">
        <f>Q283*H283</f>
        <v>1.042</v>
      </c>
      <c r="S283" s="230">
        <v>0</v>
      </c>
      <c r="T283" s="231">
        <f>S283*H283</f>
        <v>0</v>
      </c>
      <c r="AR283" s="24" t="s">
        <v>177</v>
      </c>
      <c r="AT283" s="24" t="s">
        <v>257</v>
      </c>
      <c r="AU283" s="24" t="s">
        <v>86</v>
      </c>
      <c r="AY283" s="24" t="s">
        <v>131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24" t="s">
        <v>25</v>
      </c>
      <c r="BK283" s="232">
        <f>ROUND(I283*H283,2)</f>
        <v>0</v>
      </c>
      <c r="BL283" s="24" t="s">
        <v>138</v>
      </c>
      <c r="BM283" s="24" t="s">
        <v>423</v>
      </c>
    </row>
    <row r="284" s="1" customFormat="1" ht="16.5" customHeight="1">
      <c r="B284" s="46"/>
      <c r="C284" s="221" t="s">
        <v>424</v>
      </c>
      <c r="D284" s="221" t="s">
        <v>133</v>
      </c>
      <c r="E284" s="222" t="s">
        <v>425</v>
      </c>
      <c r="F284" s="223" t="s">
        <v>426</v>
      </c>
      <c r="G284" s="224" t="s">
        <v>307</v>
      </c>
      <c r="H284" s="225">
        <v>1</v>
      </c>
      <c r="I284" s="226"/>
      <c r="J284" s="227">
        <f>ROUND(I284*H284,2)</f>
        <v>0</v>
      </c>
      <c r="K284" s="223" t="s">
        <v>24</v>
      </c>
      <c r="L284" s="72"/>
      <c r="M284" s="228" t="s">
        <v>24</v>
      </c>
      <c r="N284" s="229" t="s">
        <v>48</v>
      </c>
      <c r="O284" s="47"/>
      <c r="P284" s="230">
        <f>O284*H284</f>
        <v>0</v>
      </c>
      <c r="Q284" s="230">
        <v>0.0032499999999999999</v>
      </c>
      <c r="R284" s="230">
        <f>Q284*H284</f>
        <v>0.0032499999999999999</v>
      </c>
      <c r="S284" s="230">
        <v>0</v>
      </c>
      <c r="T284" s="231">
        <f>S284*H284</f>
        <v>0</v>
      </c>
      <c r="AR284" s="24" t="s">
        <v>138</v>
      </c>
      <c r="AT284" s="24" t="s">
        <v>133</v>
      </c>
      <c r="AU284" s="24" t="s">
        <v>86</v>
      </c>
      <c r="AY284" s="24" t="s">
        <v>131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24" t="s">
        <v>25</v>
      </c>
      <c r="BK284" s="232">
        <f>ROUND(I284*H284,2)</f>
        <v>0</v>
      </c>
      <c r="BL284" s="24" t="s">
        <v>138</v>
      </c>
      <c r="BM284" s="24" t="s">
        <v>427</v>
      </c>
    </row>
    <row r="285" s="12" customFormat="1">
      <c r="B285" s="245"/>
      <c r="C285" s="246"/>
      <c r="D285" s="235" t="s">
        <v>140</v>
      </c>
      <c r="E285" s="247" t="s">
        <v>24</v>
      </c>
      <c r="F285" s="248" t="s">
        <v>428</v>
      </c>
      <c r="G285" s="246"/>
      <c r="H285" s="247" t="s">
        <v>24</v>
      </c>
      <c r="I285" s="249"/>
      <c r="J285" s="246"/>
      <c r="K285" s="246"/>
      <c r="L285" s="250"/>
      <c r="M285" s="251"/>
      <c r="N285" s="252"/>
      <c r="O285" s="252"/>
      <c r="P285" s="252"/>
      <c r="Q285" s="252"/>
      <c r="R285" s="252"/>
      <c r="S285" s="252"/>
      <c r="T285" s="253"/>
      <c r="AT285" s="254" t="s">
        <v>140</v>
      </c>
      <c r="AU285" s="254" t="s">
        <v>86</v>
      </c>
      <c r="AV285" s="12" t="s">
        <v>25</v>
      </c>
      <c r="AW285" s="12" t="s">
        <v>40</v>
      </c>
      <c r="AX285" s="12" t="s">
        <v>77</v>
      </c>
      <c r="AY285" s="254" t="s">
        <v>131</v>
      </c>
    </row>
    <row r="286" s="11" customFormat="1">
      <c r="B286" s="233"/>
      <c r="C286" s="234"/>
      <c r="D286" s="235" t="s">
        <v>140</v>
      </c>
      <c r="E286" s="236" t="s">
        <v>24</v>
      </c>
      <c r="F286" s="237" t="s">
        <v>25</v>
      </c>
      <c r="G286" s="234"/>
      <c r="H286" s="238">
        <v>1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AT286" s="244" t="s">
        <v>140</v>
      </c>
      <c r="AU286" s="244" t="s">
        <v>86</v>
      </c>
      <c r="AV286" s="11" t="s">
        <v>86</v>
      </c>
      <c r="AW286" s="11" t="s">
        <v>40</v>
      </c>
      <c r="AX286" s="11" t="s">
        <v>77</v>
      </c>
      <c r="AY286" s="244" t="s">
        <v>131</v>
      </c>
    </row>
    <row r="287" s="14" customFormat="1">
      <c r="B287" s="266"/>
      <c r="C287" s="267"/>
      <c r="D287" s="235" t="s">
        <v>140</v>
      </c>
      <c r="E287" s="268" t="s">
        <v>24</v>
      </c>
      <c r="F287" s="269" t="s">
        <v>149</v>
      </c>
      <c r="G287" s="267"/>
      <c r="H287" s="270">
        <v>1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AT287" s="276" t="s">
        <v>140</v>
      </c>
      <c r="AU287" s="276" t="s">
        <v>86</v>
      </c>
      <c r="AV287" s="14" t="s">
        <v>138</v>
      </c>
      <c r="AW287" s="14" t="s">
        <v>40</v>
      </c>
      <c r="AX287" s="14" t="s">
        <v>25</v>
      </c>
      <c r="AY287" s="276" t="s">
        <v>131</v>
      </c>
    </row>
    <row r="288" s="12" customFormat="1">
      <c r="B288" s="245"/>
      <c r="C288" s="246"/>
      <c r="D288" s="235" t="s">
        <v>140</v>
      </c>
      <c r="E288" s="247" t="s">
        <v>24</v>
      </c>
      <c r="F288" s="248" t="s">
        <v>142</v>
      </c>
      <c r="G288" s="246"/>
      <c r="H288" s="247" t="s">
        <v>24</v>
      </c>
      <c r="I288" s="249"/>
      <c r="J288" s="246"/>
      <c r="K288" s="246"/>
      <c r="L288" s="250"/>
      <c r="M288" s="251"/>
      <c r="N288" s="252"/>
      <c r="O288" s="252"/>
      <c r="P288" s="252"/>
      <c r="Q288" s="252"/>
      <c r="R288" s="252"/>
      <c r="S288" s="252"/>
      <c r="T288" s="253"/>
      <c r="AT288" s="254" t="s">
        <v>140</v>
      </c>
      <c r="AU288" s="254" t="s">
        <v>86</v>
      </c>
      <c r="AV288" s="12" t="s">
        <v>25</v>
      </c>
      <c r="AW288" s="12" t="s">
        <v>40</v>
      </c>
      <c r="AX288" s="12" t="s">
        <v>77</v>
      </c>
      <c r="AY288" s="254" t="s">
        <v>131</v>
      </c>
    </row>
    <row r="289" s="1" customFormat="1" ht="25.5" customHeight="1">
      <c r="B289" s="46"/>
      <c r="C289" s="221" t="s">
        <v>429</v>
      </c>
      <c r="D289" s="221" t="s">
        <v>133</v>
      </c>
      <c r="E289" s="222" t="s">
        <v>430</v>
      </c>
      <c r="F289" s="223" t="s">
        <v>431</v>
      </c>
      <c r="G289" s="224" t="s">
        <v>432</v>
      </c>
      <c r="H289" s="225">
        <v>1</v>
      </c>
      <c r="I289" s="226"/>
      <c r="J289" s="227">
        <f>ROUND(I289*H289,2)</f>
        <v>0</v>
      </c>
      <c r="K289" s="223" t="s">
        <v>24</v>
      </c>
      <c r="L289" s="72"/>
      <c r="M289" s="228" t="s">
        <v>24</v>
      </c>
      <c r="N289" s="229" t="s">
        <v>48</v>
      </c>
      <c r="O289" s="47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AR289" s="24" t="s">
        <v>138</v>
      </c>
      <c r="AT289" s="24" t="s">
        <v>133</v>
      </c>
      <c r="AU289" s="24" t="s">
        <v>86</v>
      </c>
      <c r="AY289" s="24" t="s">
        <v>131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24" t="s">
        <v>25</v>
      </c>
      <c r="BK289" s="232">
        <f>ROUND(I289*H289,2)</f>
        <v>0</v>
      </c>
      <c r="BL289" s="24" t="s">
        <v>138</v>
      </c>
      <c r="BM289" s="24" t="s">
        <v>433</v>
      </c>
    </row>
    <row r="290" s="1" customFormat="1" ht="16.5" customHeight="1">
      <c r="B290" s="46"/>
      <c r="C290" s="221" t="s">
        <v>434</v>
      </c>
      <c r="D290" s="221" t="s">
        <v>133</v>
      </c>
      <c r="E290" s="222" t="s">
        <v>435</v>
      </c>
      <c r="F290" s="223" t="s">
        <v>436</v>
      </c>
      <c r="G290" s="224" t="s">
        <v>307</v>
      </c>
      <c r="H290" s="225">
        <v>3</v>
      </c>
      <c r="I290" s="226"/>
      <c r="J290" s="227">
        <f>ROUND(I290*H290,2)</f>
        <v>0</v>
      </c>
      <c r="K290" s="223" t="s">
        <v>24</v>
      </c>
      <c r="L290" s="72"/>
      <c r="M290" s="228" t="s">
        <v>24</v>
      </c>
      <c r="N290" s="229" t="s">
        <v>48</v>
      </c>
      <c r="O290" s="47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AR290" s="24" t="s">
        <v>138</v>
      </c>
      <c r="AT290" s="24" t="s">
        <v>133</v>
      </c>
      <c r="AU290" s="24" t="s">
        <v>86</v>
      </c>
      <c r="AY290" s="24" t="s">
        <v>131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24" t="s">
        <v>25</v>
      </c>
      <c r="BK290" s="232">
        <f>ROUND(I290*H290,2)</f>
        <v>0</v>
      </c>
      <c r="BL290" s="24" t="s">
        <v>138</v>
      </c>
      <c r="BM290" s="24" t="s">
        <v>437</v>
      </c>
    </row>
    <row r="291" s="11" customFormat="1">
      <c r="B291" s="233"/>
      <c r="C291" s="234"/>
      <c r="D291" s="235" t="s">
        <v>140</v>
      </c>
      <c r="E291" s="236" t="s">
        <v>24</v>
      </c>
      <c r="F291" s="237" t="s">
        <v>438</v>
      </c>
      <c r="G291" s="234"/>
      <c r="H291" s="238">
        <v>3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AT291" s="244" t="s">
        <v>140</v>
      </c>
      <c r="AU291" s="244" t="s">
        <v>86</v>
      </c>
      <c r="AV291" s="11" t="s">
        <v>86</v>
      </c>
      <c r="AW291" s="11" t="s">
        <v>40</v>
      </c>
      <c r="AX291" s="11" t="s">
        <v>25</v>
      </c>
      <c r="AY291" s="244" t="s">
        <v>131</v>
      </c>
    </row>
    <row r="292" s="11" customFormat="1">
      <c r="B292" s="233"/>
      <c r="C292" s="234"/>
      <c r="D292" s="235" t="s">
        <v>140</v>
      </c>
      <c r="E292" s="236" t="s">
        <v>24</v>
      </c>
      <c r="F292" s="237" t="s">
        <v>24</v>
      </c>
      <c r="G292" s="234"/>
      <c r="H292" s="238">
        <v>0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AT292" s="244" t="s">
        <v>140</v>
      </c>
      <c r="AU292" s="244" t="s">
        <v>86</v>
      </c>
      <c r="AV292" s="11" t="s">
        <v>86</v>
      </c>
      <c r="AW292" s="11" t="s">
        <v>40</v>
      </c>
      <c r="AX292" s="11" t="s">
        <v>77</v>
      </c>
      <c r="AY292" s="244" t="s">
        <v>131</v>
      </c>
    </row>
    <row r="293" s="11" customFormat="1">
      <c r="B293" s="233"/>
      <c r="C293" s="234"/>
      <c r="D293" s="235" t="s">
        <v>140</v>
      </c>
      <c r="E293" s="236" t="s">
        <v>24</v>
      </c>
      <c r="F293" s="237" t="s">
        <v>24</v>
      </c>
      <c r="G293" s="234"/>
      <c r="H293" s="238">
        <v>0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AT293" s="244" t="s">
        <v>140</v>
      </c>
      <c r="AU293" s="244" t="s">
        <v>86</v>
      </c>
      <c r="AV293" s="11" t="s">
        <v>86</v>
      </c>
      <c r="AW293" s="11" t="s">
        <v>40</v>
      </c>
      <c r="AX293" s="11" t="s">
        <v>77</v>
      </c>
      <c r="AY293" s="244" t="s">
        <v>131</v>
      </c>
    </row>
    <row r="294" s="11" customFormat="1">
      <c r="B294" s="233"/>
      <c r="C294" s="234"/>
      <c r="D294" s="235" t="s">
        <v>140</v>
      </c>
      <c r="E294" s="236" t="s">
        <v>24</v>
      </c>
      <c r="F294" s="237" t="s">
        <v>24</v>
      </c>
      <c r="G294" s="234"/>
      <c r="H294" s="238">
        <v>0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AT294" s="244" t="s">
        <v>140</v>
      </c>
      <c r="AU294" s="244" t="s">
        <v>86</v>
      </c>
      <c r="AV294" s="11" t="s">
        <v>86</v>
      </c>
      <c r="AW294" s="11" t="s">
        <v>40</v>
      </c>
      <c r="AX294" s="11" t="s">
        <v>77</v>
      </c>
      <c r="AY294" s="244" t="s">
        <v>131</v>
      </c>
    </row>
    <row r="295" s="11" customFormat="1">
      <c r="B295" s="233"/>
      <c r="C295" s="234"/>
      <c r="D295" s="235" t="s">
        <v>140</v>
      </c>
      <c r="E295" s="236" t="s">
        <v>24</v>
      </c>
      <c r="F295" s="237" t="s">
        <v>24</v>
      </c>
      <c r="G295" s="234"/>
      <c r="H295" s="238">
        <v>0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AT295" s="244" t="s">
        <v>140</v>
      </c>
      <c r="AU295" s="244" t="s">
        <v>86</v>
      </c>
      <c r="AV295" s="11" t="s">
        <v>86</v>
      </c>
      <c r="AW295" s="11" t="s">
        <v>40</v>
      </c>
      <c r="AX295" s="11" t="s">
        <v>77</v>
      </c>
      <c r="AY295" s="244" t="s">
        <v>131</v>
      </c>
    </row>
    <row r="296" s="11" customFormat="1">
      <c r="B296" s="233"/>
      <c r="C296" s="234"/>
      <c r="D296" s="235" t="s">
        <v>140</v>
      </c>
      <c r="E296" s="236" t="s">
        <v>24</v>
      </c>
      <c r="F296" s="237" t="s">
        <v>24</v>
      </c>
      <c r="G296" s="234"/>
      <c r="H296" s="238">
        <v>0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AT296" s="244" t="s">
        <v>140</v>
      </c>
      <c r="AU296" s="244" t="s">
        <v>86</v>
      </c>
      <c r="AV296" s="11" t="s">
        <v>86</v>
      </c>
      <c r="AW296" s="11" t="s">
        <v>40</v>
      </c>
      <c r="AX296" s="11" t="s">
        <v>77</v>
      </c>
      <c r="AY296" s="244" t="s">
        <v>131</v>
      </c>
    </row>
    <row r="297" s="11" customFormat="1">
      <c r="B297" s="233"/>
      <c r="C297" s="234"/>
      <c r="D297" s="235" t="s">
        <v>140</v>
      </c>
      <c r="E297" s="236" t="s">
        <v>24</v>
      </c>
      <c r="F297" s="237" t="s">
        <v>24</v>
      </c>
      <c r="G297" s="234"/>
      <c r="H297" s="238">
        <v>0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AT297" s="244" t="s">
        <v>140</v>
      </c>
      <c r="AU297" s="244" t="s">
        <v>86</v>
      </c>
      <c r="AV297" s="11" t="s">
        <v>86</v>
      </c>
      <c r="AW297" s="11" t="s">
        <v>40</v>
      </c>
      <c r="AX297" s="11" t="s">
        <v>77</v>
      </c>
      <c r="AY297" s="244" t="s">
        <v>131</v>
      </c>
    </row>
    <row r="298" s="11" customFormat="1">
      <c r="B298" s="233"/>
      <c r="C298" s="234"/>
      <c r="D298" s="235" t="s">
        <v>140</v>
      </c>
      <c r="E298" s="236" t="s">
        <v>24</v>
      </c>
      <c r="F298" s="237" t="s">
        <v>24</v>
      </c>
      <c r="G298" s="234"/>
      <c r="H298" s="238">
        <v>0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AT298" s="244" t="s">
        <v>140</v>
      </c>
      <c r="AU298" s="244" t="s">
        <v>86</v>
      </c>
      <c r="AV298" s="11" t="s">
        <v>86</v>
      </c>
      <c r="AW298" s="11" t="s">
        <v>40</v>
      </c>
      <c r="AX298" s="11" t="s">
        <v>77</v>
      </c>
      <c r="AY298" s="244" t="s">
        <v>131</v>
      </c>
    </row>
    <row r="299" s="11" customFormat="1">
      <c r="B299" s="233"/>
      <c r="C299" s="234"/>
      <c r="D299" s="235" t="s">
        <v>140</v>
      </c>
      <c r="E299" s="236" t="s">
        <v>24</v>
      </c>
      <c r="F299" s="237" t="s">
        <v>24</v>
      </c>
      <c r="G299" s="234"/>
      <c r="H299" s="238">
        <v>0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AT299" s="244" t="s">
        <v>140</v>
      </c>
      <c r="AU299" s="244" t="s">
        <v>86</v>
      </c>
      <c r="AV299" s="11" t="s">
        <v>86</v>
      </c>
      <c r="AW299" s="11" t="s">
        <v>40</v>
      </c>
      <c r="AX299" s="11" t="s">
        <v>77</v>
      </c>
      <c r="AY299" s="244" t="s">
        <v>131</v>
      </c>
    </row>
    <row r="300" s="11" customFormat="1">
      <c r="B300" s="233"/>
      <c r="C300" s="234"/>
      <c r="D300" s="235" t="s">
        <v>140</v>
      </c>
      <c r="E300" s="236" t="s">
        <v>24</v>
      </c>
      <c r="F300" s="237" t="s">
        <v>24</v>
      </c>
      <c r="G300" s="234"/>
      <c r="H300" s="238">
        <v>0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AT300" s="244" t="s">
        <v>140</v>
      </c>
      <c r="AU300" s="244" t="s">
        <v>86</v>
      </c>
      <c r="AV300" s="11" t="s">
        <v>86</v>
      </c>
      <c r="AW300" s="11" t="s">
        <v>40</v>
      </c>
      <c r="AX300" s="11" t="s">
        <v>77</v>
      </c>
      <c r="AY300" s="244" t="s">
        <v>131</v>
      </c>
    </row>
    <row r="301" s="11" customFormat="1">
      <c r="B301" s="233"/>
      <c r="C301" s="234"/>
      <c r="D301" s="235" t="s">
        <v>140</v>
      </c>
      <c r="E301" s="236" t="s">
        <v>24</v>
      </c>
      <c r="F301" s="237" t="s">
        <v>24</v>
      </c>
      <c r="G301" s="234"/>
      <c r="H301" s="238">
        <v>0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AT301" s="244" t="s">
        <v>140</v>
      </c>
      <c r="AU301" s="244" t="s">
        <v>86</v>
      </c>
      <c r="AV301" s="11" t="s">
        <v>86</v>
      </c>
      <c r="AW301" s="11" t="s">
        <v>40</v>
      </c>
      <c r="AX301" s="11" t="s">
        <v>77</v>
      </c>
      <c r="AY301" s="244" t="s">
        <v>131</v>
      </c>
    </row>
    <row r="302" s="11" customFormat="1">
      <c r="B302" s="233"/>
      <c r="C302" s="234"/>
      <c r="D302" s="235" t="s">
        <v>140</v>
      </c>
      <c r="E302" s="236" t="s">
        <v>24</v>
      </c>
      <c r="F302" s="237" t="s">
        <v>24</v>
      </c>
      <c r="G302" s="234"/>
      <c r="H302" s="238">
        <v>0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AT302" s="244" t="s">
        <v>140</v>
      </c>
      <c r="AU302" s="244" t="s">
        <v>86</v>
      </c>
      <c r="AV302" s="11" t="s">
        <v>86</v>
      </c>
      <c r="AW302" s="11" t="s">
        <v>40</v>
      </c>
      <c r="AX302" s="11" t="s">
        <v>77</v>
      </c>
      <c r="AY302" s="244" t="s">
        <v>131</v>
      </c>
    </row>
    <row r="303" s="1" customFormat="1" ht="25.5" customHeight="1">
      <c r="B303" s="46"/>
      <c r="C303" s="221" t="s">
        <v>439</v>
      </c>
      <c r="D303" s="221" t="s">
        <v>133</v>
      </c>
      <c r="E303" s="222" t="s">
        <v>440</v>
      </c>
      <c r="F303" s="223" t="s">
        <v>441</v>
      </c>
      <c r="G303" s="224" t="s">
        <v>307</v>
      </c>
      <c r="H303" s="225">
        <v>7</v>
      </c>
      <c r="I303" s="226"/>
      <c r="J303" s="227">
        <f>ROUND(I303*H303,2)</f>
        <v>0</v>
      </c>
      <c r="K303" s="223" t="s">
        <v>137</v>
      </c>
      <c r="L303" s="72"/>
      <c r="M303" s="228" t="s">
        <v>24</v>
      </c>
      <c r="N303" s="229" t="s">
        <v>48</v>
      </c>
      <c r="O303" s="47"/>
      <c r="P303" s="230">
        <f>O303*H303</f>
        <v>0</v>
      </c>
      <c r="Q303" s="230">
        <v>0.0070200000000000002</v>
      </c>
      <c r="R303" s="230">
        <f>Q303*H303</f>
        <v>0.049140000000000003</v>
      </c>
      <c r="S303" s="230">
        <v>0</v>
      </c>
      <c r="T303" s="231">
        <f>S303*H303</f>
        <v>0</v>
      </c>
      <c r="AR303" s="24" t="s">
        <v>138</v>
      </c>
      <c r="AT303" s="24" t="s">
        <v>133</v>
      </c>
      <c r="AU303" s="24" t="s">
        <v>86</v>
      </c>
      <c r="AY303" s="24" t="s">
        <v>131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24" t="s">
        <v>25</v>
      </c>
      <c r="BK303" s="232">
        <f>ROUND(I303*H303,2)</f>
        <v>0</v>
      </c>
      <c r="BL303" s="24" t="s">
        <v>138</v>
      </c>
      <c r="BM303" s="24" t="s">
        <v>442</v>
      </c>
    </row>
    <row r="304" s="11" customFormat="1">
      <c r="B304" s="233"/>
      <c r="C304" s="234"/>
      <c r="D304" s="235" t="s">
        <v>140</v>
      </c>
      <c r="E304" s="236" t="s">
        <v>24</v>
      </c>
      <c r="F304" s="237" t="s">
        <v>172</v>
      </c>
      <c r="G304" s="234"/>
      <c r="H304" s="238">
        <v>7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AT304" s="244" t="s">
        <v>140</v>
      </c>
      <c r="AU304" s="244" t="s">
        <v>86</v>
      </c>
      <c r="AV304" s="11" t="s">
        <v>86</v>
      </c>
      <c r="AW304" s="11" t="s">
        <v>40</v>
      </c>
      <c r="AX304" s="11" t="s">
        <v>25</v>
      </c>
      <c r="AY304" s="244" t="s">
        <v>131</v>
      </c>
    </row>
    <row r="305" s="12" customFormat="1">
      <c r="B305" s="245"/>
      <c r="C305" s="246"/>
      <c r="D305" s="235" t="s">
        <v>140</v>
      </c>
      <c r="E305" s="247" t="s">
        <v>24</v>
      </c>
      <c r="F305" s="248" t="s">
        <v>142</v>
      </c>
      <c r="G305" s="246"/>
      <c r="H305" s="247" t="s">
        <v>24</v>
      </c>
      <c r="I305" s="249"/>
      <c r="J305" s="246"/>
      <c r="K305" s="246"/>
      <c r="L305" s="250"/>
      <c r="M305" s="251"/>
      <c r="N305" s="252"/>
      <c r="O305" s="252"/>
      <c r="P305" s="252"/>
      <c r="Q305" s="252"/>
      <c r="R305" s="252"/>
      <c r="S305" s="252"/>
      <c r="T305" s="253"/>
      <c r="AT305" s="254" t="s">
        <v>140</v>
      </c>
      <c r="AU305" s="254" t="s">
        <v>86</v>
      </c>
      <c r="AV305" s="12" t="s">
        <v>25</v>
      </c>
      <c r="AW305" s="12" t="s">
        <v>40</v>
      </c>
      <c r="AX305" s="12" t="s">
        <v>77</v>
      </c>
      <c r="AY305" s="254" t="s">
        <v>131</v>
      </c>
    </row>
    <row r="306" s="1" customFormat="1" ht="16.5" customHeight="1">
      <c r="B306" s="46"/>
      <c r="C306" s="279" t="s">
        <v>443</v>
      </c>
      <c r="D306" s="279" t="s">
        <v>257</v>
      </c>
      <c r="E306" s="280" t="s">
        <v>444</v>
      </c>
      <c r="F306" s="281" t="s">
        <v>445</v>
      </c>
      <c r="G306" s="282" t="s">
        <v>307</v>
      </c>
      <c r="H306" s="283">
        <v>7</v>
      </c>
      <c r="I306" s="284"/>
      <c r="J306" s="285">
        <f>ROUND(I306*H306,2)</f>
        <v>0</v>
      </c>
      <c r="K306" s="281" t="s">
        <v>24</v>
      </c>
      <c r="L306" s="286"/>
      <c r="M306" s="287" t="s">
        <v>24</v>
      </c>
      <c r="N306" s="288" t="s">
        <v>48</v>
      </c>
      <c r="O306" s="47"/>
      <c r="P306" s="230">
        <f>O306*H306</f>
        <v>0</v>
      </c>
      <c r="Q306" s="230">
        <v>0.16200000000000001</v>
      </c>
      <c r="R306" s="230">
        <f>Q306*H306</f>
        <v>1.1340000000000001</v>
      </c>
      <c r="S306" s="230">
        <v>0</v>
      </c>
      <c r="T306" s="231">
        <f>S306*H306</f>
        <v>0</v>
      </c>
      <c r="AR306" s="24" t="s">
        <v>177</v>
      </c>
      <c r="AT306" s="24" t="s">
        <v>257</v>
      </c>
      <c r="AU306" s="24" t="s">
        <v>86</v>
      </c>
      <c r="AY306" s="24" t="s">
        <v>131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24" t="s">
        <v>25</v>
      </c>
      <c r="BK306" s="232">
        <f>ROUND(I306*H306,2)</f>
        <v>0</v>
      </c>
      <c r="BL306" s="24" t="s">
        <v>138</v>
      </c>
      <c r="BM306" s="24" t="s">
        <v>446</v>
      </c>
    </row>
    <row r="307" s="10" customFormat="1" ht="29.88" customHeight="1">
      <c r="B307" s="205"/>
      <c r="C307" s="206"/>
      <c r="D307" s="207" t="s">
        <v>76</v>
      </c>
      <c r="E307" s="219" t="s">
        <v>182</v>
      </c>
      <c r="F307" s="219" t="s">
        <v>447</v>
      </c>
      <c r="G307" s="206"/>
      <c r="H307" s="206"/>
      <c r="I307" s="209"/>
      <c r="J307" s="220">
        <f>BK307</f>
        <v>0</v>
      </c>
      <c r="K307" s="206"/>
      <c r="L307" s="211"/>
      <c r="M307" s="212"/>
      <c r="N307" s="213"/>
      <c r="O307" s="213"/>
      <c r="P307" s="214">
        <f>SUM(P308:P311)</f>
        <v>0</v>
      </c>
      <c r="Q307" s="213"/>
      <c r="R307" s="214">
        <f>SUM(R308:R311)</f>
        <v>0.063439999999999996</v>
      </c>
      <c r="S307" s="213"/>
      <c r="T307" s="215">
        <f>SUM(T308:T311)</f>
        <v>0</v>
      </c>
      <c r="AR307" s="216" t="s">
        <v>25</v>
      </c>
      <c r="AT307" s="217" t="s">
        <v>76</v>
      </c>
      <c r="AU307" s="217" t="s">
        <v>25</v>
      </c>
      <c r="AY307" s="216" t="s">
        <v>131</v>
      </c>
      <c r="BK307" s="218">
        <f>SUM(BK308:BK311)</f>
        <v>0</v>
      </c>
    </row>
    <row r="308" s="1" customFormat="1" ht="38.25" customHeight="1">
      <c r="B308" s="46"/>
      <c r="C308" s="221" t="s">
        <v>448</v>
      </c>
      <c r="D308" s="221" t="s">
        <v>133</v>
      </c>
      <c r="E308" s="222" t="s">
        <v>449</v>
      </c>
      <c r="F308" s="223" t="s">
        <v>450</v>
      </c>
      <c r="G308" s="224" t="s">
        <v>295</v>
      </c>
      <c r="H308" s="225">
        <v>104</v>
      </c>
      <c r="I308" s="226"/>
      <c r="J308" s="227">
        <f>ROUND(I308*H308,2)</f>
        <v>0</v>
      </c>
      <c r="K308" s="223" t="s">
        <v>24</v>
      </c>
      <c r="L308" s="72"/>
      <c r="M308" s="228" t="s">
        <v>24</v>
      </c>
      <c r="N308" s="229" t="s">
        <v>48</v>
      </c>
      <c r="O308" s="47"/>
      <c r="P308" s="230">
        <f>O308*H308</f>
        <v>0</v>
      </c>
      <c r="Q308" s="230">
        <v>0.00060999999999999997</v>
      </c>
      <c r="R308" s="230">
        <f>Q308*H308</f>
        <v>0.063439999999999996</v>
      </c>
      <c r="S308" s="230">
        <v>0</v>
      </c>
      <c r="T308" s="231">
        <f>S308*H308</f>
        <v>0</v>
      </c>
      <c r="AR308" s="24" t="s">
        <v>138</v>
      </c>
      <c r="AT308" s="24" t="s">
        <v>133</v>
      </c>
      <c r="AU308" s="24" t="s">
        <v>86</v>
      </c>
      <c r="AY308" s="24" t="s">
        <v>131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24" t="s">
        <v>25</v>
      </c>
      <c r="BK308" s="232">
        <f>ROUND(I308*H308,2)</f>
        <v>0</v>
      </c>
      <c r="BL308" s="24" t="s">
        <v>138</v>
      </c>
      <c r="BM308" s="24" t="s">
        <v>451</v>
      </c>
    </row>
    <row r="309" s="1" customFormat="1" ht="25.5" customHeight="1">
      <c r="B309" s="46"/>
      <c r="C309" s="221" t="s">
        <v>452</v>
      </c>
      <c r="D309" s="221" t="s">
        <v>133</v>
      </c>
      <c r="E309" s="222" t="s">
        <v>453</v>
      </c>
      <c r="F309" s="223" t="s">
        <v>454</v>
      </c>
      <c r="G309" s="224" t="s">
        <v>295</v>
      </c>
      <c r="H309" s="225">
        <v>104</v>
      </c>
      <c r="I309" s="226"/>
      <c r="J309" s="227">
        <f>ROUND(I309*H309,2)</f>
        <v>0</v>
      </c>
      <c r="K309" s="223" t="s">
        <v>137</v>
      </c>
      <c r="L309" s="72"/>
      <c r="M309" s="228" t="s">
        <v>24</v>
      </c>
      <c r="N309" s="229" t="s">
        <v>48</v>
      </c>
      <c r="O309" s="47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AR309" s="24" t="s">
        <v>138</v>
      </c>
      <c r="AT309" s="24" t="s">
        <v>133</v>
      </c>
      <c r="AU309" s="24" t="s">
        <v>86</v>
      </c>
      <c r="AY309" s="24" t="s">
        <v>131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24" t="s">
        <v>25</v>
      </c>
      <c r="BK309" s="232">
        <f>ROUND(I309*H309,2)</f>
        <v>0</v>
      </c>
      <c r="BL309" s="24" t="s">
        <v>138</v>
      </c>
      <c r="BM309" s="24" t="s">
        <v>455</v>
      </c>
    </row>
    <row r="310" s="11" customFormat="1">
      <c r="B310" s="233"/>
      <c r="C310" s="234"/>
      <c r="D310" s="235" t="s">
        <v>140</v>
      </c>
      <c r="E310" s="236" t="s">
        <v>24</v>
      </c>
      <c r="F310" s="237" t="s">
        <v>456</v>
      </c>
      <c r="G310" s="234"/>
      <c r="H310" s="238">
        <v>104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AT310" s="244" t="s">
        <v>140</v>
      </c>
      <c r="AU310" s="244" t="s">
        <v>86</v>
      </c>
      <c r="AV310" s="11" t="s">
        <v>86</v>
      </c>
      <c r="AW310" s="11" t="s">
        <v>40</v>
      </c>
      <c r="AX310" s="11" t="s">
        <v>25</v>
      </c>
      <c r="AY310" s="244" t="s">
        <v>131</v>
      </c>
    </row>
    <row r="311" s="12" customFormat="1">
      <c r="B311" s="245"/>
      <c r="C311" s="246"/>
      <c r="D311" s="235" t="s">
        <v>140</v>
      </c>
      <c r="E311" s="247" t="s">
        <v>24</v>
      </c>
      <c r="F311" s="248" t="s">
        <v>142</v>
      </c>
      <c r="G311" s="246"/>
      <c r="H311" s="247" t="s">
        <v>24</v>
      </c>
      <c r="I311" s="249"/>
      <c r="J311" s="246"/>
      <c r="K311" s="246"/>
      <c r="L311" s="250"/>
      <c r="M311" s="251"/>
      <c r="N311" s="252"/>
      <c r="O311" s="252"/>
      <c r="P311" s="252"/>
      <c r="Q311" s="252"/>
      <c r="R311" s="252"/>
      <c r="S311" s="252"/>
      <c r="T311" s="253"/>
      <c r="AT311" s="254" t="s">
        <v>140</v>
      </c>
      <c r="AU311" s="254" t="s">
        <v>86</v>
      </c>
      <c r="AV311" s="12" t="s">
        <v>25</v>
      </c>
      <c r="AW311" s="12" t="s">
        <v>40</v>
      </c>
      <c r="AX311" s="12" t="s">
        <v>77</v>
      </c>
      <c r="AY311" s="254" t="s">
        <v>131</v>
      </c>
    </row>
    <row r="312" s="10" customFormat="1" ht="29.88" customHeight="1">
      <c r="B312" s="205"/>
      <c r="C312" s="206"/>
      <c r="D312" s="207" t="s">
        <v>76</v>
      </c>
      <c r="E312" s="219" t="s">
        <v>457</v>
      </c>
      <c r="F312" s="219" t="s">
        <v>458</v>
      </c>
      <c r="G312" s="206"/>
      <c r="H312" s="206"/>
      <c r="I312" s="209"/>
      <c r="J312" s="220">
        <f>BK312</f>
        <v>0</v>
      </c>
      <c r="K312" s="206"/>
      <c r="L312" s="211"/>
      <c r="M312" s="212"/>
      <c r="N312" s="213"/>
      <c r="O312" s="213"/>
      <c r="P312" s="214">
        <f>SUM(P313:P321)</f>
        <v>0</v>
      </c>
      <c r="Q312" s="213"/>
      <c r="R312" s="214">
        <f>SUM(R313:R321)</f>
        <v>0</v>
      </c>
      <c r="S312" s="213"/>
      <c r="T312" s="215">
        <f>SUM(T313:T321)</f>
        <v>0</v>
      </c>
      <c r="AR312" s="216" t="s">
        <v>25</v>
      </c>
      <c r="AT312" s="217" t="s">
        <v>76</v>
      </c>
      <c r="AU312" s="217" t="s">
        <v>25</v>
      </c>
      <c r="AY312" s="216" t="s">
        <v>131</v>
      </c>
      <c r="BK312" s="218">
        <f>SUM(BK313:BK321)</f>
        <v>0</v>
      </c>
    </row>
    <row r="313" s="1" customFormat="1" ht="25.5" customHeight="1">
      <c r="B313" s="46"/>
      <c r="C313" s="221" t="s">
        <v>459</v>
      </c>
      <c r="D313" s="221" t="s">
        <v>133</v>
      </c>
      <c r="E313" s="222" t="s">
        <v>460</v>
      </c>
      <c r="F313" s="223" t="s">
        <v>461</v>
      </c>
      <c r="G313" s="224" t="s">
        <v>260</v>
      </c>
      <c r="H313" s="225">
        <v>44.216999999999999</v>
      </c>
      <c r="I313" s="226"/>
      <c r="J313" s="227">
        <f>ROUND(I313*H313,2)</f>
        <v>0</v>
      </c>
      <c r="K313" s="223" t="s">
        <v>137</v>
      </c>
      <c r="L313" s="72"/>
      <c r="M313" s="228" t="s">
        <v>24</v>
      </c>
      <c r="N313" s="229" t="s">
        <v>48</v>
      </c>
      <c r="O313" s="47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AR313" s="24" t="s">
        <v>138</v>
      </c>
      <c r="AT313" s="24" t="s">
        <v>133</v>
      </c>
      <c r="AU313" s="24" t="s">
        <v>86</v>
      </c>
      <c r="AY313" s="24" t="s">
        <v>131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24" t="s">
        <v>25</v>
      </c>
      <c r="BK313" s="232">
        <f>ROUND(I313*H313,2)</f>
        <v>0</v>
      </c>
      <c r="BL313" s="24" t="s">
        <v>138</v>
      </c>
      <c r="BM313" s="24" t="s">
        <v>462</v>
      </c>
    </row>
    <row r="314" s="1" customFormat="1">
      <c r="B314" s="46"/>
      <c r="C314" s="74"/>
      <c r="D314" s="235" t="s">
        <v>463</v>
      </c>
      <c r="E314" s="74"/>
      <c r="F314" s="277" t="s">
        <v>464</v>
      </c>
      <c r="G314" s="74"/>
      <c r="H314" s="74"/>
      <c r="I314" s="191"/>
      <c r="J314" s="74"/>
      <c r="K314" s="74"/>
      <c r="L314" s="72"/>
      <c r="M314" s="278"/>
      <c r="N314" s="47"/>
      <c r="O314" s="47"/>
      <c r="P314" s="47"/>
      <c r="Q314" s="47"/>
      <c r="R314" s="47"/>
      <c r="S314" s="47"/>
      <c r="T314" s="95"/>
      <c r="AT314" s="24" t="s">
        <v>463</v>
      </c>
      <c r="AU314" s="24" t="s">
        <v>86</v>
      </c>
    </row>
    <row r="315" s="1" customFormat="1" ht="38.25" customHeight="1">
      <c r="B315" s="46"/>
      <c r="C315" s="221" t="s">
        <v>465</v>
      </c>
      <c r="D315" s="221" t="s">
        <v>133</v>
      </c>
      <c r="E315" s="222" t="s">
        <v>466</v>
      </c>
      <c r="F315" s="223" t="s">
        <v>467</v>
      </c>
      <c r="G315" s="224" t="s">
        <v>260</v>
      </c>
      <c r="H315" s="225">
        <v>397.95299999999997</v>
      </c>
      <c r="I315" s="226"/>
      <c r="J315" s="227">
        <f>ROUND(I315*H315,2)</f>
        <v>0</v>
      </c>
      <c r="K315" s="223" t="s">
        <v>137</v>
      </c>
      <c r="L315" s="72"/>
      <c r="M315" s="228" t="s">
        <v>24</v>
      </c>
      <c r="N315" s="229" t="s">
        <v>48</v>
      </c>
      <c r="O315" s="47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AR315" s="24" t="s">
        <v>138</v>
      </c>
      <c r="AT315" s="24" t="s">
        <v>133</v>
      </c>
      <c r="AU315" s="24" t="s">
        <v>86</v>
      </c>
      <c r="AY315" s="24" t="s">
        <v>131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4" t="s">
        <v>25</v>
      </c>
      <c r="BK315" s="232">
        <f>ROUND(I315*H315,2)</f>
        <v>0</v>
      </c>
      <c r="BL315" s="24" t="s">
        <v>138</v>
      </c>
      <c r="BM315" s="24" t="s">
        <v>468</v>
      </c>
    </row>
    <row r="316" s="1" customFormat="1">
      <c r="B316" s="46"/>
      <c r="C316" s="74"/>
      <c r="D316" s="235" t="s">
        <v>463</v>
      </c>
      <c r="E316" s="74"/>
      <c r="F316" s="277" t="s">
        <v>464</v>
      </c>
      <c r="G316" s="74"/>
      <c r="H316" s="74"/>
      <c r="I316" s="191"/>
      <c r="J316" s="74"/>
      <c r="K316" s="74"/>
      <c r="L316" s="72"/>
      <c r="M316" s="278"/>
      <c r="N316" s="47"/>
      <c r="O316" s="47"/>
      <c r="P316" s="47"/>
      <c r="Q316" s="47"/>
      <c r="R316" s="47"/>
      <c r="S316" s="47"/>
      <c r="T316" s="95"/>
      <c r="AT316" s="24" t="s">
        <v>463</v>
      </c>
      <c r="AU316" s="24" t="s">
        <v>86</v>
      </c>
    </row>
    <row r="317" s="11" customFormat="1">
      <c r="B317" s="233"/>
      <c r="C317" s="234"/>
      <c r="D317" s="235" t="s">
        <v>140</v>
      </c>
      <c r="E317" s="234"/>
      <c r="F317" s="237" t="s">
        <v>469</v>
      </c>
      <c r="G317" s="234"/>
      <c r="H317" s="238">
        <v>397.95299999999997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AT317" s="244" t="s">
        <v>140</v>
      </c>
      <c r="AU317" s="244" t="s">
        <v>86</v>
      </c>
      <c r="AV317" s="11" t="s">
        <v>86</v>
      </c>
      <c r="AW317" s="11" t="s">
        <v>6</v>
      </c>
      <c r="AX317" s="11" t="s">
        <v>25</v>
      </c>
      <c r="AY317" s="244" t="s">
        <v>131</v>
      </c>
    </row>
    <row r="318" s="1" customFormat="1" ht="16.5" customHeight="1">
      <c r="B318" s="46"/>
      <c r="C318" s="221" t="s">
        <v>470</v>
      </c>
      <c r="D318" s="221" t="s">
        <v>133</v>
      </c>
      <c r="E318" s="222" t="s">
        <v>471</v>
      </c>
      <c r="F318" s="223" t="s">
        <v>472</v>
      </c>
      <c r="G318" s="224" t="s">
        <v>260</v>
      </c>
      <c r="H318" s="225">
        <v>44.216999999999999</v>
      </c>
      <c r="I318" s="226"/>
      <c r="J318" s="227">
        <f>ROUND(I318*H318,2)</f>
        <v>0</v>
      </c>
      <c r="K318" s="223" t="s">
        <v>137</v>
      </c>
      <c r="L318" s="72"/>
      <c r="M318" s="228" t="s">
        <v>24</v>
      </c>
      <c r="N318" s="229" t="s">
        <v>48</v>
      </c>
      <c r="O318" s="47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AR318" s="24" t="s">
        <v>138</v>
      </c>
      <c r="AT318" s="24" t="s">
        <v>133</v>
      </c>
      <c r="AU318" s="24" t="s">
        <v>86</v>
      </c>
      <c r="AY318" s="24" t="s">
        <v>131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24" t="s">
        <v>25</v>
      </c>
      <c r="BK318" s="232">
        <f>ROUND(I318*H318,2)</f>
        <v>0</v>
      </c>
      <c r="BL318" s="24" t="s">
        <v>138</v>
      </c>
      <c r="BM318" s="24" t="s">
        <v>473</v>
      </c>
    </row>
    <row r="319" s="1" customFormat="1">
      <c r="B319" s="46"/>
      <c r="C319" s="74"/>
      <c r="D319" s="235" t="s">
        <v>463</v>
      </c>
      <c r="E319" s="74"/>
      <c r="F319" s="277" t="s">
        <v>464</v>
      </c>
      <c r="G319" s="74"/>
      <c r="H319" s="74"/>
      <c r="I319" s="191"/>
      <c r="J319" s="74"/>
      <c r="K319" s="74"/>
      <c r="L319" s="72"/>
      <c r="M319" s="278"/>
      <c r="N319" s="47"/>
      <c r="O319" s="47"/>
      <c r="P319" s="47"/>
      <c r="Q319" s="47"/>
      <c r="R319" s="47"/>
      <c r="S319" s="47"/>
      <c r="T319" s="95"/>
      <c r="AT319" s="24" t="s">
        <v>463</v>
      </c>
      <c r="AU319" s="24" t="s">
        <v>86</v>
      </c>
    </row>
    <row r="320" s="1" customFormat="1" ht="16.5" customHeight="1">
      <c r="B320" s="46"/>
      <c r="C320" s="221" t="s">
        <v>474</v>
      </c>
      <c r="D320" s="221" t="s">
        <v>133</v>
      </c>
      <c r="E320" s="222" t="s">
        <v>475</v>
      </c>
      <c r="F320" s="223" t="s">
        <v>476</v>
      </c>
      <c r="G320" s="224" t="s">
        <v>260</v>
      </c>
      <c r="H320" s="225">
        <v>44.216999999999999</v>
      </c>
      <c r="I320" s="226"/>
      <c r="J320" s="227">
        <f>ROUND(I320*H320,2)</f>
        <v>0</v>
      </c>
      <c r="K320" s="223" t="s">
        <v>24</v>
      </c>
      <c r="L320" s="72"/>
      <c r="M320" s="228" t="s">
        <v>24</v>
      </c>
      <c r="N320" s="229" t="s">
        <v>48</v>
      </c>
      <c r="O320" s="47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AR320" s="24" t="s">
        <v>138</v>
      </c>
      <c r="AT320" s="24" t="s">
        <v>133</v>
      </c>
      <c r="AU320" s="24" t="s">
        <v>86</v>
      </c>
      <c r="AY320" s="24" t="s">
        <v>131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24" t="s">
        <v>25</v>
      </c>
      <c r="BK320" s="232">
        <f>ROUND(I320*H320,2)</f>
        <v>0</v>
      </c>
      <c r="BL320" s="24" t="s">
        <v>138</v>
      </c>
      <c r="BM320" s="24" t="s">
        <v>477</v>
      </c>
    </row>
    <row r="321" s="1" customFormat="1">
      <c r="B321" s="46"/>
      <c r="C321" s="74"/>
      <c r="D321" s="235" t="s">
        <v>463</v>
      </c>
      <c r="E321" s="74"/>
      <c r="F321" s="277" t="s">
        <v>478</v>
      </c>
      <c r="G321" s="74"/>
      <c r="H321" s="74"/>
      <c r="I321" s="191"/>
      <c r="J321" s="74"/>
      <c r="K321" s="74"/>
      <c r="L321" s="72"/>
      <c r="M321" s="278"/>
      <c r="N321" s="47"/>
      <c r="O321" s="47"/>
      <c r="P321" s="47"/>
      <c r="Q321" s="47"/>
      <c r="R321" s="47"/>
      <c r="S321" s="47"/>
      <c r="T321" s="95"/>
      <c r="AT321" s="24" t="s">
        <v>463</v>
      </c>
      <c r="AU321" s="24" t="s">
        <v>86</v>
      </c>
    </row>
    <row r="322" s="10" customFormat="1" ht="29.88" customHeight="1">
      <c r="B322" s="205"/>
      <c r="C322" s="206"/>
      <c r="D322" s="207" t="s">
        <v>76</v>
      </c>
      <c r="E322" s="219" t="s">
        <v>479</v>
      </c>
      <c r="F322" s="219" t="s">
        <v>480</v>
      </c>
      <c r="G322" s="206"/>
      <c r="H322" s="206"/>
      <c r="I322" s="209"/>
      <c r="J322" s="220">
        <f>BK322</f>
        <v>0</v>
      </c>
      <c r="K322" s="206"/>
      <c r="L322" s="211"/>
      <c r="M322" s="212"/>
      <c r="N322" s="213"/>
      <c r="O322" s="213"/>
      <c r="P322" s="214">
        <f>P323</f>
        <v>0</v>
      </c>
      <c r="Q322" s="213"/>
      <c r="R322" s="214">
        <f>R323</f>
        <v>0</v>
      </c>
      <c r="S322" s="213"/>
      <c r="T322" s="215">
        <f>T323</f>
        <v>0</v>
      </c>
      <c r="AR322" s="216" t="s">
        <v>25</v>
      </c>
      <c r="AT322" s="217" t="s">
        <v>76</v>
      </c>
      <c r="AU322" s="217" t="s">
        <v>25</v>
      </c>
      <c r="AY322" s="216" t="s">
        <v>131</v>
      </c>
      <c r="BK322" s="218">
        <f>BK323</f>
        <v>0</v>
      </c>
    </row>
    <row r="323" s="1" customFormat="1" ht="38.25" customHeight="1">
      <c r="B323" s="46"/>
      <c r="C323" s="221" t="s">
        <v>481</v>
      </c>
      <c r="D323" s="221" t="s">
        <v>133</v>
      </c>
      <c r="E323" s="222" t="s">
        <v>482</v>
      </c>
      <c r="F323" s="223" t="s">
        <v>483</v>
      </c>
      <c r="G323" s="224" t="s">
        <v>260</v>
      </c>
      <c r="H323" s="225">
        <v>38.603000000000002</v>
      </c>
      <c r="I323" s="226"/>
      <c r="J323" s="227">
        <f>ROUND(I323*H323,2)</f>
        <v>0</v>
      </c>
      <c r="K323" s="223" t="s">
        <v>137</v>
      </c>
      <c r="L323" s="72"/>
      <c r="M323" s="228" t="s">
        <v>24</v>
      </c>
      <c r="N323" s="289" t="s">
        <v>48</v>
      </c>
      <c r="O323" s="290"/>
      <c r="P323" s="291">
        <f>O323*H323</f>
        <v>0</v>
      </c>
      <c r="Q323" s="291">
        <v>0</v>
      </c>
      <c r="R323" s="291">
        <f>Q323*H323</f>
        <v>0</v>
      </c>
      <c r="S323" s="291">
        <v>0</v>
      </c>
      <c r="T323" s="292">
        <f>S323*H323</f>
        <v>0</v>
      </c>
      <c r="AR323" s="24" t="s">
        <v>138</v>
      </c>
      <c r="AT323" s="24" t="s">
        <v>133</v>
      </c>
      <c r="AU323" s="24" t="s">
        <v>86</v>
      </c>
      <c r="AY323" s="24" t="s">
        <v>131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24" t="s">
        <v>25</v>
      </c>
      <c r="BK323" s="232">
        <f>ROUND(I323*H323,2)</f>
        <v>0</v>
      </c>
      <c r="BL323" s="24" t="s">
        <v>138</v>
      </c>
      <c r="BM323" s="24" t="s">
        <v>484</v>
      </c>
    </row>
    <row r="324" s="1" customFormat="1" ht="6.96" customHeight="1">
      <c r="B324" s="67"/>
      <c r="C324" s="68"/>
      <c r="D324" s="68"/>
      <c r="E324" s="68"/>
      <c r="F324" s="68"/>
      <c r="G324" s="68"/>
      <c r="H324" s="68"/>
      <c r="I324" s="166"/>
      <c r="J324" s="68"/>
      <c r="K324" s="68"/>
      <c r="L324" s="72"/>
    </row>
  </sheetData>
  <sheetProtection sheet="1" autoFilter="0" formatColumns="0" formatRows="0" objects="1" scenarios="1" spinCount="100000" saltValue="Q9Bid3746EGUFnAUOEGgYBWZ8etvKyJ7qkzGE/mOUvnoTkl4faaTx08gx5gQGz3SebRKP8wrZ0FB8lyakckxjA==" hashValue="5Bed2dqbilpv6X2InSSoZlkZAi5U5e9vozjK5ghZBlPnot5XwMgLI2Ph6mmddRhXERwNX+BPYo9m3aprCbaVFw==" algorithmName="SHA-512" password="CC35"/>
  <autoFilter ref="C84:K323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93</v>
      </c>
      <c r="G1" s="139" t="s">
        <v>94</v>
      </c>
      <c r="H1" s="139"/>
      <c r="I1" s="140"/>
      <c r="J1" s="139" t="s">
        <v>95</v>
      </c>
      <c r="K1" s="138" t="s">
        <v>96</v>
      </c>
      <c r="L1" s="139" t="s">
        <v>97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89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86</v>
      </c>
    </row>
    <row r="4" ht="36.96" customHeight="1">
      <c r="B4" s="28"/>
      <c r="C4" s="29"/>
      <c r="D4" s="30" t="s">
        <v>98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Studénka - Kanalizace u stavebnin - aktualizace 2015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99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485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24</v>
      </c>
      <c r="K11" s="51"/>
    </row>
    <row r="12" s="1" customFormat="1" ht="14.4" customHeight="1">
      <c r="B12" s="46"/>
      <c r="C12" s="47"/>
      <c r="D12" s="40" t="s">
        <v>26</v>
      </c>
      <c r="E12" s="47"/>
      <c r="F12" s="35" t="s">
        <v>27</v>
      </c>
      <c r="G12" s="47"/>
      <c r="H12" s="47"/>
      <c r="I12" s="146" t="s">
        <v>28</v>
      </c>
      <c r="J12" s="147" t="str">
        <f>'Rekapitulace stavby'!AN8</f>
        <v>1. 4. 2015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32</v>
      </c>
      <c r="E14" s="47"/>
      <c r="F14" s="47"/>
      <c r="G14" s="47"/>
      <c r="H14" s="47"/>
      <c r="I14" s="146" t="s">
        <v>33</v>
      </c>
      <c r="J14" s="35" t="s">
        <v>24</v>
      </c>
      <c r="K14" s="51"/>
    </row>
    <row r="15" s="1" customFormat="1" ht="18" customHeight="1">
      <c r="B15" s="46"/>
      <c r="C15" s="47"/>
      <c r="D15" s="47"/>
      <c r="E15" s="35" t="s">
        <v>34</v>
      </c>
      <c r="F15" s="47"/>
      <c r="G15" s="47"/>
      <c r="H15" s="47"/>
      <c r="I15" s="146" t="s">
        <v>35</v>
      </c>
      <c r="J15" s="35" t="s">
        <v>24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36</v>
      </c>
      <c r="E17" s="47"/>
      <c r="F17" s="47"/>
      <c r="G17" s="47"/>
      <c r="H17" s="47"/>
      <c r="I17" s="146" t="s">
        <v>33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35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38</v>
      </c>
      <c r="E20" s="47"/>
      <c r="F20" s="47"/>
      <c r="G20" s="47"/>
      <c r="H20" s="47"/>
      <c r="I20" s="146" t="s">
        <v>33</v>
      </c>
      <c r="J20" s="35" t="s">
        <v>24</v>
      </c>
      <c r="K20" s="51"/>
    </row>
    <row r="21" s="1" customFormat="1" ht="18" customHeight="1">
      <c r="B21" s="46"/>
      <c r="C21" s="47"/>
      <c r="D21" s="47"/>
      <c r="E21" s="35" t="s">
        <v>39</v>
      </c>
      <c r="F21" s="47"/>
      <c r="G21" s="47"/>
      <c r="H21" s="47"/>
      <c r="I21" s="146" t="s">
        <v>35</v>
      </c>
      <c r="J21" s="35" t="s">
        <v>24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41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24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43</v>
      </c>
      <c r="E27" s="47"/>
      <c r="F27" s="47"/>
      <c r="G27" s="47"/>
      <c r="H27" s="47"/>
      <c r="I27" s="144"/>
      <c r="J27" s="155">
        <f>ROUND(J85,2)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45</v>
      </c>
      <c r="G29" s="47"/>
      <c r="H29" s="47"/>
      <c r="I29" s="156" t="s">
        <v>44</v>
      </c>
      <c r="J29" s="52" t="s">
        <v>46</v>
      </c>
      <c r="K29" s="51"/>
    </row>
    <row r="30" s="1" customFormat="1" ht="14.4" customHeight="1">
      <c r="B30" s="46"/>
      <c r="C30" s="47"/>
      <c r="D30" s="55" t="s">
        <v>47</v>
      </c>
      <c r="E30" s="55" t="s">
        <v>48</v>
      </c>
      <c r="F30" s="157">
        <f>ROUND(SUM(BE85:BE249), 2)</f>
        <v>0</v>
      </c>
      <c r="G30" s="47"/>
      <c r="H30" s="47"/>
      <c r="I30" s="158">
        <v>0.20999999999999999</v>
      </c>
      <c r="J30" s="157">
        <f>ROUND(ROUND((SUM(BE85:BE249)), 2)*I30, 2)</f>
        <v>0</v>
      </c>
      <c r="K30" s="51"/>
    </row>
    <row r="31" s="1" customFormat="1" ht="14.4" customHeight="1">
      <c r="B31" s="46"/>
      <c r="C31" s="47"/>
      <c r="D31" s="47"/>
      <c r="E31" s="55" t="s">
        <v>49</v>
      </c>
      <c r="F31" s="157">
        <f>ROUND(SUM(BF85:BF249), 2)</f>
        <v>0</v>
      </c>
      <c r="G31" s="47"/>
      <c r="H31" s="47"/>
      <c r="I31" s="158">
        <v>0.14999999999999999</v>
      </c>
      <c r="J31" s="157">
        <f>ROUND(ROUND((SUM(BF85:BF249)),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50</v>
      </c>
      <c r="F32" s="157">
        <f>ROUND(SUM(BG85:BG249),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51</v>
      </c>
      <c r="F33" s="157">
        <f>ROUND(SUM(BH85:BH249),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52</v>
      </c>
      <c r="F34" s="157">
        <f>ROUND(SUM(BI85:BI249),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53</v>
      </c>
      <c r="E36" s="98"/>
      <c r="F36" s="98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101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Studénka - Kanalizace u stavebnin - aktualizace 2015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99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 xml:space="preserve">IO 01.2 - Kanalizační přípojky 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26</v>
      </c>
      <c r="D49" s="47"/>
      <c r="E49" s="47"/>
      <c r="F49" s="35" t="str">
        <f>F12</f>
        <v xml:space="preserve">Studénka </v>
      </c>
      <c r="G49" s="47"/>
      <c r="H49" s="47"/>
      <c r="I49" s="146" t="s">
        <v>28</v>
      </c>
      <c r="J49" s="147" t="str">
        <f>IF(J12="","",J12)</f>
        <v>1. 4. 2015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32</v>
      </c>
      <c r="D51" s="47"/>
      <c r="E51" s="47"/>
      <c r="F51" s="35" t="str">
        <f>E15</f>
        <v>Město Studénka</v>
      </c>
      <c r="G51" s="47"/>
      <c r="H51" s="47"/>
      <c r="I51" s="146" t="s">
        <v>38</v>
      </c>
      <c r="J51" s="44" t="str">
        <f>E21</f>
        <v>BKN spol. s r.o. Vysoké Mýto</v>
      </c>
      <c r="K51" s="51"/>
    </row>
    <row r="52" s="1" customFormat="1" ht="14.4" customHeight="1">
      <c r="B52" s="46"/>
      <c r="C52" s="40" t="s">
        <v>36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102</v>
      </c>
      <c r="D54" s="159"/>
      <c r="E54" s="159"/>
      <c r="F54" s="159"/>
      <c r="G54" s="159"/>
      <c r="H54" s="159"/>
      <c r="I54" s="173"/>
      <c r="J54" s="174" t="s">
        <v>103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104</v>
      </c>
      <c r="D56" s="47"/>
      <c r="E56" s="47"/>
      <c r="F56" s="47"/>
      <c r="G56" s="47"/>
      <c r="H56" s="47"/>
      <c r="I56" s="144"/>
      <c r="J56" s="155">
        <f>J85</f>
        <v>0</v>
      </c>
      <c r="K56" s="51"/>
      <c r="AU56" s="24" t="s">
        <v>105</v>
      </c>
    </row>
    <row r="57" s="7" customFormat="1" ht="24.96" customHeight="1">
      <c r="B57" s="177"/>
      <c r="C57" s="178"/>
      <c r="D57" s="179" t="s">
        <v>106</v>
      </c>
      <c r="E57" s="180"/>
      <c r="F57" s="180"/>
      <c r="G57" s="180"/>
      <c r="H57" s="180"/>
      <c r="I57" s="181"/>
      <c r="J57" s="182">
        <f>J86</f>
        <v>0</v>
      </c>
      <c r="K57" s="183"/>
    </row>
    <row r="58" s="8" customFormat="1" ht="19.92" customHeight="1">
      <c r="B58" s="184"/>
      <c r="C58" s="185"/>
      <c r="D58" s="186" t="s">
        <v>107</v>
      </c>
      <c r="E58" s="187"/>
      <c r="F58" s="187"/>
      <c r="G58" s="187"/>
      <c r="H58" s="187"/>
      <c r="I58" s="188"/>
      <c r="J58" s="189">
        <f>J87</f>
        <v>0</v>
      </c>
      <c r="K58" s="190"/>
    </row>
    <row r="59" s="8" customFormat="1" ht="19.92" customHeight="1">
      <c r="B59" s="184"/>
      <c r="C59" s="185"/>
      <c r="D59" s="186" t="s">
        <v>108</v>
      </c>
      <c r="E59" s="187"/>
      <c r="F59" s="187"/>
      <c r="G59" s="187"/>
      <c r="H59" s="187"/>
      <c r="I59" s="188"/>
      <c r="J59" s="189">
        <f>J171</f>
        <v>0</v>
      </c>
      <c r="K59" s="190"/>
    </row>
    <row r="60" s="8" customFormat="1" ht="19.92" customHeight="1">
      <c r="B60" s="184"/>
      <c r="C60" s="185"/>
      <c r="D60" s="186" t="s">
        <v>109</v>
      </c>
      <c r="E60" s="187"/>
      <c r="F60" s="187"/>
      <c r="G60" s="187"/>
      <c r="H60" s="187"/>
      <c r="I60" s="188"/>
      <c r="J60" s="189">
        <f>J175</f>
        <v>0</v>
      </c>
      <c r="K60" s="190"/>
    </row>
    <row r="61" s="8" customFormat="1" ht="19.92" customHeight="1">
      <c r="B61" s="184"/>
      <c r="C61" s="185"/>
      <c r="D61" s="186" t="s">
        <v>110</v>
      </c>
      <c r="E61" s="187"/>
      <c r="F61" s="187"/>
      <c r="G61" s="187"/>
      <c r="H61" s="187"/>
      <c r="I61" s="188"/>
      <c r="J61" s="189">
        <f>J179</f>
        <v>0</v>
      </c>
      <c r="K61" s="190"/>
    </row>
    <row r="62" s="8" customFormat="1" ht="19.92" customHeight="1">
      <c r="B62" s="184"/>
      <c r="C62" s="185"/>
      <c r="D62" s="186" t="s">
        <v>111</v>
      </c>
      <c r="E62" s="187"/>
      <c r="F62" s="187"/>
      <c r="G62" s="187"/>
      <c r="H62" s="187"/>
      <c r="I62" s="188"/>
      <c r="J62" s="189">
        <f>J196</f>
        <v>0</v>
      </c>
      <c r="K62" s="190"/>
    </row>
    <row r="63" s="8" customFormat="1" ht="19.92" customHeight="1">
      <c r="B63" s="184"/>
      <c r="C63" s="185"/>
      <c r="D63" s="186" t="s">
        <v>112</v>
      </c>
      <c r="E63" s="187"/>
      <c r="F63" s="187"/>
      <c r="G63" s="187"/>
      <c r="H63" s="187"/>
      <c r="I63" s="188"/>
      <c r="J63" s="189">
        <f>J236</f>
        <v>0</v>
      </c>
      <c r="K63" s="190"/>
    </row>
    <row r="64" s="8" customFormat="1" ht="19.92" customHeight="1">
      <c r="B64" s="184"/>
      <c r="C64" s="185"/>
      <c r="D64" s="186" t="s">
        <v>113</v>
      </c>
      <c r="E64" s="187"/>
      <c r="F64" s="187"/>
      <c r="G64" s="187"/>
      <c r="H64" s="187"/>
      <c r="I64" s="188"/>
      <c r="J64" s="189">
        <f>J241</f>
        <v>0</v>
      </c>
      <c r="K64" s="190"/>
    </row>
    <row r="65" s="8" customFormat="1" ht="19.92" customHeight="1">
      <c r="B65" s="184"/>
      <c r="C65" s="185"/>
      <c r="D65" s="186" t="s">
        <v>114</v>
      </c>
      <c r="E65" s="187"/>
      <c r="F65" s="187"/>
      <c r="G65" s="187"/>
      <c r="H65" s="187"/>
      <c r="I65" s="188"/>
      <c r="J65" s="189">
        <f>J248</f>
        <v>0</v>
      </c>
      <c r="K65" s="190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44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66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69"/>
      <c r="J71" s="71"/>
      <c r="K71" s="71"/>
      <c r="L71" s="72"/>
    </row>
    <row r="72" s="1" customFormat="1" ht="36.96" customHeight="1">
      <c r="B72" s="46"/>
      <c r="C72" s="73" t="s">
        <v>115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6.5" customHeight="1">
      <c r="B75" s="46"/>
      <c r="C75" s="74"/>
      <c r="D75" s="74"/>
      <c r="E75" s="192" t="str">
        <f>E7</f>
        <v>Studénka - Kanalizace u stavebnin - aktualizace 2015</v>
      </c>
      <c r="F75" s="76"/>
      <c r="G75" s="76"/>
      <c r="H75" s="76"/>
      <c r="I75" s="191"/>
      <c r="J75" s="74"/>
      <c r="K75" s="74"/>
      <c r="L75" s="72"/>
    </row>
    <row r="76" s="1" customFormat="1" ht="14.4" customHeight="1">
      <c r="B76" s="46"/>
      <c r="C76" s="76" t="s">
        <v>99</v>
      </c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7.25" customHeight="1">
      <c r="B77" s="46"/>
      <c r="C77" s="74"/>
      <c r="D77" s="74"/>
      <c r="E77" s="82" t="str">
        <f>E9</f>
        <v xml:space="preserve">IO 01.2 - Kanalizační přípojky </v>
      </c>
      <c r="F77" s="74"/>
      <c r="G77" s="74"/>
      <c r="H77" s="74"/>
      <c r="I77" s="191"/>
      <c r="J77" s="74"/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 ht="18" customHeight="1">
      <c r="B79" s="46"/>
      <c r="C79" s="76" t="s">
        <v>26</v>
      </c>
      <c r="D79" s="74"/>
      <c r="E79" s="74"/>
      <c r="F79" s="193" t="str">
        <f>F12</f>
        <v xml:space="preserve">Studénka </v>
      </c>
      <c r="G79" s="74"/>
      <c r="H79" s="74"/>
      <c r="I79" s="194" t="s">
        <v>28</v>
      </c>
      <c r="J79" s="85" t="str">
        <f>IF(J12="","",J12)</f>
        <v>1. 4. 2015</v>
      </c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191"/>
      <c r="J80" s="74"/>
      <c r="K80" s="74"/>
      <c r="L80" s="72"/>
    </row>
    <row r="81" s="1" customFormat="1">
      <c r="B81" s="46"/>
      <c r="C81" s="76" t="s">
        <v>32</v>
      </c>
      <c r="D81" s="74"/>
      <c r="E81" s="74"/>
      <c r="F81" s="193" t="str">
        <f>E15</f>
        <v>Město Studénka</v>
      </c>
      <c r="G81" s="74"/>
      <c r="H81" s="74"/>
      <c r="I81" s="194" t="s">
        <v>38</v>
      </c>
      <c r="J81" s="193" t="str">
        <f>E21</f>
        <v>BKN spol. s r.o. Vysoké Mýto</v>
      </c>
      <c r="K81" s="74"/>
      <c r="L81" s="72"/>
    </row>
    <row r="82" s="1" customFormat="1" ht="14.4" customHeight="1">
      <c r="B82" s="46"/>
      <c r="C82" s="76" t="s">
        <v>36</v>
      </c>
      <c r="D82" s="74"/>
      <c r="E82" s="74"/>
      <c r="F82" s="193" t="str">
        <f>IF(E18="","",E18)</f>
        <v/>
      </c>
      <c r="G82" s="74"/>
      <c r="H82" s="74"/>
      <c r="I82" s="191"/>
      <c r="J82" s="74"/>
      <c r="K82" s="74"/>
      <c r="L82" s="72"/>
    </row>
    <row r="83" s="1" customFormat="1" ht="10.32" customHeight="1">
      <c r="B83" s="46"/>
      <c r="C83" s="74"/>
      <c r="D83" s="74"/>
      <c r="E83" s="74"/>
      <c r="F83" s="74"/>
      <c r="G83" s="74"/>
      <c r="H83" s="74"/>
      <c r="I83" s="191"/>
      <c r="J83" s="74"/>
      <c r="K83" s="74"/>
      <c r="L83" s="72"/>
    </row>
    <row r="84" s="9" customFormat="1" ht="29.28" customHeight="1">
      <c r="B84" s="195"/>
      <c r="C84" s="196" t="s">
        <v>116</v>
      </c>
      <c r="D84" s="197" t="s">
        <v>62</v>
      </c>
      <c r="E84" s="197" t="s">
        <v>58</v>
      </c>
      <c r="F84" s="197" t="s">
        <v>117</v>
      </c>
      <c r="G84" s="197" t="s">
        <v>118</v>
      </c>
      <c r="H84" s="197" t="s">
        <v>119</v>
      </c>
      <c r="I84" s="198" t="s">
        <v>120</v>
      </c>
      <c r="J84" s="197" t="s">
        <v>103</v>
      </c>
      <c r="K84" s="199" t="s">
        <v>121</v>
      </c>
      <c r="L84" s="200"/>
      <c r="M84" s="102" t="s">
        <v>122</v>
      </c>
      <c r="N84" s="103" t="s">
        <v>47</v>
      </c>
      <c r="O84" s="103" t="s">
        <v>123</v>
      </c>
      <c r="P84" s="103" t="s">
        <v>124</v>
      </c>
      <c r="Q84" s="103" t="s">
        <v>125</v>
      </c>
      <c r="R84" s="103" t="s">
        <v>126</v>
      </c>
      <c r="S84" s="103" t="s">
        <v>127</v>
      </c>
      <c r="T84" s="104" t="s">
        <v>128</v>
      </c>
    </row>
    <row r="85" s="1" customFormat="1" ht="29.28" customHeight="1">
      <c r="B85" s="46"/>
      <c r="C85" s="108" t="s">
        <v>104</v>
      </c>
      <c r="D85" s="74"/>
      <c r="E85" s="74"/>
      <c r="F85" s="74"/>
      <c r="G85" s="74"/>
      <c r="H85" s="74"/>
      <c r="I85" s="191"/>
      <c r="J85" s="201">
        <f>BK85</f>
        <v>0</v>
      </c>
      <c r="K85" s="74"/>
      <c r="L85" s="72"/>
      <c r="M85" s="105"/>
      <c r="N85" s="106"/>
      <c r="O85" s="106"/>
      <c r="P85" s="202">
        <f>P86</f>
        <v>0</v>
      </c>
      <c r="Q85" s="106"/>
      <c r="R85" s="202">
        <f>R86</f>
        <v>1.0309306</v>
      </c>
      <c r="S85" s="106"/>
      <c r="T85" s="203">
        <f>T86</f>
        <v>7.6751999999999985</v>
      </c>
      <c r="AT85" s="24" t="s">
        <v>76</v>
      </c>
      <c r="AU85" s="24" t="s">
        <v>105</v>
      </c>
      <c r="BK85" s="204">
        <f>BK86</f>
        <v>0</v>
      </c>
    </row>
    <row r="86" s="10" customFormat="1" ht="37.44" customHeight="1">
      <c r="B86" s="205"/>
      <c r="C86" s="206"/>
      <c r="D86" s="207" t="s">
        <v>76</v>
      </c>
      <c r="E86" s="208" t="s">
        <v>129</v>
      </c>
      <c r="F86" s="208" t="s">
        <v>130</v>
      </c>
      <c r="G86" s="206"/>
      <c r="H86" s="206"/>
      <c r="I86" s="209"/>
      <c r="J86" s="210">
        <f>BK86</f>
        <v>0</v>
      </c>
      <c r="K86" s="206"/>
      <c r="L86" s="211"/>
      <c r="M86" s="212"/>
      <c r="N86" s="213"/>
      <c r="O86" s="213"/>
      <c r="P86" s="214">
        <f>P87+P171+P175+P179+P196+P236+P241+P248</f>
        <v>0</v>
      </c>
      <c r="Q86" s="213"/>
      <c r="R86" s="214">
        <f>R87+R171+R175+R179+R196+R236+R241+R248</f>
        <v>1.0309306</v>
      </c>
      <c r="S86" s="213"/>
      <c r="T86" s="215">
        <f>T87+T171+T175+T179+T196+T236+T241+T248</f>
        <v>7.6751999999999985</v>
      </c>
      <c r="AR86" s="216" t="s">
        <v>25</v>
      </c>
      <c r="AT86" s="217" t="s">
        <v>76</v>
      </c>
      <c r="AU86" s="217" t="s">
        <v>77</v>
      </c>
      <c r="AY86" s="216" t="s">
        <v>131</v>
      </c>
      <c r="BK86" s="218">
        <f>BK87+BK171+BK175+BK179+BK196+BK236+BK241+BK248</f>
        <v>0</v>
      </c>
    </row>
    <row r="87" s="10" customFormat="1" ht="19.92" customHeight="1">
      <c r="B87" s="205"/>
      <c r="C87" s="206"/>
      <c r="D87" s="207" t="s">
        <v>76</v>
      </c>
      <c r="E87" s="219" t="s">
        <v>25</v>
      </c>
      <c r="F87" s="219" t="s">
        <v>132</v>
      </c>
      <c r="G87" s="206"/>
      <c r="H87" s="206"/>
      <c r="I87" s="209"/>
      <c r="J87" s="220">
        <f>BK87</f>
        <v>0</v>
      </c>
      <c r="K87" s="206"/>
      <c r="L87" s="211"/>
      <c r="M87" s="212"/>
      <c r="N87" s="213"/>
      <c r="O87" s="213"/>
      <c r="P87" s="214">
        <f>SUM(P88:P170)</f>
        <v>0</v>
      </c>
      <c r="Q87" s="213"/>
      <c r="R87" s="214">
        <f>SUM(R88:R170)</f>
        <v>0.082929400000000014</v>
      </c>
      <c r="S87" s="213"/>
      <c r="T87" s="215">
        <f>SUM(T88:T170)</f>
        <v>7.6751999999999985</v>
      </c>
      <c r="AR87" s="216" t="s">
        <v>25</v>
      </c>
      <c r="AT87" s="217" t="s">
        <v>76</v>
      </c>
      <c r="AU87" s="217" t="s">
        <v>25</v>
      </c>
      <c r="AY87" s="216" t="s">
        <v>131</v>
      </c>
      <c r="BK87" s="218">
        <f>SUM(BK88:BK170)</f>
        <v>0</v>
      </c>
    </row>
    <row r="88" s="1" customFormat="1" ht="38.25" customHeight="1">
      <c r="B88" s="46"/>
      <c r="C88" s="221" t="s">
        <v>25</v>
      </c>
      <c r="D88" s="221" t="s">
        <v>133</v>
      </c>
      <c r="E88" s="222" t="s">
        <v>486</v>
      </c>
      <c r="F88" s="223" t="s">
        <v>487</v>
      </c>
      <c r="G88" s="224" t="s">
        <v>136</v>
      </c>
      <c r="H88" s="225">
        <v>11.699999999999999</v>
      </c>
      <c r="I88" s="226"/>
      <c r="J88" s="227">
        <f>ROUND(I88*H88,2)</f>
        <v>0</v>
      </c>
      <c r="K88" s="223" t="s">
        <v>137</v>
      </c>
      <c r="L88" s="72"/>
      <c r="M88" s="228" t="s">
        <v>24</v>
      </c>
      <c r="N88" s="229" t="s">
        <v>48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0.23999999999999999</v>
      </c>
      <c r="T88" s="231">
        <f>S88*H88</f>
        <v>2.8079999999999998</v>
      </c>
      <c r="AR88" s="24" t="s">
        <v>138</v>
      </c>
      <c r="AT88" s="24" t="s">
        <v>133</v>
      </c>
      <c r="AU88" s="24" t="s">
        <v>86</v>
      </c>
      <c r="AY88" s="24" t="s">
        <v>131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25</v>
      </c>
      <c r="BK88" s="232">
        <f>ROUND(I88*H88,2)</f>
        <v>0</v>
      </c>
      <c r="BL88" s="24" t="s">
        <v>138</v>
      </c>
      <c r="BM88" s="24" t="s">
        <v>488</v>
      </c>
    </row>
    <row r="89" s="11" customFormat="1">
      <c r="B89" s="233"/>
      <c r="C89" s="234"/>
      <c r="D89" s="235" t="s">
        <v>140</v>
      </c>
      <c r="E89" s="236" t="s">
        <v>24</v>
      </c>
      <c r="F89" s="237" t="s">
        <v>489</v>
      </c>
      <c r="G89" s="234"/>
      <c r="H89" s="238">
        <v>11.699999999999999</v>
      </c>
      <c r="I89" s="239"/>
      <c r="J89" s="234"/>
      <c r="K89" s="234"/>
      <c r="L89" s="240"/>
      <c r="M89" s="241"/>
      <c r="N89" s="242"/>
      <c r="O89" s="242"/>
      <c r="P89" s="242"/>
      <c r="Q89" s="242"/>
      <c r="R89" s="242"/>
      <c r="S89" s="242"/>
      <c r="T89" s="243"/>
      <c r="AT89" s="244" t="s">
        <v>140</v>
      </c>
      <c r="AU89" s="244" t="s">
        <v>86</v>
      </c>
      <c r="AV89" s="11" t="s">
        <v>86</v>
      </c>
      <c r="AW89" s="11" t="s">
        <v>40</v>
      </c>
      <c r="AX89" s="11" t="s">
        <v>25</v>
      </c>
      <c r="AY89" s="244" t="s">
        <v>131</v>
      </c>
    </row>
    <row r="90" s="12" customFormat="1">
      <c r="B90" s="245"/>
      <c r="C90" s="246"/>
      <c r="D90" s="235" t="s">
        <v>140</v>
      </c>
      <c r="E90" s="247" t="s">
        <v>24</v>
      </c>
      <c r="F90" s="248" t="s">
        <v>142</v>
      </c>
      <c r="G90" s="246"/>
      <c r="H90" s="247" t="s">
        <v>24</v>
      </c>
      <c r="I90" s="249"/>
      <c r="J90" s="246"/>
      <c r="K90" s="246"/>
      <c r="L90" s="250"/>
      <c r="M90" s="251"/>
      <c r="N90" s="252"/>
      <c r="O90" s="252"/>
      <c r="P90" s="252"/>
      <c r="Q90" s="252"/>
      <c r="R90" s="252"/>
      <c r="S90" s="252"/>
      <c r="T90" s="253"/>
      <c r="AT90" s="254" t="s">
        <v>140</v>
      </c>
      <c r="AU90" s="254" t="s">
        <v>86</v>
      </c>
      <c r="AV90" s="12" t="s">
        <v>25</v>
      </c>
      <c r="AW90" s="12" t="s">
        <v>40</v>
      </c>
      <c r="AX90" s="12" t="s">
        <v>77</v>
      </c>
      <c r="AY90" s="254" t="s">
        <v>131</v>
      </c>
    </row>
    <row r="91" s="1" customFormat="1" ht="38.25" customHeight="1">
      <c r="B91" s="46"/>
      <c r="C91" s="221" t="s">
        <v>86</v>
      </c>
      <c r="D91" s="221" t="s">
        <v>133</v>
      </c>
      <c r="E91" s="222" t="s">
        <v>490</v>
      </c>
      <c r="F91" s="223" t="s">
        <v>491</v>
      </c>
      <c r="G91" s="224" t="s">
        <v>136</v>
      </c>
      <c r="H91" s="225">
        <v>11.699999999999999</v>
      </c>
      <c r="I91" s="226"/>
      <c r="J91" s="227">
        <f>ROUND(I91*H91,2)</f>
        <v>0</v>
      </c>
      <c r="K91" s="223" t="s">
        <v>137</v>
      </c>
      <c r="L91" s="72"/>
      <c r="M91" s="228" t="s">
        <v>24</v>
      </c>
      <c r="N91" s="229" t="s">
        <v>48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0.23499999999999999</v>
      </c>
      <c r="T91" s="231">
        <f>S91*H91</f>
        <v>2.7494999999999998</v>
      </c>
      <c r="AR91" s="24" t="s">
        <v>138</v>
      </c>
      <c r="AT91" s="24" t="s">
        <v>133</v>
      </c>
      <c r="AU91" s="24" t="s">
        <v>86</v>
      </c>
      <c r="AY91" s="24" t="s">
        <v>131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25</v>
      </c>
      <c r="BK91" s="232">
        <f>ROUND(I91*H91,2)</f>
        <v>0</v>
      </c>
      <c r="BL91" s="24" t="s">
        <v>138</v>
      </c>
      <c r="BM91" s="24" t="s">
        <v>492</v>
      </c>
    </row>
    <row r="92" s="11" customFormat="1">
      <c r="B92" s="233"/>
      <c r="C92" s="234"/>
      <c r="D92" s="235" t="s">
        <v>140</v>
      </c>
      <c r="E92" s="236" t="s">
        <v>24</v>
      </c>
      <c r="F92" s="237" t="s">
        <v>489</v>
      </c>
      <c r="G92" s="234"/>
      <c r="H92" s="238">
        <v>11.699999999999999</v>
      </c>
      <c r="I92" s="239"/>
      <c r="J92" s="234"/>
      <c r="K92" s="234"/>
      <c r="L92" s="240"/>
      <c r="M92" s="241"/>
      <c r="N92" s="242"/>
      <c r="O92" s="242"/>
      <c r="P92" s="242"/>
      <c r="Q92" s="242"/>
      <c r="R92" s="242"/>
      <c r="S92" s="242"/>
      <c r="T92" s="243"/>
      <c r="AT92" s="244" t="s">
        <v>140</v>
      </c>
      <c r="AU92" s="244" t="s">
        <v>86</v>
      </c>
      <c r="AV92" s="11" t="s">
        <v>86</v>
      </c>
      <c r="AW92" s="11" t="s">
        <v>40</v>
      </c>
      <c r="AX92" s="11" t="s">
        <v>25</v>
      </c>
      <c r="AY92" s="244" t="s">
        <v>131</v>
      </c>
    </row>
    <row r="93" s="12" customFormat="1">
      <c r="B93" s="245"/>
      <c r="C93" s="246"/>
      <c r="D93" s="235" t="s">
        <v>140</v>
      </c>
      <c r="E93" s="247" t="s">
        <v>24</v>
      </c>
      <c r="F93" s="248" t="s">
        <v>142</v>
      </c>
      <c r="G93" s="246"/>
      <c r="H93" s="247" t="s">
        <v>24</v>
      </c>
      <c r="I93" s="249"/>
      <c r="J93" s="246"/>
      <c r="K93" s="246"/>
      <c r="L93" s="250"/>
      <c r="M93" s="251"/>
      <c r="N93" s="252"/>
      <c r="O93" s="252"/>
      <c r="P93" s="252"/>
      <c r="Q93" s="252"/>
      <c r="R93" s="252"/>
      <c r="S93" s="252"/>
      <c r="T93" s="253"/>
      <c r="AT93" s="254" t="s">
        <v>140</v>
      </c>
      <c r="AU93" s="254" t="s">
        <v>86</v>
      </c>
      <c r="AV93" s="12" t="s">
        <v>25</v>
      </c>
      <c r="AW93" s="12" t="s">
        <v>40</v>
      </c>
      <c r="AX93" s="12" t="s">
        <v>77</v>
      </c>
      <c r="AY93" s="254" t="s">
        <v>131</v>
      </c>
    </row>
    <row r="94" s="1" customFormat="1" ht="38.25" customHeight="1">
      <c r="B94" s="46"/>
      <c r="C94" s="221" t="s">
        <v>148</v>
      </c>
      <c r="D94" s="221" t="s">
        <v>133</v>
      </c>
      <c r="E94" s="222" t="s">
        <v>493</v>
      </c>
      <c r="F94" s="223" t="s">
        <v>494</v>
      </c>
      <c r="G94" s="224" t="s">
        <v>136</v>
      </c>
      <c r="H94" s="225">
        <v>11.699999999999999</v>
      </c>
      <c r="I94" s="226"/>
      <c r="J94" s="227">
        <f>ROUND(I94*H94,2)</f>
        <v>0</v>
      </c>
      <c r="K94" s="223" t="s">
        <v>137</v>
      </c>
      <c r="L94" s="72"/>
      <c r="M94" s="228" t="s">
        <v>24</v>
      </c>
      <c r="N94" s="229" t="s">
        <v>48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0.18099999999999999</v>
      </c>
      <c r="T94" s="231">
        <f>S94*H94</f>
        <v>2.1176999999999997</v>
      </c>
      <c r="AR94" s="24" t="s">
        <v>138</v>
      </c>
      <c r="AT94" s="24" t="s">
        <v>133</v>
      </c>
      <c r="AU94" s="24" t="s">
        <v>86</v>
      </c>
      <c r="AY94" s="24" t="s">
        <v>131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25</v>
      </c>
      <c r="BK94" s="232">
        <f>ROUND(I94*H94,2)</f>
        <v>0</v>
      </c>
      <c r="BL94" s="24" t="s">
        <v>138</v>
      </c>
      <c r="BM94" s="24" t="s">
        <v>495</v>
      </c>
    </row>
    <row r="95" s="11" customFormat="1">
      <c r="B95" s="233"/>
      <c r="C95" s="234"/>
      <c r="D95" s="235" t="s">
        <v>140</v>
      </c>
      <c r="E95" s="236" t="s">
        <v>24</v>
      </c>
      <c r="F95" s="237" t="s">
        <v>489</v>
      </c>
      <c r="G95" s="234"/>
      <c r="H95" s="238">
        <v>11.699999999999999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AT95" s="244" t="s">
        <v>140</v>
      </c>
      <c r="AU95" s="244" t="s">
        <v>86</v>
      </c>
      <c r="AV95" s="11" t="s">
        <v>86</v>
      </c>
      <c r="AW95" s="11" t="s">
        <v>40</v>
      </c>
      <c r="AX95" s="11" t="s">
        <v>25</v>
      </c>
      <c r="AY95" s="244" t="s">
        <v>131</v>
      </c>
    </row>
    <row r="96" s="12" customFormat="1">
      <c r="B96" s="245"/>
      <c r="C96" s="246"/>
      <c r="D96" s="235" t="s">
        <v>140</v>
      </c>
      <c r="E96" s="247" t="s">
        <v>24</v>
      </c>
      <c r="F96" s="248" t="s">
        <v>142</v>
      </c>
      <c r="G96" s="246"/>
      <c r="H96" s="247" t="s">
        <v>24</v>
      </c>
      <c r="I96" s="249"/>
      <c r="J96" s="246"/>
      <c r="K96" s="246"/>
      <c r="L96" s="250"/>
      <c r="M96" s="251"/>
      <c r="N96" s="252"/>
      <c r="O96" s="252"/>
      <c r="P96" s="252"/>
      <c r="Q96" s="252"/>
      <c r="R96" s="252"/>
      <c r="S96" s="252"/>
      <c r="T96" s="253"/>
      <c r="AT96" s="254" t="s">
        <v>140</v>
      </c>
      <c r="AU96" s="254" t="s">
        <v>86</v>
      </c>
      <c r="AV96" s="12" t="s">
        <v>25</v>
      </c>
      <c r="AW96" s="12" t="s">
        <v>40</v>
      </c>
      <c r="AX96" s="12" t="s">
        <v>77</v>
      </c>
      <c r="AY96" s="254" t="s">
        <v>131</v>
      </c>
    </row>
    <row r="97" s="1" customFormat="1" ht="38.25" customHeight="1">
      <c r="B97" s="46"/>
      <c r="C97" s="221" t="s">
        <v>138</v>
      </c>
      <c r="D97" s="221" t="s">
        <v>133</v>
      </c>
      <c r="E97" s="222" t="s">
        <v>153</v>
      </c>
      <c r="F97" s="223" t="s">
        <v>154</v>
      </c>
      <c r="G97" s="224" t="s">
        <v>155</v>
      </c>
      <c r="H97" s="225">
        <v>3.0059999999999998</v>
      </c>
      <c r="I97" s="226"/>
      <c r="J97" s="227">
        <f>ROUND(I97*H97,2)</f>
        <v>0</v>
      </c>
      <c r="K97" s="223" t="s">
        <v>137</v>
      </c>
      <c r="L97" s="72"/>
      <c r="M97" s="228" t="s">
        <v>24</v>
      </c>
      <c r="N97" s="229" t="s">
        <v>48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138</v>
      </c>
      <c r="AT97" s="24" t="s">
        <v>133</v>
      </c>
      <c r="AU97" s="24" t="s">
        <v>86</v>
      </c>
      <c r="AY97" s="24" t="s">
        <v>131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25</v>
      </c>
      <c r="BK97" s="232">
        <f>ROUND(I97*H97,2)</f>
        <v>0</v>
      </c>
      <c r="BL97" s="24" t="s">
        <v>138</v>
      </c>
      <c r="BM97" s="24" t="s">
        <v>496</v>
      </c>
    </row>
    <row r="98" s="11" customFormat="1">
      <c r="B98" s="233"/>
      <c r="C98" s="234"/>
      <c r="D98" s="235" t="s">
        <v>140</v>
      </c>
      <c r="E98" s="236" t="s">
        <v>24</v>
      </c>
      <c r="F98" s="237" t="s">
        <v>497</v>
      </c>
      <c r="G98" s="234"/>
      <c r="H98" s="238">
        <v>3.0059999999999998</v>
      </c>
      <c r="I98" s="239"/>
      <c r="J98" s="234"/>
      <c r="K98" s="234"/>
      <c r="L98" s="240"/>
      <c r="M98" s="241"/>
      <c r="N98" s="242"/>
      <c r="O98" s="242"/>
      <c r="P98" s="242"/>
      <c r="Q98" s="242"/>
      <c r="R98" s="242"/>
      <c r="S98" s="242"/>
      <c r="T98" s="243"/>
      <c r="AT98" s="244" t="s">
        <v>140</v>
      </c>
      <c r="AU98" s="244" t="s">
        <v>86</v>
      </c>
      <c r="AV98" s="11" t="s">
        <v>86</v>
      </c>
      <c r="AW98" s="11" t="s">
        <v>40</v>
      </c>
      <c r="AX98" s="11" t="s">
        <v>77</v>
      </c>
      <c r="AY98" s="244" t="s">
        <v>131</v>
      </c>
    </row>
    <row r="99" s="14" customFormat="1">
      <c r="B99" s="266"/>
      <c r="C99" s="267"/>
      <c r="D99" s="235" t="s">
        <v>140</v>
      </c>
      <c r="E99" s="268" t="s">
        <v>24</v>
      </c>
      <c r="F99" s="269" t="s">
        <v>149</v>
      </c>
      <c r="G99" s="267"/>
      <c r="H99" s="270">
        <v>3.0059999999999998</v>
      </c>
      <c r="I99" s="271"/>
      <c r="J99" s="267"/>
      <c r="K99" s="267"/>
      <c r="L99" s="272"/>
      <c r="M99" s="273"/>
      <c r="N99" s="274"/>
      <c r="O99" s="274"/>
      <c r="P99" s="274"/>
      <c r="Q99" s="274"/>
      <c r="R99" s="274"/>
      <c r="S99" s="274"/>
      <c r="T99" s="275"/>
      <c r="AT99" s="276" t="s">
        <v>140</v>
      </c>
      <c r="AU99" s="276" t="s">
        <v>86</v>
      </c>
      <c r="AV99" s="14" t="s">
        <v>138</v>
      </c>
      <c r="AW99" s="14" t="s">
        <v>40</v>
      </c>
      <c r="AX99" s="14" t="s">
        <v>25</v>
      </c>
      <c r="AY99" s="276" t="s">
        <v>131</v>
      </c>
    </row>
    <row r="100" s="12" customFormat="1">
      <c r="B100" s="245"/>
      <c r="C100" s="246"/>
      <c r="D100" s="235" t="s">
        <v>140</v>
      </c>
      <c r="E100" s="247" t="s">
        <v>24</v>
      </c>
      <c r="F100" s="248" t="s">
        <v>142</v>
      </c>
      <c r="G100" s="246"/>
      <c r="H100" s="247" t="s">
        <v>24</v>
      </c>
      <c r="I100" s="249"/>
      <c r="J100" s="246"/>
      <c r="K100" s="246"/>
      <c r="L100" s="250"/>
      <c r="M100" s="251"/>
      <c r="N100" s="252"/>
      <c r="O100" s="252"/>
      <c r="P100" s="252"/>
      <c r="Q100" s="252"/>
      <c r="R100" s="252"/>
      <c r="S100" s="252"/>
      <c r="T100" s="253"/>
      <c r="AT100" s="254" t="s">
        <v>140</v>
      </c>
      <c r="AU100" s="254" t="s">
        <v>86</v>
      </c>
      <c r="AV100" s="12" t="s">
        <v>25</v>
      </c>
      <c r="AW100" s="12" t="s">
        <v>40</v>
      </c>
      <c r="AX100" s="12" t="s">
        <v>77</v>
      </c>
      <c r="AY100" s="254" t="s">
        <v>131</v>
      </c>
    </row>
    <row r="101" s="1" customFormat="1" ht="25.5" customHeight="1">
      <c r="B101" s="46"/>
      <c r="C101" s="221" t="s">
        <v>159</v>
      </c>
      <c r="D101" s="221" t="s">
        <v>133</v>
      </c>
      <c r="E101" s="222" t="s">
        <v>160</v>
      </c>
      <c r="F101" s="223" t="s">
        <v>161</v>
      </c>
      <c r="G101" s="224" t="s">
        <v>155</v>
      </c>
      <c r="H101" s="225">
        <v>4.4109999999999996</v>
      </c>
      <c r="I101" s="226"/>
      <c r="J101" s="227">
        <f>ROUND(I101*H101,2)</f>
        <v>0</v>
      </c>
      <c r="K101" s="223" t="s">
        <v>137</v>
      </c>
      <c r="L101" s="72"/>
      <c r="M101" s="228" t="s">
        <v>24</v>
      </c>
      <c r="N101" s="229" t="s">
        <v>48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138</v>
      </c>
      <c r="AT101" s="24" t="s">
        <v>133</v>
      </c>
      <c r="AU101" s="24" t="s">
        <v>86</v>
      </c>
      <c r="AY101" s="24" t="s">
        <v>131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25</v>
      </c>
      <c r="BK101" s="232">
        <f>ROUND(I101*H101,2)</f>
        <v>0</v>
      </c>
      <c r="BL101" s="24" t="s">
        <v>138</v>
      </c>
      <c r="BM101" s="24" t="s">
        <v>498</v>
      </c>
    </row>
    <row r="102" s="11" customFormat="1">
      <c r="B102" s="233"/>
      <c r="C102" s="234"/>
      <c r="D102" s="235" t="s">
        <v>140</v>
      </c>
      <c r="E102" s="236" t="s">
        <v>24</v>
      </c>
      <c r="F102" s="237" t="s">
        <v>499</v>
      </c>
      <c r="G102" s="234"/>
      <c r="H102" s="238">
        <v>4.4109999999999996</v>
      </c>
      <c r="I102" s="239"/>
      <c r="J102" s="234"/>
      <c r="K102" s="234"/>
      <c r="L102" s="240"/>
      <c r="M102" s="241"/>
      <c r="N102" s="242"/>
      <c r="O102" s="242"/>
      <c r="P102" s="242"/>
      <c r="Q102" s="242"/>
      <c r="R102" s="242"/>
      <c r="S102" s="242"/>
      <c r="T102" s="243"/>
      <c r="AT102" s="244" t="s">
        <v>140</v>
      </c>
      <c r="AU102" s="244" t="s">
        <v>86</v>
      </c>
      <c r="AV102" s="11" t="s">
        <v>86</v>
      </c>
      <c r="AW102" s="11" t="s">
        <v>40</v>
      </c>
      <c r="AX102" s="11" t="s">
        <v>25</v>
      </c>
      <c r="AY102" s="244" t="s">
        <v>131</v>
      </c>
    </row>
    <row r="103" s="12" customFormat="1">
      <c r="B103" s="245"/>
      <c r="C103" s="246"/>
      <c r="D103" s="235" t="s">
        <v>140</v>
      </c>
      <c r="E103" s="247" t="s">
        <v>24</v>
      </c>
      <c r="F103" s="248" t="s">
        <v>142</v>
      </c>
      <c r="G103" s="246"/>
      <c r="H103" s="247" t="s">
        <v>24</v>
      </c>
      <c r="I103" s="249"/>
      <c r="J103" s="246"/>
      <c r="K103" s="246"/>
      <c r="L103" s="250"/>
      <c r="M103" s="251"/>
      <c r="N103" s="252"/>
      <c r="O103" s="252"/>
      <c r="P103" s="252"/>
      <c r="Q103" s="252"/>
      <c r="R103" s="252"/>
      <c r="S103" s="252"/>
      <c r="T103" s="253"/>
      <c r="AT103" s="254" t="s">
        <v>140</v>
      </c>
      <c r="AU103" s="254" t="s">
        <v>86</v>
      </c>
      <c r="AV103" s="12" t="s">
        <v>25</v>
      </c>
      <c r="AW103" s="12" t="s">
        <v>40</v>
      </c>
      <c r="AX103" s="12" t="s">
        <v>77</v>
      </c>
      <c r="AY103" s="254" t="s">
        <v>131</v>
      </c>
    </row>
    <row r="104" s="1" customFormat="1" ht="25.5" customHeight="1">
      <c r="B104" s="46"/>
      <c r="C104" s="221" t="s">
        <v>164</v>
      </c>
      <c r="D104" s="221" t="s">
        <v>133</v>
      </c>
      <c r="E104" s="222" t="s">
        <v>500</v>
      </c>
      <c r="F104" s="223" t="s">
        <v>501</v>
      </c>
      <c r="G104" s="224" t="s">
        <v>155</v>
      </c>
      <c r="H104" s="225">
        <v>26.463000000000001</v>
      </c>
      <c r="I104" s="226"/>
      <c r="J104" s="227">
        <f>ROUND(I104*H104,2)</f>
        <v>0</v>
      </c>
      <c r="K104" s="223" t="s">
        <v>137</v>
      </c>
      <c r="L104" s="72"/>
      <c r="M104" s="228" t="s">
        <v>24</v>
      </c>
      <c r="N104" s="229" t="s">
        <v>48</v>
      </c>
      <c r="O104" s="4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4" t="s">
        <v>138</v>
      </c>
      <c r="AT104" s="24" t="s">
        <v>133</v>
      </c>
      <c r="AU104" s="24" t="s">
        <v>86</v>
      </c>
      <c r="AY104" s="24" t="s">
        <v>131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25</v>
      </c>
      <c r="BK104" s="232">
        <f>ROUND(I104*H104,2)</f>
        <v>0</v>
      </c>
      <c r="BL104" s="24" t="s">
        <v>138</v>
      </c>
      <c r="BM104" s="24" t="s">
        <v>502</v>
      </c>
    </row>
    <row r="105" s="11" customFormat="1">
      <c r="B105" s="233"/>
      <c r="C105" s="234"/>
      <c r="D105" s="235" t="s">
        <v>140</v>
      </c>
      <c r="E105" s="236" t="s">
        <v>24</v>
      </c>
      <c r="F105" s="237" t="s">
        <v>503</v>
      </c>
      <c r="G105" s="234"/>
      <c r="H105" s="238">
        <v>44.104999999999997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AT105" s="244" t="s">
        <v>140</v>
      </c>
      <c r="AU105" s="244" t="s">
        <v>86</v>
      </c>
      <c r="AV105" s="11" t="s">
        <v>86</v>
      </c>
      <c r="AW105" s="11" t="s">
        <v>40</v>
      </c>
      <c r="AX105" s="11" t="s">
        <v>77</v>
      </c>
      <c r="AY105" s="244" t="s">
        <v>131</v>
      </c>
    </row>
    <row r="106" s="13" customFormat="1">
      <c r="B106" s="255"/>
      <c r="C106" s="256"/>
      <c r="D106" s="235" t="s">
        <v>140</v>
      </c>
      <c r="E106" s="257" t="s">
        <v>24</v>
      </c>
      <c r="F106" s="258" t="s">
        <v>147</v>
      </c>
      <c r="G106" s="256"/>
      <c r="H106" s="259">
        <v>44.104999999999997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AT106" s="265" t="s">
        <v>140</v>
      </c>
      <c r="AU106" s="265" t="s">
        <v>86</v>
      </c>
      <c r="AV106" s="13" t="s">
        <v>148</v>
      </c>
      <c r="AW106" s="13" t="s">
        <v>40</v>
      </c>
      <c r="AX106" s="13" t="s">
        <v>77</v>
      </c>
      <c r="AY106" s="265" t="s">
        <v>131</v>
      </c>
    </row>
    <row r="107" s="11" customFormat="1">
      <c r="B107" s="233"/>
      <c r="C107" s="234"/>
      <c r="D107" s="235" t="s">
        <v>140</v>
      </c>
      <c r="E107" s="236" t="s">
        <v>24</v>
      </c>
      <c r="F107" s="237" t="s">
        <v>504</v>
      </c>
      <c r="G107" s="234"/>
      <c r="H107" s="238">
        <v>26.463000000000001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140</v>
      </c>
      <c r="AU107" s="244" t="s">
        <v>86</v>
      </c>
      <c r="AV107" s="11" t="s">
        <v>86</v>
      </c>
      <c r="AW107" s="11" t="s">
        <v>40</v>
      </c>
      <c r="AX107" s="11" t="s">
        <v>25</v>
      </c>
      <c r="AY107" s="244" t="s">
        <v>131</v>
      </c>
    </row>
    <row r="108" s="12" customFormat="1">
      <c r="B108" s="245"/>
      <c r="C108" s="246"/>
      <c r="D108" s="235" t="s">
        <v>140</v>
      </c>
      <c r="E108" s="247" t="s">
        <v>24</v>
      </c>
      <c r="F108" s="248" t="s">
        <v>142</v>
      </c>
      <c r="G108" s="246"/>
      <c r="H108" s="247" t="s">
        <v>24</v>
      </c>
      <c r="I108" s="249"/>
      <c r="J108" s="246"/>
      <c r="K108" s="246"/>
      <c r="L108" s="250"/>
      <c r="M108" s="251"/>
      <c r="N108" s="252"/>
      <c r="O108" s="252"/>
      <c r="P108" s="252"/>
      <c r="Q108" s="252"/>
      <c r="R108" s="252"/>
      <c r="S108" s="252"/>
      <c r="T108" s="253"/>
      <c r="AT108" s="254" t="s">
        <v>140</v>
      </c>
      <c r="AU108" s="254" t="s">
        <v>86</v>
      </c>
      <c r="AV108" s="12" t="s">
        <v>25</v>
      </c>
      <c r="AW108" s="12" t="s">
        <v>40</v>
      </c>
      <c r="AX108" s="12" t="s">
        <v>77</v>
      </c>
      <c r="AY108" s="254" t="s">
        <v>131</v>
      </c>
    </row>
    <row r="109" s="1" customFormat="1" ht="38.25" customHeight="1">
      <c r="B109" s="46"/>
      <c r="C109" s="221" t="s">
        <v>172</v>
      </c>
      <c r="D109" s="221" t="s">
        <v>133</v>
      </c>
      <c r="E109" s="222" t="s">
        <v>173</v>
      </c>
      <c r="F109" s="223" t="s">
        <v>174</v>
      </c>
      <c r="G109" s="224" t="s">
        <v>155</v>
      </c>
      <c r="H109" s="225">
        <v>13.231999999999999</v>
      </c>
      <c r="I109" s="226"/>
      <c r="J109" s="227">
        <f>ROUND(I109*H109,2)</f>
        <v>0</v>
      </c>
      <c r="K109" s="223" t="s">
        <v>137</v>
      </c>
      <c r="L109" s="72"/>
      <c r="M109" s="228" t="s">
        <v>24</v>
      </c>
      <c r="N109" s="229" t="s">
        <v>48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138</v>
      </c>
      <c r="AT109" s="24" t="s">
        <v>133</v>
      </c>
      <c r="AU109" s="24" t="s">
        <v>86</v>
      </c>
      <c r="AY109" s="24" t="s">
        <v>131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25</v>
      </c>
      <c r="BK109" s="232">
        <f>ROUND(I109*H109,2)</f>
        <v>0</v>
      </c>
      <c r="BL109" s="24" t="s">
        <v>138</v>
      </c>
      <c r="BM109" s="24" t="s">
        <v>505</v>
      </c>
    </row>
    <row r="110" s="11" customFormat="1">
      <c r="B110" s="233"/>
      <c r="C110" s="234"/>
      <c r="D110" s="235" t="s">
        <v>140</v>
      </c>
      <c r="E110" s="234"/>
      <c r="F110" s="237" t="s">
        <v>506</v>
      </c>
      <c r="G110" s="234"/>
      <c r="H110" s="238">
        <v>13.231999999999999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AT110" s="244" t="s">
        <v>140</v>
      </c>
      <c r="AU110" s="244" t="s">
        <v>86</v>
      </c>
      <c r="AV110" s="11" t="s">
        <v>86</v>
      </c>
      <c r="AW110" s="11" t="s">
        <v>6</v>
      </c>
      <c r="AX110" s="11" t="s">
        <v>25</v>
      </c>
      <c r="AY110" s="244" t="s">
        <v>131</v>
      </c>
    </row>
    <row r="111" s="1" customFormat="1" ht="25.5" customHeight="1">
      <c r="B111" s="46"/>
      <c r="C111" s="221" t="s">
        <v>177</v>
      </c>
      <c r="D111" s="221" t="s">
        <v>133</v>
      </c>
      <c r="E111" s="222" t="s">
        <v>507</v>
      </c>
      <c r="F111" s="223" t="s">
        <v>508</v>
      </c>
      <c r="G111" s="224" t="s">
        <v>155</v>
      </c>
      <c r="H111" s="225">
        <v>17.641999999999999</v>
      </c>
      <c r="I111" s="226"/>
      <c r="J111" s="227">
        <f>ROUND(I111*H111,2)</f>
        <v>0</v>
      </c>
      <c r="K111" s="223" t="s">
        <v>137</v>
      </c>
      <c r="L111" s="72"/>
      <c r="M111" s="228" t="s">
        <v>24</v>
      </c>
      <c r="N111" s="229" t="s">
        <v>48</v>
      </c>
      <c r="O111" s="4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4" t="s">
        <v>138</v>
      </c>
      <c r="AT111" s="24" t="s">
        <v>133</v>
      </c>
      <c r="AU111" s="24" t="s">
        <v>86</v>
      </c>
      <c r="AY111" s="24" t="s">
        <v>131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25</v>
      </c>
      <c r="BK111" s="232">
        <f>ROUND(I111*H111,2)</f>
        <v>0</v>
      </c>
      <c r="BL111" s="24" t="s">
        <v>138</v>
      </c>
      <c r="BM111" s="24" t="s">
        <v>509</v>
      </c>
    </row>
    <row r="112" s="11" customFormat="1">
      <c r="B112" s="233"/>
      <c r="C112" s="234"/>
      <c r="D112" s="235" t="s">
        <v>140</v>
      </c>
      <c r="E112" s="236" t="s">
        <v>24</v>
      </c>
      <c r="F112" s="237" t="s">
        <v>503</v>
      </c>
      <c r="G112" s="234"/>
      <c r="H112" s="238">
        <v>44.104999999999997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140</v>
      </c>
      <c r="AU112" s="244" t="s">
        <v>86</v>
      </c>
      <c r="AV112" s="11" t="s">
        <v>86</v>
      </c>
      <c r="AW112" s="11" t="s">
        <v>40</v>
      </c>
      <c r="AX112" s="11" t="s">
        <v>77</v>
      </c>
      <c r="AY112" s="244" t="s">
        <v>131</v>
      </c>
    </row>
    <row r="113" s="13" customFormat="1">
      <c r="B113" s="255"/>
      <c r="C113" s="256"/>
      <c r="D113" s="235" t="s">
        <v>140</v>
      </c>
      <c r="E113" s="257" t="s">
        <v>24</v>
      </c>
      <c r="F113" s="258" t="s">
        <v>147</v>
      </c>
      <c r="G113" s="256"/>
      <c r="H113" s="259">
        <v>44.104999999999997</v>
      </c>
      <c r="I113" s="260"/>
      <c r="J113" s="256"/>
      <c r="K113" s="256"/>
      <c r="L113" s="261"/>
      <c r="M113" s="262"/>
      <c r="N113" s="263"/>
      <c r="O113" s="263"/>
      <c r="P113" s="263"/>
      <c r="Q113" s="263"/>
      <c r="R113" s="263"/>
      <c r="S113" s="263"/>
      <c r="T113" s="264"/>
      <c r="AT113" s="265" t="s">
        <v>140</v>
      </c>
      <c r="AU113" s="265" t="s">
        <v>86</v>
      </c>
      <c r="AV113" s="13" t="s">
        <v>148</v>
      </c>
      <c r="AW113" s="13" t="s">
        <v>40</v>
      </c>
      <c r="AX113" s="13" t="s">
        <v>77</v>
      </c>
      <c r="AY113" s="265" t="s">
        <v>131</v>
      </c>
    </row>
    <row r="114" s="11" customFormat="1">
      <c r="B114" s="233"/>
      <c r="C114" s="234"/>
      <c r="D114" s="235" t="s">
        <v>140</v>
      </c>
      <c r="E114" s="236" t="s">
        <v>24</v>
      </c>
      <c r="F114" s="237" t="s">
        <v>510</v>
      </c>
      <c r="G114" s="234"/>
      <c r="H114" s="238">
        <v>17.641999999999999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AT114" s="244" t="s">
        <v>140</v>
      </c>
      <c r="AU114" s="244" t="s">
        <v>86</v>
      </c>
      <c r="AV114" s="11" t="s">
        <v>86</v>
      </c>
      <c r="AW114" s="11" t="s">
        <v>40</v>
      </c>
      <c r="AX114" s="11" t="s">
        <v>25</v>
      </c>
      <c r="AY114" s="244" t="s">
        <v>131</v>
      </c>
    </row>
    <row r="115" s="12" customFormat="1">
      <c r="B115" s="245"/>
      <c r="C115" s="246"/>
      <c r="D115" s="235" t="s">
        <v>140</v>
      </c>
      <c r="E115" s="247" t="s">
        <v>24</v>
      </c>
      <c r="F115" s="248" t="s">
        <v>142</v>
      </c>
      <c r="G115" s="246"/>
      <c r="H115" s="247" t="s">
        <v>24</v>
      </c>
      <c r="I115" s="249"/>
      <c r="J115" s="246"/>
      <c r="K115" s="246"/>
      <c r="L115" s="250"/>
      <c r="M115" s="251"/>
      <c r="N115" s="252"/>
      <c r="O115" s="252"/>
      <c r="P115" s="252"/>
      <c r="Q115" s="252"/>
      <c r="R115" s="252"/>
      <c r="S115" s="252"/>
      <c r="T115" s="253"/>
      <c r="AT115" s="254" t="s">
        <v>140</v>
      </c>
      <c r="AU115" s="254" t="s">
        <v>86</v>
      </c>
      <c r="AV115" s="12" t="s">
        <v>25</v>
      </c>
      <c r="AW115" s="12" t="s">
        <v>40</v>
      </c>
      <c r="AX115" s="12" t="s">
        <v>77</v>
      </c>
      <c r="AY115" s="254" t="s">
        <v>131</v>
      </c>
    </row>
    <row r="116" s="1" customFormat="1" ht="38.25" customHeight="1">
      <c r="B116" s="46"/>
      <c r="C116" s="221" t="s">
        <v>182</v>
      </c>
      <c r="D116" s="221" t="s">
        <v>133</v>
      </c>
      <c r="E116" s="222" t="s">
        <v>183</v>
      </c>
      <c r="F116" s="223" t="s">
        <v>184</v>
      </c>
      <c r="G116" s="224" t="s">
        <v>155</v>
      </c>
      <c r="H116" s="225">
        <v>8.8209999999999997</v>
      </c>
      <c r="I116" s="226"/>
      <c r="J116" s="227">
        <f>ROUND(I116*H116,2)</f>
        <v>0</v>
      </c>
      <c r="K116" s="223" t="s">
        <v>137</v>
      </c>
      <c r="L116" s="72"/>
      <c r="M116" s="228" t="s">
        <v>24</v>
      </c>
      <c r="N116" s="229" t="s">
        <v>48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138</v>
      </c>
      <c r="AT116" s="24" t="s">
        <v>133</v>
      </c>
      <c r="AU116" s="24" t="s">
        <v>86</v>
      </c>
      <c r="AY116" s="24" t="s">
        <v>131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25</v>
      </c>
      <c r="BK116" s="232">
        <f>ROUND(I116*H116,2)</f>
        <v>0</v>
      </c>
      <c r="BL116" s="24" t="s">
        <v>138</v>
      </c>
      <c r="BM116" s="24" t="s">
        <v>511</v>
      </c>
    </row>
    <row r="117" s="11" customFormat="1">
      <c r="B117" s="233"/>
      <c r="C117" s="234"/>
      <c r="D117" s="235" t="s">
        <v>140</v>
      </c>
      <c r="E117" s="234"/>
      <c r="F117" s="237" t="s">
        <v>512</v>
      </c>
      <c r="G117" s="234"/>
      <c r="H117" s="238">
        <v>8.8209999999999997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AT117" s="244" t="s">
        <v>140</v>
      </c>
      <c r="AU117" s="244" t="s">
        <v>86</v>
      </c>
      <c r="AV117" s="11" t="s">
        <v>86</v>
      </c>
      <c r="AW117" s="11" t="s">
        <v>6</v>
      </c>
      <c r="AX117" s="11" t="s">
        <v>25</v>
      </c>
      <c r="AY117" s="244" t="s">
        <v>131</v>
      </c>
    </row>
    <row r="118" s="1" customFormat="1" ht="25.5" customHeight="1">
      <c r="B118" s="46"/>
      <c r="C118" s="221" t="s">
        <v>30</v>
      </c>
      <c r="D118" s="221" t="s">
        <v>133</v>
      </c>
      <c r="E118" s="222" t="s">
        <v>203</v>
      </c>
      <c r="F118" s="223" t="s">
        <v>204</v>
      </c>
      <c r="G118" s="224" t="s">
        <v>136</v>
      </c>
      <c r="H118" s="225">
        <v>98.010000000000005</v>
      </c>
      <c r="I118" s="226"/>
      <c r="J118" s="227">
        <f>ROUND(I118*H118,2)</f>
        <v>0</v>
      </c>
      <c r="K118" s="223" t="s">
        <v>137</v>
      </c>
      <c r="L118" s="72"/>
      <c r="M118" s="228" t="s">
        <v>24</v>
      </c>
      <c r="N118" s="229" t="s">
        <v>48</v>
      </c>
      <c r="O118" s="47"/>
      <c r="P118" s="230">
        <f>O118*H118</f>
        <v>0</v>
      </c>
      <c r="Q118" s="230">
        <v>0.00084000000000000003</v>
      </c>
      <c r="R118" s="230">
        <f>Q118*H118</f>
        <v>0.08232840000000001</v>
      </c>
      <c r="S118" s="230">
        <v>0</v>
      </c>
      <c r="T118" s="231">
        <f>S118*H118</f>
        <v>0</v>
      </c>
      <c r="AR118" s="24" t="s">
        <v>138</v>
      </c>
      <c r="AT118" s="24" t="s">
        <v>133</v>
      </c>
      <c r="AU118" s="24" t="s">
        <v>86</v>
      </c>
      <c r="AY118" s="24" t="s">
        <v>131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25</v>
      </c>
      <c r="BK118" s="232">
        <f>ROUND(I118*H118,2)</f>
        <v>0</v>
      </c>
      <c r="BL118" s="24" t="s">
        <v>138</v>
      </c>
      <c r="BM118" s="24" t="s">
        <v>513</v>
      </c>
    </row>
    <row r="119" s="11" customFormat="1">
      <c r="B119" s="233"/>
      <c r="C119" s="234"/>
      <c r="D119" s="235" t="s">
        <v>140</v>
      </c>
      <c r="E119" s="236" t="s">
        <v>24</v>
      </c>
      <c r="F119" s="237" t="s">
        <v>514</v>
      </c>
      <c r="G119" s="234"/>
      <c r="H119" s="238">
        <v>98.010000000000005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AT119" s="244" t="s">
        <v>140</v>
      </c>
      <c r="AU119" s="244" t="s">
        <v>86</v>
      </c>
      <c r="AV119" s="11" t="s">
        <v>86</v>
      </c>
      <c r="AW119" s="11" t="s">
        <v>40</v>
      </c>
      <c r="AX119" s="11" t="s">
        <v>25</v>
      </c>
      <c r="AY119" s="244" t="s">
        <v>131</v>
      </c>
    </row>
    <row r="120" s="12" customFormat="1">
      <c r="B120" s="245"/>
      <c r="C120" s="246"/>
      <c r="D120" s="235" t="s">
        <v>140</v>
      </c>
      <c r="E120" s="247" t="s">
        <v>24</v>
      </c>
      <c r="F120" s="248" t="s">
        <v>142</v>
      </c>
      <c r="G120" s="246"/>
      <c r="H120" s="247" t="s">
        <v>24</v>
      </c>
      <c r="I120" s="249"/>
      <c r="J120" s="246"/>
      <c r="K120" s="246"/>
      <c r="L120" s="250"/>
      <c r="M120" s="251"/>
      <c r="N120" s="252"/>
      <c r="O120" s="252"/>
      <c r="P120" s="252"/>
      <c r="Q120" s="252"/>
      <c r="R120" s="252"/>
      <c r="S120" s="252"/>
      <c r="T120" s="253"/>
      <c r="AT120" s="254" t="s">
        <v>140</v>
      </c>
      <c r="AU120" s="254" t="s">
        <v>86</v>
      </c>
      <c r="AV120" s="12" t="s">
        <v>25</v>
      </c>
      <c r="AW120" s="12" t="s">
        <v>40</v>
      </c>
      <c r="AX120" s="12" t="s">
        <v>77</v>
      </c>
      <c r="AY120" s="254" t="s">
        <v>131</v>
      </c>
    </row>
    <row r="121" s="1" customFormat="1" ht="25.5" customHeight="1">
      <c r="B121" s="46"/>
      <c r="C121" s="221" t="s">
        <v>192</v>
      </c>
      <c r="D121" s="221" t="s">
        <v>133</v>
      </c>
      <c r="E121" s="222" t="s">
        <v>208</v>
      </c>
      <c r="F121" s="223" t="s">
        <v>209</v>
      </c>
      <c r="G121" s="224" t="s">
        <v>136</v>
      </c>
      <c r="H121" s="225">
        <v>98.010000000000005</v>
      </c>
      <c r="I121" s="226"/>
      <c r="J121" s="227">
        <f>ROUND(I121*H121,2)</f>
        <v>0</v>
      </c>
      <c r="K121" s="223" t="s">
        <v>137</v>
      </c>
      <c r="L121" s="72"/>
      <c r="M121" s="228" t="s">
        <v>24</v>
      </c>
      <c r="N121" s="229" t="s">
        <v>48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138</v>
      </c>
      <c r="AT121" s="24" t="s">
        <v>133</v>
      </c>
      <c r="AU121" s="24" t="s">
        <v>86</v>
      </c>
      <c r="AY121" s="24" t="s">
        <v>131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25</v>
      </c>
      <c r="BK121" s="232">
        <f>ROUND(I121*H121,2)</f>
        <v>0</v>
      </c>
      <c r="BL121" s="24" t="s">
        <v>138</v>
      </c>
      <c r="BM121" s="24" t="s">
        <v>515</v>
      </c>
    </row>
    <row r="122" s="1" customFormat="1" ht="38.25" customHeight="1">
      <c r="B122" s="46"/>
      <c r="C122" s="221" t="s">
        <v>197</v>
      </c>
      <c r="D122" s="221" t="s">
        <v>133</v>
      </c>
      <c r="E122" s="222" t="s">
        <v>211</v>
      </c>
      <c r="F122" s="223" t="s">
        <v>212</v>
      </c>
      <c r="G122" s="224" t="s">
        <v>155</v>
      </c>
      <c r="H122" s="225">
        <v>44.104999999999997</v>
      </c>
      <c r="I122" s="226"/>
      <c r="J122" s="227">
        <f>ROUND(I122*H122,2)</f>
        <v>0</v>
      </c>
      <c r="K122" s="223" t="s">
        <v>137</v>
      </c>
      <c r="L122" s="72"/>
      <c r="M122" s="228" t="s">
        <v>24</v>
      </c>
      <c r="N122" s="229" t="s">
        <v>48</v>
      </c>
      <c r="O122" s="4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4" t="s">
        <v>138</v>
      </c>
      <c r="AT122" s="24" t="s">
        <v>133</v>
      </c>
      <c r="AU122" s="24" t="s">
        <v>86</v>
      </c>
      <c r="AY122" s="24" t="s">
        <v>131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25</v>
      </c>
      <c r="BK122" s="232">
        <f>ROUND(I122*H122,2)</f>
        <v>0</v>
      </c>
      <c r="BL122" s="24" t="s">
        <v>138</v>
      </c>
      <c r="BM122" s="24" t="s">
        <v>516</v>
      </c>
    </row>
    <row r="123" s="11" customFormat="1">
      <c r="B123" s="233"/>
      <c r="C123" s="234"/>
      <c r="D123" s="235" t="s">
        <v>140</v>
      </c>
      <c r="E123" s="236" t="s">
        <v>24</v>
      </c>
      <c r="F123" s="237" t="s">
        <v>517</v>
      </c>
      <c r="G123" s="234"/>
      <c r="H123" s="238">
        <v>44.104999999999997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 t="s">
        <v>140</v>
      </c>
      <c r="AU123" s="244" t="s">
        <v>86</v>
      </c>
      <c r="AV123" s="11" t="s">
        <v>86</v>
      </c>
      <c r="AW123" s="11" t="s">
        <v>40</v>
      </c>
      <c r="AX123" s="11" t="s">
        <v>25</v>
      </c>
      <c r="AY123" s="244" t="s">
        <v>131</v>
      </c>
    </row>
    <row r="124" s="12" customFormat="1">
      <c r="B124" s="245"/>
      <c r="C124" s="246"/>
      <c r="D124" s="235" t="s">
        <v>140</v>
      </c>
      <c r="E124" s="247" t="s">
        <v>24</v>
      </c>
      <c r="F124" s="248" t="s">
        <v>142</v>
      </c>
      <c r="G124" s="246"/>
      <c r="H124" s="247" t="s">
        <v>24</v>
      </c>
      <c r="I124" s="249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AT124" s="254" t="s">
        <v>140</v>
      </c>
      <c r="AU124" s="254" t="s">
        <v>86</v>
      </c>
      <c r="AV124" s="12" t="s">
        <v>25</v>
      </c>
      <c r="AW124" s="12" t="s">
        <v>40</v>
      </c>
      <c r="AX124" s="12" t="s">
        <v>77</v>
      </c>
      <c r="AY124" s="254" t="s">
        <v>131</v>
      </c>
    </row>
    <row r="125" s="1" customFormat="1" ht="38.25" customHeight="1">
      <c r="B125" s="46"/>
      <c r="C125" s="221" t="s">
        <v>202</v>
      </c>
      <c r="D125" s="221" t="s">
        <v>133</v>
      </c>
      <c r="E125" s="222" t="s">
        <v>216</v>
      </c>
      <c r="F125" s="223" t="s">
        <v>217</v>
      </c>
      <c r="G125" s="224" t="s">
        <v>155</v>
      </c>
      <c r="H125" s="225">
        <v>3.0059999999999998</v>
      </c>
      <c r="I125" s="226"/>
      <c r="J125" s="227">
        <f>ROUND(I125*H125,2)</f>
        <v>0</v>
      </c>
      <c r="K125" s="223" t="s">
        <v>137</v>
      </c>
      <c r="L125" s="72"/>
      <c r="M125" s="228" t="s">
        <v>24</v>
      </c>
      <c r="N125" s="229" t="s">
        <v>48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138</v>
      </c>
      <c r="AT125" s="24" t="s">
        <v>133</v>
      </c>
      <c r="AU125" s="24" t="s">
        <v>86</v>
      </c>
      <c r="AY125" s="24" t="s">
        <v>131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25</v>
      </c>
      <c r="BK125" s="232">
        <f>ROUND(I125*H125,2)</f>
        <v>0</v>
      </c>
      <c r="BL125" s="24" t="s">
        <v>138</v>
      </c>
      <c r="BM125" s="24" t="s">
        <v>518</v>
      </c>
    </row>
    <row r="126" s="1" customFormat="1">
      <c r="B126" s="46"/>
      <c r="C126" s="74"/>
      <c r="D126" s="235" t="s">
        <v>219</v>
      </c>
      <c r="E126" s="74"/>
      <c r="F126" s="277" t="s">
        <v>220</v>
      </c>
      <c r="G126" s="74"/>
      <c r="H126" s="74"/>
      <c r="I126" s="191"/>
      <c r="J126" s="74"/>
      <c r="K126" s="74"/>
      <c r="L126" s="72"/>
      <c r="M126" s="278"/>
      <c r="N126" s="47"/>
      <c r="O126" s="47"/>
      <c r="P126" s="47"/>
      <c r="Q126" s="47"/>
      <c r="R126" s="47"/>
      <c r="S126" s="47"/>
      <c r="T126" s="95"/>
      <c r="AT126" s="24" t="s">
        <v>219</v>
      </c>
      <c r="AU126" s="24" t="s">
        <v>86</v>
      </c>
    </row>
    <row r="127" s="12" customFormat="1">
      <c r="B127" s="245"/>
      <c r="C127" s="246"/>
      <c r="D127" s="235" t="s">
        <v>140</v>
      </c>
      <c r="E127" s="247" t="s">
        <v>24</v>
      </c>
      <c r="F127" s="248" t="s">
        <v>221</v>
      </c>
      <c r="G127" s="246"/>
      <c r="H127" s="247" t="s">
        <v>24</v>
      </c>
      <c r="I127" s="249"/>
      <c r="J127" s="246"/>
      <c r="K127" s="246"/>
      <c r="L127" s="250"/>
      <c r="M127" s="251"/>
      <c r="N127" s="252"/>
      <c r="O127" s="252"/>
      <c r="P127" s="252"/>
      <c r="Q127" s="252"/>
      <c r="R127" s="252"/>
      <c r="S127" s="252"/>
      <c r="T127" s="253"/>
      <c r="AT127" s="254" t="s">
        <v>140</v>
      </c>
      <c r="AU127" s="254" t="s">
        <v>86</v>
      </c>
      <c r="AV127" s="12" t="s">
        <v>25</v>
      </c>
      <c r="AW127" s="12" t="s">
        <v>40</v>
      </c>
      <c r="AX127" s="12" t="s">
        <v>77</v>
      </c>
      <c r="AY127" s="254" t="s">
        <v>131</v>
      </c>
    </row>
    <row r="128" s="11" customFormat="1">
      <c r="B128" s="233"/>
      <c r="C128" s="234"/>
      <c r="D128" s="235" t="s">
        <v>140</v>
      </c>
      <c r="E128" s="236" t="s">
        <v>24</v>
      </c>
      <c r="F128" s="237" t="s">
        <v>519</v>
      </c>
      <c r="G128" s="234"/>
      <c r="H128" s="238">
        <v>3.0059999999999998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AT128" s="244" t="s">
        <v>140</v>
      </c>
      <c r="AU128" s="244" t="s">
        <v>86</v>
      </c>
      <c r="AV128" s="11" t="s">
        <v>86</v>
      </c>
      <c r="AW128" s="11" t="s">
        <v>40</v>
      </c>
      <c r="AX128" s="11" t="s">
        <v>25</v>
      </c>
      <c r="AY128" s="244" t="s">
        <v>131</v>
      </c>
    </row>
    <row r="129" s="1" customFormat="1" ht="38.25" customHeight="1">
      <c r="B129" s="46"/>
      <c r="C129" s="221" t="s">
        <v>207</v>
      </c>
      <c r="D129" s="221" t="s">
        <v>133</v>
      </c>
      <c r="E129" s="222" t="s">
        <v>224</v>
      </c>
      <c r="F129" s="223" t="s">
        <v>225</v>
      </c>
      <c r="G129" s="224" t="s">
        <v>155</v>
      </c>
      <c r="H129" s="225">
        <v>31.382000000000001</v>
      </c>
      <c r="I129" s="226"/>
      <c r="J129" s="227">
        <f>ROUND(I129*H129,2)</f>
        <v>0</v>
      </c>
      <c r="K129" s="223" t="s">
        <v>137</v>
      </c>
      <c r="L129" s="72"/>
      <c r="M129" s="228" t="s">
        <v>24</v>
      </c>
      <c r="N129" s="229" t="s">
        <v>48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138</v>
      </c>
      <c r="AT129" s="24" t="s">
        <v>133</v>
      </c>
      <c r="AU129" s="24" t="s">
        <v>86</v>
      </c>
      <c r="AY129" s="24" t="s">
        <v>131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25</v>
      </c>
      <c r="BK129" s="232">
        <f>ROUND(I129*H129,2)</f>
        <v>0</v>
      </c>
      <c r="BL129" s="24" t="s">
        <v>138</v>
      </c>
      <c r="BM129" s="24" t="s">
        <v>520</v>
      </c>
    </row>
    <row r="130" s="1" customFormat="1">
      <c r="B130" s="46"/>
      <c r="C130" s="74"/>
      <c r="D130" s="235" t="s">
        <v>219</v>
      </c>
      <c r="E130" s="74"/>
      <c r="F130" s="277" t="s">
        <v>220</v>
      </c>
      <c r="G130" s="74"/>
      <c r="H130" s="74"/>
      <c r="I130" s="191"/>
      <c r="J130" s="74"/>
      <c r="K130" s="74"/>
      <c r="L130" s="72"/>
      <c r="M130" s="278"/>
      <c r="N130" s="47"/>
      <c r="O130" s="47"/>
      <c r="P130" s="47"/>
      <c r="Q130" s="47"/>
      <c r="R130" s="47"/>
      <c r="S130" s="47"/>
      <c r="T130" s="95"/>
      <c r="AT130" s="24" t="s">
        <v>219</v>
      </c>
      <c r="AU130" s="24" t="s">
        <v>86</v>
      </c>
    </row>
    <row r="131" s="12" customFormat="1">
      <c r="B131" s="245"/>
      <c r="C131" s="246"/>
      <c r="D131" s="235" t="s">
        <v>140</v>
      </c>
      <c r="E131" s="247" t="s">
        <v>24</v>
      </c>
      <c r="F131" s="248" t="s">
        <v>246</v>
      </c>
      <c r="G131" s="246"/>
      <c r="H131" s="247" t="s">
        <v>24</v>
      </c>
      <c r="I131" s="249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AT131" s="254" t="s">
        <v>140</v>
      </c>
      <c r="AU131" s="254" t="s">
        <v>86</v>
      </c>
      <c r="AV131" s="12" t="s">
        <v>25</v>
      </c>
      <c r="AW131" s="12" t="s">
        <v>40</v>
      </c>
      <c r="AX131" s="12" t="s">
        <v>77</v>
      </c>
      <c r="AY131" s="254" t="s">
        <v>131</v>
      </c>
    </row>
    <row r="132" s="11" customFormat="1">
      <c r="B132" s="233"/>
      <c r="C132" s="234"/>
      <c r="D132" s="235" t="s">
        <v>140</v>
      </c>
      <c r="E132" s="236" t="s">
        <v>24</v>
      </c>
      <c r="F132" s="237" t="s">
        <v>521</v>
      </c>
      <c r="G132" s="234"/>
      <c r="H132" s="238">
        <v>27.975999999999999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140</v>
      </c>
      <c r="AU132" s="244" t="s">
        <v>86</v>
      </c>
      <c r="AV132" s="11" t="s">
        <v>86</v>
      </c>
      <c r="AW132" s="11" t="s">
        <v>40</v>
      </c>
      <c r="AX132" s="11" t="s">
        <v>77</v>
      </c>
      <c r="AY132" s="244" t="s">
        <v>131</v>
      </c>
    </row>
    <row r="133" s="11" customFormat="1">
      <c r="B133" s="233"/>
      <c r="C133" s="234"/>
      <c r="D133" s="235" t="s">
        <v>140</v>
      </c>
      <c r="E133" s="236" t="s">
        <v>24</v>
      </c>
      <c r="F133" s="237" t="s">
        <v>522</v>
      </c>
      <c r="G133" s="234"/>
      <c r="H133" s="238">
        <v>-12.285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140</v>
      </c>
      <c r="AU133" s="244" t="s">
        <v>86</v>
      </c>
      <c r="AV133" s="11" t="s">
        <v>86</v>
      </c>
      <c r="AW133" s="11" t="s">
        <v>40</v>
      </c>
      <c r="AX133" s="11" t="s">
        <v>77</v>
      </c>
      <c r="AY133" s="244" t="s">
        <v>131</v>
      </c>
    </row>
    <row r="134" s="13" customFormat="1">
      <c r="B134" s="255"/>
      <c r="C134" s="256"/>
      <c r="D134" s="235" t="s">
        <v>140</v>
      </c>
      <c r="E134" s="257" t="s">
        <v>24</v>
      </c>
      <c r="F134" s="258" t="s">
        <v>147</v>
      </c>
      <c r="G134" s="256"/>
      <c r="H134" s="259">
        <v>15.691000000000001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AT134" s="265" t="s">
        <v>140</v>
      </c>
      <c r="AU134" s="265" t="s">
        <v>86</v>
      </c>
      <c r="AV134" s="13" t="s">
        <v>148</v>
      </c>
      <c r="AW134" s="13" t="s">
        <v>40</v>
      </c>
      <c r="AX134" s="13" t="s">
        <v>77</v>
      </c>
      <c r="AY134" s="265" t="s">
        <v>131</v>
      </c>
    </row>
    <row r="135" s="11" customFormat="1">
      <c r="B135" s="233"/>
      <c r="C135" s="234"/>
      <c r="D135" s="235" t="s">
        <v>140</v>
      </c>
      <c r="E135" s="236" t="s">
        <v>24</v>
      </c>
      <c r="F135" s="237" t="s">
        <v>523</v>
      </c>
      <c r="G135" s="234"/>
      <c r="H135" s="238">
        <v>15.691000000000001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AT135" s="244" t="s">
        <v>140</v>
      </c>
      <c r="AU135" s="244" t="s">
        <v>86</v>
      </c>
      <c r="AV135" s="11" t="s">
        <v>86</v>
      </c>
      <c r="AW135" s="11" t="s">
        <v>40</v>
      </c>
      <c r="AX135" s="11" t="s">
        <v>77</v>
      </c>
      <c r="AY135" s="244" t="s">
        <v>131</v>
      </c>
    </row>
    <row r="136" s="14" customFormat="1">
      <c r="B136" s="266"/>
      <c r="C136" s="267"/>
      <c r="D136" s="235" t="s">
        <v>140</v>
      </c>
      <c r="E136" s="268" t="s">
        <v>24</v>
      </c>
      <c r="F136" s="269" t="s">
        <v>149</v>
      </c>
      <c r="G136" s="267"/>
      <c r="H136" s="270">
        <v>31.382000000000001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AT136" s="276" t="s">
        <v>140</v>
      </c>
      <c r="AU136" s="276" t="s">
        <v>86</v>
      </c>
      <c r="AV136" s="14" t="s">
        <v>138</v>
      </c>
      <c r="AW136" s="14" t="s">
        <v>40</v>
      </c>
      <c r="AX136" s="14" t="s">
        <v>25</v>
      </c>
      <c r="AY136" s="276" t="s">
        <v>131</v>
      </c>
    </row>
    <row r="137" s="12" customFormat="1">
      <c r="B137" s="245"/>
      <c r="C137" s="246"/>
      <c r="D137" s="235" t="s">
        <v>140</v>
      </c>
      <c r="E137" s="247" t="s">
        <v>24</v>
      </c>
      <c r="F137" s="248" t="s">
        <v>142</v>
      </c>
      <c r="G137" s="246"/>
      <c r="H137" s="247" t="s">
        <v>24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AT137" s="254" t="s">
        <v>140</v>
      </c>
      <c r="AU137" s="254" t="s">
        <v>86</v>
      </c>
      <c r="AV137" s="12" t="s">
        <v>25</v>
      </c>
      <c r="AW137" s="12" t="s">
        <v>40</v>
      </c>
      <c r="AX137" s="12" t="s">
        <v>77</v>
      </c>
      <c r="AY137" s="254" t="s">
        <v>131</v>
      </c>
    </row>
    <row r="138" s="1" customFormat="1" ht="38.25" customHeight="1">
      <c r="B138" s="46"/>
      <c r="C138" s="221" t="s">
        <v>10</v>
      </c>
      <c r="D138" s="221" t="s">
        <v>133</v>
      </c>
      <c r="E138" s="222" t="s">
        <v>234</v>
      </c>
      <c r="F138" s="223" t="s">
        <v>235</v>
      </c>
      <c r="G138" s="224" t="s">
        <v>155</v>
      </c>
      <c r="H138" s="225">
        <v>28.414000000000001</v>
      </c>
      <c r="I138" s="226"/>
      <c r="J138" s="227">
        <f>ROUND(I138*H138,2)</f>
        <v>0</v>
      </c>
      <c r="K138" s="223" t="s">
        <v>137</v>
      </c>
      <c r="L138" s="72"/>
      <c r="M138" s="228" t="s">
        <v>24</v>
      </c>
      <c r="N138" s="229" t="s">
        <v>48</v>
      </c>
      <c r="O138" s="4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4" t="s">
        <v>138</v>
      </c>
      <c r="AT138" s="24" t="s">
        <v>133</v>
      </c>
      <c r="AU138" s="24" t="s">
        <v>86</v>
      </c>
      <c r="AY138" s="24" t="s">
        <v>131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25</v>
      </c>
      <c r="BK138" s="232">
        <f>ROUND(I138*H138,2)</f>
        <v>0</v>
      </c>
      <c r="BL138" s="24" t="s">
        <v>138</v>
      </c>
      <c r="BM138" s="24" t="s">
        <v>524</v>
      </c>
    </row>
    <row r="139" s="11" customFormat="1">
      <c r="B139" s="233"/>
      <c r="C139" s="234"/>
      <c r="D139" s="235" t="s">
        <v>140</v>
      </c>
      <c r="E139" s="236" t="s">
        <v>24</v>
      </c>
      <c r="F139" s="237" t="s">
        <v>525</v>
      </c>
      <c r="G139" s="234"/>
      <c r="H139" s="238">
        <v>16.129000000000001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140</v>
      </c>
      <c r="AU139" s="244" t="s">
        <v>86</v>
      </c>
      <c r="AV139" s="11" t="s">
        <v>86</v>
      </c>
      <c r="AW139" s="11" t="s">
        <v>40</v>
      </c>
      <c r="AX139" s="11" t="s">
        <v>77</v>
      </c>
      <c r="AY139" s="244" t="s">
        <v>131</v>
      </c>
    </row>
    <row r="140" s="11" customFormat="1">
      <c r="B140" s="233"/>
      <c r="C140" s="234"/>
      <c r="D140" s="235" t="s">
        <v>140</v>
      </c>
      <c r="E140" s="236" t="s">
        <v>24</v>
      </c>
      <c r="F140" s="237" t="s">
        <v>526</v>
      </c>
      <c r="G140" s="234"/>
      <c r="H140" s="238">
        <v>12.285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140</v>
      </c>
      <c r="AU140" s="244" t="s">
        <v>86</v>
      </c>
      <c r="AV140" s="11" t="s">
        <v>86</v>
      </c>
      <c r="AW140" s="11" t="s">
        <v>40</v>
      </c>
      <c r="AX140" s="11" t="s">
        <v>77</v>
      </c>
      <c r="AY140" s="244" t="s">
        <v>131</v>
      </c>
    </row>
    <row r="141" s="14" customFormat="1">
      <c r="B141" s="266"/>
      <c r="C141" s="267"/>
      <c r="D141" s="235" t="s">
        <v>140</v>
      </c>
      <c r="E141" s="268" t="s">
        <v>24</v>
      </c>
      <c r="F141" s="269" t="s">
        <v>149</v>
      </c>
      <c r="G141" s="267"/>
      <c r="H141" s="270">
        <v>28.414000000000001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AT141" s="276" t="s">
        <v>140</v>
      </c>
      <c r="AU141" s="276" t="s">
        <v>86</v>
      </c>
      <c r="AV141" s="14" t="s">
        <v>138</v>
      </c>
      <c r="AW141" s="14" t="s">
        <v>40</v>
      </c>
      <c r="AX141" s="14" t="s">
        <v>25</v>
      </c>
      <c r="AY141" s="276" t="s">
        <v>131</v>
      </c>
    </row>
    <row r="142" s="12" customFormat="1">
      <c r="B142" s="245"/>
      <c r="C142" s="246"/>
      <c r="D142" s="235" t="s">
        <v>140</v>
      </c>
      <c r="E142" s="247" t="s">
        <v>24</v>
      </c>
      <c r="F142" s="248" t="s">
        <v>142</v>
      </c>
      <c r="G142" s="246"/>
      <c r="H142" s="247" t="s">
        <v>24</v>
      </c>
      <c r="I142" s="249"/>
      <c r="J142" s="246"/>
      <c r="K142" s="246"/>
      <c r="L142" s="250"/>
      <c r="M142" s="251"/>
      <c r="N142" s="252"/>
      <c r="O142" s="252"/>
      <c r="P142" s="252"/>
      <c r="Q142" s="252"/>
      <c r="R142" s="252"/>
      <c r="S142" s="252"/>
      <c r="T142" s="253"/>
      <c r="AT142" s="254" t="s">
        <v>140</v>
      </c>
      <c r="AU142" s="254" t="s">
        <v>86</v>
      </c>
      <c r="AV142" s="12" t="s">
        <v>25</v>
      </c>
      <c r="AW142" s="12" t="s">
        <v>40</v>
      </c>
      <c r="AX142" s="12" t="s">
        <v>77</v>
      </c>
      <c r="AY142" s="254" t="s">
        <v>131</v>
      </c>
    </row>
    <row r="143" s="1" customFormat="1" ht="25.5" customHeight="1">
      <c r="B143" s="46"/>
      <c r="C143" s="221" t="s">
        <v>215</v>
      </c>
      <c r="D143" s="221" t="s">
        <v>133</v>
      </c>
      <c r="E143" s="222" t="s">
        <v>242</v>
      </c>
      <c r="F143" s="223" t="s">
        <v>243</v>
      </c>
      <c r="G143" s="224" t="s">
        <v>155</v>
      </c>
      <c r="H143" s="225">
        <v>18.696999999999999</v>
      </c>
      <c r="I143" s="226"/>
      <c r="J143" s="227">
        <f>ROUND(I143*H143,2)</f>
        <v>0</v>
      </c>
      <c r="K143" s="223" t="s">
        <v>137</v>
      </c>
      <c r="L143" s="72"/>
      <c r="M143" s="228" t="s">
        <v>24</v>
      </c>
      <c r="N143" s="229" t="s">
        <v>48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138</v>
      </c>
      <c r="AT143" s="24" t="s">
        <v>133</v>
      </c>
      <c r="AU143" s="24" t="s">
        <v>86</v>
      </c>
      <c r="AY143" s="24" t="s">
        <v>131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25</v>
      </c>
      <c r="BK143" s="232">
        <f>ROUND(I143*H143,2)</f>
        <v>0</v>
      </c>
      <c r="BL143" s="24" t="s">
        <v>138</v>
      </c>
      <c r="BM143" s="24" t="s">
        <v>527</v>
      </c>
    </row>
    <row r="144" s="1" customFormat="1">
      <c r="B144" s="46"/>
      <c r="C144" s="74"/>
      <c r="D144" s="235" t="s">
        <v>219</v>
      </c>
      <c r="E144" s="74"/>
      <c r="F144" s="277" t="s">
        <v>245</v>
      </c>
      <c r="G144" s="74"/>
      <c r="H144" s="74"/>
      <c r="I144" s="191"/>
      <c r="J144" s="74"/>
      <c r="K144" s="74"/>
      <c r="L144" s="72"/>
      <c r="M144" s="278"/>
      <c r="N144" s="47"/>
      <c r="O144" s="47"/>
      <c r="P144" s="47"/>
      <c r="Q144" s="47"/>
      <c r="R144" s="47"/>
      <c r="S144" s="47"/>
      <c r="T144" s="95"/>
      <c r="AT144" s="24" t="s">
        <v>219</v>
      </c>
      <c r="AU144" s="24" t="s">
        <v>86</v>
      </c>
    </row>
    <row r="145" s="12" customFormat="1">
      <c r="B145" s="245"/>
      <c r="C145" s="246"/>
      <c r="D145" s="235" t="s">
        <v>140</v>
      </c>
      <c r="E145" s="247" t="s">
        <v>24</v>
      </c>
      <c r="F145" s="248" t="s">
        <v>246</v>
      </c>
      <c r="G145" s="246"/>
      <c r="H145" s="247" t="s">
        <v>24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AT145" s="254" t="s">
        <v>140</v>
      </c>
      <c r="AU145" s="254" t="s">
        <v>86</v>
      </c>
      <c r="AV145" s="12" t="s">
        <v>25</v>
      </c>
      <c r="AW145" s="12" t="s">
        <v>40</v>
      </c>
      <c r="AX145" s="12" t="s">
        <v>77</v>
      </c>
      <c r="AY145" s="254" t="s">
        <v>131</v>
      </c>
    </row>
    <row r="146" s="11" customFormat="1">
      <c r="B146" s="233"/>
      <c r="C146" s="234"/>
      <c r="D146" s="235" t="s">
        <v>140</v>
      </c>
      <c r="E146" s="236" t="s">
        <v>24</v>
      </c>
      <c r="F146" s="237" t="s">
        <v>521</v>
      </c>
      <c r="G146" s="234"/>
      <c r="H146" s="238">
        <v>27.975999999999999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140</v>
      </c>
      <c r="AU146" s="244" t="s">
        <v>86</v>
      </c>
      <c r="AV146" s="11" t="s">
        <v>86</v>
      </c>
      <c r="AW146" s="11" t="s">
        <v>40</v>
      </c>
      <c r="AX146" s="11" t="s">
        <v>77</v>
      </c>
      <c r="AY146" s="244" t="s">
        <v>131</v>
      </c>
    </row>
    <row r="147" s="11" customFormat="1">
      <c r="B147" s="233"/>
      <c r="C147" s="234"/>
      <c r="D147" s="235" t="s">
        <v>140</v>
      </c>
      <c r="E147" s="236" t="s">
        <v>24</v>
      </c>
      <c r="F147" s="237" t="s">
        <v>522</v>
      </c>
      <c r="G147" s="234"/>
      <c r="H147" s="238">
        <v>-12.285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140</v>
      </c>
      <c r="AU147" s="244" t="s">
        <v>86</v>
      </c>
      <c r="AV147" s="11" t="s">
        <v>86</v>
      </c>
      <c r="AW147" s="11" t="s">
        <v>40</v>
      </c>
      <c r="AX147" s="11" t="s">
        <v>77</v>
      </c>
      <c r="AY147" s="244" t="s">
        <v>131</v>
      </c>
    </row>
    <row r="148" s="11" customFormat="1">
      <c r="B148" s="233"/>
      <c r="C148" s="234"/>
      <c r="D148" s="235" t="s">
        <v>140</v>
      </c>
      <c r="E148" s="236" t="s">
        <v>24</v>
      </c>
      <c r="F148" s="237" t="s">
        <v>528</v>
      </c>
      <c r="G148" s="234"/>
      <c r="H148" s="238">
        <v>3.0059999999999998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140</v>
      </c>
      <c r="AU148" s="244" t="s">
        <v>86</v>
      </c>
      <c r="AV148" s="11" t="s">
        <v>86</v>
      </c>
      <c r="AW148" s="11" t="s">
        <v>40</v>
      </c>
      <c r="AX148" s="11" t="s">
        <v>77</v>
      </c>
      <c r="AY148" s="244" t="s">
        <v>131</v>
      </c>
    </row>
    <row r="149" s="14" customFormat="1">
      <c r="B149" s="266"/>
      <c r="C149" s="267"/>
      <c r="D149" s="235" t="s">
        <v>140</v>
      </c>
      <c r="E149" s="268" t="s">
        <v>24</v>
      </c>
      <c r="F149" s="269" t="s">
        <v>149</v>
      </c>
      <c r="G149" s="267"/>
      <c r="H149" s="270">
        <v>18.696999999999999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AT149" s="276" t="s">
        <v>140</v>
      </c>
      <c r="AU149" s="276" t="s">
        <v>86</v>
      </c>
      <c r="AV149" s="14" t="s">
        <v>138</v>
      </c>
      <c r="AW149" s="14" t="s">
        <v>40</v>
      </c>
      <c r="AX149" s="14" t="s">
        <v>25</v>
      </c>
      <c r="AY149" s="276" t="s">
        <v>131</v>
      </c>
    </row>
    <row r="150" s="12" customFormat="1">
      <c r="B150" s="245"/>
      <c r="C150" s="246"/>
      <c r="D150" s="235" t="s">
        <v>140</v>
      </c>
      <c r="E150" s="247" t="s">
        <v>24</v>
      </c>
      <c r="F150" s="248" t="s">
        <v>142</v>
      </c>
      <c r="G150" s="246"/>
      <c r="H150" s="247" t="s">
        <v>24</v>
      </c>
      <c r="I150" s="249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140</v>
      </c>
      <c r="AU150" s="254" t="s">
        <v>86</v>
      </c>
      <c r="AV150" s="12" t="s">
        <v>25</v>
      </c>
      <c r="AW150" s="12" t="s">
        <v>40</v>
      </c>
      <c r="AX150" s="12" t="s">
        <v>77</v>
      </c>
      <c r="AY150" s="254" t="s">
        <v>131</v>
      </c>
    </row>
    <row r="151" s="1" customFormat="1" ht="16.5" customHeight="1">
      <c r="B151" s="46"/>
      <c r="C151" s="221" t="s">
        <v>223</v>
      </c>
      <c r="D151" s="221" t="s">
        <v>133</v>
      </c>
      <c r="E151" s="222" t="s">
        <v>248</v>
      </c>
      <c r="F151" s="223" t="s">
        <v>249</v>
      </c>
      <c r="G151" s="224" t="s">
        <v>155</v>
      </c>
      <c r="H151" s="225">
        <v>28.414000000000001</v>
      </c>
      <c r="I151" s="226"/>
      <c r="J151" s="227">
        <f>ROUND(I151*H151,2)</f>
        <v>0</v>
      </c>
      <c r="K151" s="223" t="s">
        <v>24</v>
      </c>
      <c r="L151" s="72"/>
      <c r="M151" s="228" t="s">
        <v>24</v>
      </c>
      <c r="N151" s="229" t="s">
        <v>48</v>
      </c>
      <c r="O151" s="47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4" t="s">
        <v>138</v>
      </c>
      <c r="AT151" s="24" t="s">
        <v>133</v>
      </c>
      <c r="AU151" s="24" t="s">
        <v>86</v>
      </c>
      <c r="AY151" s="24" t="s">
        <v>131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25</v>
      </c>
      <c r="BK151" s="232">
        <f>ROUND(I151*H151,2)</f>
        <v>0</v>
      </c>
      <c r="BL151" s="24" t="s">
        <v>138</v>
      </c>
      <c r="BM151" s="24" t="s">
        <v>529</v>
      </c>
    </row>
    <row r="152" s="1" customFormat="1" ht="25.5" customHeight="1">
      <c r="B152" s="46"/>
      <c r="C152" s="221" t="s">
        <v>233</v>
      </c>
      <c r="D152" s="221" t="s">
        <v>133</v>
      </c>
      <c r="E152" s="222" t="s">
        <v>251</v>
      </c>
      <c r="F152" s="223" t="s">
        <v>252</v>
      </c>
      <c r="G152" s="224" t="s">
        <v>155</v>
      </c>
      <c r="H152" s="225">
        <v>27.975999999999999</v>
      </c>
      <c r="I152" s="226"/>
      <c r="J152" s="227">
        <f>ROUND(I152*H152,2)</f>
        <v>0</v>
      </c>
      <c r="K152" s="223" t="s">
        <v>137</v>
      </c>
      <c r="L152" s="72"/>
      <c r="M152" s="228" t="s">
        <v>24</v>
      </c>
      <c r="N152" s="229" t="s">
        <v>48</v>
      </c>
      <c r="O152" s="47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4" t="s">
        <v>138</v>
      </c>
      <c r="AT152" s="24" t="s">
        <v>133</v>
      </c>
      <c r="AU152" s="24" t="s">
        <v>86</v>
      </c>
      <c r="AY152" s="24" t="s">
        <v>131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25</v>
      </c>
      <c r="BK152" s="232">
        <f>ROUND(I152*H152,2)</f>
        <v>0</v>
      </c>
      <c r="BL152" s="24" t="s">
        <v>138</v>
      </c>
      <c r="BM152" s="24" t="s">
        <v>530</v>
      </c>
    </row>
    <row r="153" s="11" customFormat="1">
      <c r="B153" s="233"/>
      <c r="C153" s="234"/>
      <c r="D153" s="235" t="s">
        <v>140</v>
      </c>
      <c r="E153" s="236" t="s">
        <v>24</v>
      </c>
      <c r="F153" s="237" t="s">
        <v>521</v>
      </c>
      <c r="G153" s="234"/>
      <c r="H153" s="238">
        <v>27.975999999999999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AT153" s="244" t="s">
        <v>140</v>
      </c>
      <c r="AU153" s="244" t="s">
        <v>86</v>
      </c>
      <c r="AV153" s="11" t="s">
        <v>86</v>
      </c>
      <c r="AW153" s="11" t="s">
        <v>40</v>
      </c>
      <c r="AX153" s="11" t="s">
        <v>25</v>
      </c>
      <c r="AY153" s="244" t="s">
        <v>131</v>
      </c>
    </row>
    <row r="154" s="12" customFormat="1">
      <c r="B154" s="245"/>
      <c r="C154" s="246"/>
      <c r="D154" s="235" t="s">
        <v>140</v>
      </c>
      <c r="E154" s="247" t="s">
        <v>24</v>
      </c>
      <c r="F154" s="248" t="s">
        <v>142</v>
      </c>
      <c r="G154" s="246"/>
      <c r="H154" s="247" t="s">
        <v>24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AT154" s="254" t="s">
        <v>140</v>
      </c>
      <c r="AU154" s="254" t="s">
        <v>86</v>
      </c>
      <c r="AV154" s="12" t="s">
        <v>25</v>
      </c>
      <c r="AW154" s="12" t="s">
        <v>40</v>
      </c>
      <c r="AX154" s="12" t="s">
        <v>77</v>
      </c>
      <c r="AY154" s="254" t="s">
        <v>131</v>
      </c>
    </row>
    <row r="155" s="1" customFormat="1" ht="16.5" customHeight="1">
      <c r="B155" s="46"/>
      <c r="C155" s="279" t="s">
        <v>241</v>
      </c>
      <c r="D155" s="279" t="s">
        <v>257</v>
      </c>
      <c r="E155" s="280" t="s">
        <v>258</v>
      </c>
      <c r="F155" s="281" t="s">
        <v>259</v>
      </c>
      <c r="G155" s="282" t="s">
        <v>260</v>
      </c>
      <c r="H155" s="283">
        <v>20.27</v>
      </c>
      <c r="I155" s="284"/>
      <c r="J155" s="285">
        <f>ROUND(I155*H155,2)</f>
        <v>0</v>
      </c>
      <c r="K155" s="281" t="s">
        <v>137</v>
      </c>
      <c r="L155" s="286"/>
      <c r="M155" s="287" t="s">
        <v>24</v>
      </c>
      <c r="N155" s="288" t="s">
        <v>48</v>
      </c>
      <c r="O155" s="4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4" t="s">
        <v>177</v>
      </c>
      <c r="AT155" s="24" t="s">
        <v>257</v>
      </c>
      <c r="AU155" s="24" t="s">
        <v>86</v>
      </c>
      <c r="AY155" s="24" t="s">
        <v>131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25</v>
      </c>
      <c r="BK155" s="232">
        <f>ROUND(I155*H155,2)</f>
        <v>0</v>
      </c>
      <c r="BL155" s="24" t="s">
        <v>138</v>
      </c>
      <c r="BM155" s="24" t="s">
        <v>531</v>
      </c>
    </row>
    <row r="156" s="11" customFormat="1">
      <c r="B156" s="233"/>
      <c r="C156" s="234"/>
      <c r="D156" s="235" t="s">
        <v>140</v>
      </c>
      <c r="E156" s="236" t="s">
        <v>24</v>
      </c>
      <c r="F156" s="237" t="s">
        <v>532</v>
      </c>
      <c r="G156" s="234"/>
      <c r="H156" s="238">
        <v>20.27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140</v>
      </c>
      <c r="AU156" s="244" t="s">
        <v>86</v>
      </c>
      <c r="AV156" s="11" t="s">
        <v>86</v>
      </c>
      <c r="AW156" s="11" t="s">
        <v>40</v>
      </c>
      <c r="AX156" s="11" t="s">
        <v>77</v>
      </c>
      <c r="AY156" s="244" t="s">
        <v>131</v>
      </c>
    </row>
    <row r="157" s="14" customFormat="1">
      <c r="B157" s="266"/>
      <c r="C157" s="267"/>
      <c r="D157" s="235" t="s">
        <v>140</v>
      </c>
      <c r="E157" s="268" t="s">
        <v>24</v>
      </c>
      <c r="F157" s="269" t="s">
        <v>149</v>
      </c>
      <c r="G157" s="267"/>
      <c r="H157" s="270">
        <v>20.27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AT157" s="276" t="s">
        <v>140</v>
      </c>
      <c r="AU157" s="276" t="s">
        <v>86</v>
      </c>
      <c r="AV157" s="14" t="s">
        <v>138</v>
      </c>
      <c r="AW157" s="14" t="s">
        <v>40</v>
      </c>
      <c r="AX157" s="14" t="s">
        <v>25</v>
      </c>
      <c r="AY157" s="276" t="s">
        <v>131</v>
      </c>
    </row>
    <row r="158" s="1" customFormat="1" ht="38.25" customHeight="1">
      <c r="B158" s="46"/>
      <c r="C158" s="221" t="s">
        <v>247</v>
      </c>
      <c r="D158" s="221" t="s">
        <v>133</v>
      </c>
      <c r="E158" s="222" t="s">
        <v>265</v>
      </c>
      <c r="F158" s="223" t="s">
        <v>266</v>
      </c>
      <c r="G158" s="224" t="s">
        <v>155</v>
      </c>
      <c r="H158" s="225">
        <v>12.029</v>
      </c>
      <c r="I158" s="226"/>
      <c r="J158" s="227">
        <f>ROUND(I158*H158,2)</f>
        <v>0</v>
      </c>
      <c r="K158" s="223" t="s">
        <v>137</v>
      </c>
      <c r="L158" s="72"/>
      <c r="M158" s="228" t="s">
        <v>24</v>
      </c>
      <c r="N158" s="229" t="s">
        <v>48</v>
      </c>
      <c r="O158" s="4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AR158" s="24" t="s">
        <v>138</v>
      </c>
      <c r="AT158" s="24" t="s">
        <v>133</v>
      </c>
      <c r="AU158" s="24" t="s">
        <v>86</v>
      </c>
      <c r="AY158" s="24" t="s">
        <v>131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4" t="s">
        <v>25</v>
      </c>
      <c r="BK158" s="232">
        <f>ROUND(I158*H158,2)</f>
        <v>0</v>
      </c>
      <c r="BL158" s="24" t="s">
        <v>138</v>
      </c>
      <c r="BM158" s="24" t="s">
        <v>533</v>
      </c>
    </row>
    <row r="159" s="11" customFormat="1">
      <c r="B159" s="233"/>
      <c r="C159" s="234"/>
      <c r="D159" s="235" t="s">
        <v>140</v>
      </c>
      <c r="E159" s="236" t="s">
        <v>24</v>
      </c>
      <c r="F159" s="237" t="s">
        <v>534</v>
      </c>
      <c r="G159" s="234"/>
      <c r="H159" s="238">
        <v>12.029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140</v>
      </c>
      <c r="AU159" s="244" t="s">
        <v>86</v>
      </c>
      <c r="AV159" s="11" t="s">
        <v>86</v>
      </c>
      <c r="AW159" s="11" t="s">
        <v>40</v>
      </c>
      <c r="AX159" s="11" t="s">
        <v>25</v>
      </c>
      <c r="AY159" s="244" t="s">
        <v>131</v>
      </c>
    </row>
    <row r="160" s="12" customFormat="1">
      <c r="B160" s="245"/>
      <c r="C160" s="246"/>
      <c r="D160" s="235" t="s">
        <v>140</v>
      </c>
      <c r="E160" s="247" t="s">
        <v>24</v>
      </c>
      <c r="F160" s="248" t="s">
        <v>142</v>
      </c>
      <c r="G160" s="246"/>
      <c r="H160" s="247" t="s">
        <v>24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AT160" s="254" t="s">
        <v>140</v>
      </c>
      <c r="AU160" s="254" t="s">
        <v>86</v>
      </c>
      <c r="AV160" s="12" t="s">
        <v>25</v>
      </c>
      <c r="AW160" s="12" t="s">
        <v>40</v>
      </c>
      <c r="AX160" s="12" t="s">
        <v>77</v>
      </c>
      <c r="AY160" s="254" t="s">
        <v>131</v>
      </c>
    </row>
    <row r="161" s="1" customFormat="1" ht="16.5" customHeight="1">
      <c r="B161" s="46"/>
      <c r="C161" s="279" t="s">
        <v>9</v>
      </c>
      <c r="D161" s="279" t="s">
        <v>257</v>
      </c>
      <c r="E161" s="280" t="s">
        <v>271</v>
      </c>
      <c r="F161" s="281" t="s">
        <v>272</v>
      </c>
      <c r="G161" s="282" t="s">
        <v>260</v>
      </c>
      <c r="H161" s="283">
        <v>24.058</v>
      </c>
      <c r="I161" s="284"/>
      <c r="J161" s="285">
        <f>ROUND(I161*H161,2)</f>
        <v>0</v>
      </c>
      <c r="K161" s="281" t="s">
        <v>137</v>
      </c>
      <c r="L161" s="286"/>
      <c r="M161" s="287" t="s">
        <v>24</v>
      </c>
      <c r="N161" s="288" t="s">
        <v>48</v>
      </c>
      <c r="O161" s="4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4" t="s">
        <v>177</v>
      </c>
      <c r="AT161" s="24" t="s">
        <v>257</v>
      </c>
      <c r="AU161" s="24" t="s">
        <v>86</v>
      </c>
      <c r="AY161" s="24" t="s">
        <v>131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25</v>
      </c>
      <c r="BK161" s="232">
        <f>ROUND(I161*H161,2)</f>
        <v>0</v>
      </c>
      <c r="BL161" s="24" t="s">
        <v>138</v>
      </c>
      <c r="BM161" s="24" t="s">
        <v>535</v>
      </c>
    </row>
    <row r="162" s="11" customFormat="1">
      <c r="B162" s="233"/>
      <c r="C162" s="234"/>
      <c r="D162" s="235" t="s">
        <v>140</v>
      </c>
      <c r="E162" s="234"/>
      <c r="F162" s="237" t="s">
        <v>536</v>
      </c>
      <c r="G162" s="234"/>
      <c r="H162" s="238">
        <v>24.058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140</v>
      </c>
      <c r="AU162" s="244" t="s">
        <v>86</v>
      </c>
      <c r="AV162" s="11" t="s">
        <v>86</v>
      </c>
      <c r="AW162" s="11" t="s">
        <v>6</v>
      </c>
      <c r="AX162" s="11" t="s">
        <v>25</v>
      </c>
      <c r="AY162" s="244" t="s">
        <v>131</v>
      </c>
    </row>
    <row r="163" s="1" customFormat="1" ht="25.5" customHeight="1">
      <c r="B163" s="46"/>
      <c r="C163" s="221" t="s">
        <v>256</v>
      </c>
      <c r="D163" s="221" t="s">
        <v>133</v>
      </c>
      <c r="E163" s="222" t="s">
        <v>276</v>
      </c>
      <c r="F163" s="223" t="s">
        <v>277</v>
      </c>
      <c r="G163" s="224" t="s">
        <v>136</v>
      </c>
      <c r="H163" s="225">
        <v>15.029999999999999</v>
      </c>
      <c r="I163" s="226"/>
      <c r="J163" s="227">
        <f>ROUND(I163*H163,2)</f>
        <v>0</v>
      </c>
      <c r="K163" s="223" t="s">
        <v>137</v>
      </c>
      <c r="L163" s="72"/>
      <c r="M163" s="228" t="s">
        <v>24</v>
      </c>
      <c r="N163" s="229" t="s">
        <v>48</v>
      </c>
      <c r="O163" s="47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AR163" s="24" t="s">
        <v>138</v>
      </c>
      <c r="AT163" s="24" t="s">
        <v>133</v>
      </c>
      <c r="AU163" s="24" t="s">
        <v>86</v>
      </c>
      <c r="AY163" s="24" t="s">
        <v>131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25</v>
      </c>
      <c r="BK163" s="232">
        <f>ROUND(I163*H163,2)</f>
        <v>0</v>
      </c>
      <c r="BL163" s="24" t="s">
        <v>138</v>
      </c>
      <c r="BM163" s="24" t="s">
        <v>537</v>
      </c>
    </row>
    <row r="164" s="11" customFormat="1">
      <c r="B164" s="233"/>
      <c r="C164" s="234"/>
      <c r="D164" s="235" t="s">
        <v>140</v>
      </c>
      <c r="E164" s="236" t="s">
        <v>24</v>
      </c>
      <c r="F164" s="237" t="s">
        <v>538</v>
      </c>
      <c r="G164" s="234"/>
      <c r="H164" s="238">
        <v>15.029999999999999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140</v>
      </c>
      <c r="AU164" s="244" t="s">
        <v>86</v>
      </c>
      <c r="AV164" s="11" t="s">
        <v>86</v>
      </c>
      <c r="AW164" s="11" t="s">
        <v>40</v>
      </c>
      <c r="AX164" s="11" t="s">
        <v>25</v>
      </c>
      <c r="AY164" s="244" t="s">
        <v>131</v>
      </c>
    </row>
    <row r="165" s="12" customFormat="1">
      <c r="B165" s="245"/>
      <c r="C165" s="246"/>
      <c r="D165" s="235" t="s">
        <v>140</v>
      </c>
      <c r="E165" s="247" t="s">
        <v>24</v>
      </c>
      <c r="F165" s="248" t="s">
        <v>142</v>
      </c>
      <c r="G165" s="246"/>
      <c r="H165" s="247" t="s">
        <v>24</v>
      </c>
      <c r="I165" s="249"/>
      <c r="J165" s="246"/>
      <c r="K165" s="246"/>
      <c r="L165" s="250"/>
      <c r="M165" s="251"/>
      <c r="N165" s="252"/>
      <c r="O165" s="252"/>
      <c r="P165" s="252"/>
      <c r="Q165" s="252"/>
      <c r="R165" s="252"/>
      <c r="S165" s="252"/>
      <c r="T165" s="253"/>
      <c r="AT165" s="254" t="s">
        <v>140</v>
      </c>
      <c r="AU165" s="254" t="s">
        <v>86</v>
      </c>
      <c r="AV165" s="12" t="s">
        <v>25</v>
      </c>
      <c r="AW165" s="12" t="s">
        <v>40</v>
      </c>
      <c r="AX165" s="12" t="s">
        <v>77</v>
      </c>
      <c r="AY165" s="254" t="s">
        <v>131</v>
      </c>
    </row>
    <row r="166" s="1" customFormat="1" ht="25.5" customHeight="1">
      <c r="B166" s="46"/>
      <c r="C166" s="221" t="s">
        <v>264</v>
      </c>
      <c r="D166" s="221" t="s">
        <v>133</v>
      </c>
      <c r="E166" s="222" t="s">
        <v>282</v>
      </c>
      <c r="F166" s="223" t="s">
        <v>283</v>
      </c>
      <c r="G166" s="224" t="s">
        <v>136</v>
      </c>
      <c r="H166" s="225">
        <v>15.029999999999999</v>
      </c>
      <c r="I166" s="226"/>
      <c r="J166" s="227">
        <f>ROUND(I166*H166,2)</f>
        <v>0</v>
      </c>
      <c r="K166" s="223" t="s">
        <v>137</v>
      </c>
      <c r="L166" s="72"/>
      <c r="M166" s="228" t="s">
        <v>24</v>
      </c>
      <c r="N166" s="229" t="s">
        <v>48</v>
      </c>
      <c r="O166" s="47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4" t="s">
        <v>138</v>
      </c>
      <c r="AT166" s="24" t="s">
        <v>133</v>
      </c>
      <c r="AU166" s="24" t="s">
        <v>86</v>
      </c>
      <c r="AY166" s="24" t="s">
        <v>131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25</v>
      </c>
      <c r="BK166" s="232">
        <f>ROUND(I166*H166,2)</f>
        <v>0</v>
      </c>
      <c r="BL166" s="24" t="s">
        <v>138</v>
      </c>
      <c r="BM166" s="24" t="s">
        <v>539</v>
      </c>
    </row>
    <row r="167" s="11" customFormat="1">
      <c r="B167" s="233"/>
      <c r="C167" s="234"/>
      <c r="D167" s="235" t="s">
        <v>140</v>
      </c>
      <c r="E167" s="236" t="s">
        <v>24</v>
      </c>
      <c r="F167" s="237" t="s">
        <v>538</v>
      </c>
      <c r="G167" s="234"/>
      <c r="H167" s="238">
        <v>15.029999999999999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140</v>
      </c>
      <c r="AU167" s="244" t="s">
        <v>86</v>
      </c>
      <c r="AV167" s="11" t="s">
        <v>86</v>
      </c>
      <c r="AW167" s="11" t="s">
        <v>40</v>
      </c>
      <c r="AX167" s="11" t="s">
        <v>25</v>
      </c>
      <c r="AY167" s="244" t="s">
        <v>131</v>
      </c>
    </row>
    <row r="168" s="12" customFormat="1">
      <c r="B168" s="245"/>
      <c r="C168" s="246"/>
      <c r="D168" s="235" t="s">
        <v>140</v>
      </c>
      <c r="E168" s="247" t="s">
        <v>24</v>
      </c>
      <c r="F168" s="248" t="s">
        <v>142</v>
      </c>
      <c r="G168" s="246"/>
      <c r="H168" s="247" t="s">
        <v>24</v>
      </c>
      <c r="I168" s="249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AT168" s="254" t="s">
        <v>140</v>
      </c>
      <c r="AU168" s="254" t="s">
        <v>86</v>
      </c>
      <c r="AV168" s="12" t="s">
        <v>25</v>
      </c>
      <c r="AW168" s="12" t="s">
        <v>40</v>
      </c>
      <c r="AX168" s="12" t="s">
        <v>77</v>
      </c>
      <c r="AY168" s="254" t="s">
        <v>131</v>
      </c>
    </row>
    <row r="169" s="1" customFormat="1" ht="16.5" customHeight="1">
      <c r="B169" s="46"/>
      <c r="C169" s="279" t="s">
        <v>270</v>
      </c>
      <c r="D169" s="279" t="s">
        <v>257</v>
      </c>
      <c r="E169" s="280" t="s">
        <v>286</v>
      </c>
      <c r="F169" s="281" t="s">
        <v>287</v>
      </c>
      <c r="G169" s="282" t="s">
        <v>288</v>
      </c>
      <c r="H169" s="283">
        <v>0.60099999999999998</v>
      </c>
      <c r="I169" s="284"/>
      <c r="J169" s="285">
        <f>ROUND(I169*H169,2)</f>
        <v>0</v>
      </c>
      <c r="K169" s="281" t="s">
        <v>137</v>
      </c>
      <c r="L169" s="286"/>
      <c r="M169" s="287" t="s">
        <v>24</v>
      </c>
      <c r="N169" s="288" t="s">
        <v>48</v>
      </c>
      <c r="O169" s="47"/>
      <c r="P169" s="230">
        <f>O169*H169</f>
        <v>0</v>
      </c>
      <c r="Q169" s="230">
        <v>0.001</v>
      </c>
      <c r="R169" s="230">
        <f>Q169*H169</f>
        <v>0.00060099999999999997</v>
      </c>
      <c r="S169" s="230">
        <v>0</v>
      </c>
      <c r="T169" s="231">
        <f>S169*H169</f>
        <v>0</v>
      </c>
      <c r="AR169" s="24" t="s">
        <v>177</v>
      </c>
      <c r="AT169" s="24" t="s">
        <v>257</v>
      </c>
      <c r="AU169" s="24" t="s">
        <v>86</v>
      </c>
      <c r="AY169" s="24" t="s">
        <v>131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25</v>
      </c>
      <c r="BK169" s="232">
        <f>ROUND(I169*H169,2)</f>
        <v>0</v>
      </c>
      <c r="BL169" s="24" t="s">
        <v>138</v>
      </c>
      <c r="BM169" s="24" t="s">
        <v>540</v>
      </c>
    </row>
    <row r="170" s="11" customFormat="1">
      <c r="B170" s="233"/>
      <c r="C170" s="234"/>
      <c r="D170" s="235" t="s">
        <v>140</v>
      </c>
      <c r="E170" s="234"/>
      <c r="F170" s="237" t="s">
        <v>541</v>
      </c>
      <c r="G170" s="234"/>
      <c r="H170" s="238">
        <v>0.60099999999999998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AT170" s="244" t="s">
        <v>140</v>
      </c>
      <c r="AU170" s="244" t="s">
        <v>86</v>
      </c>
      <c r="AV170" s="11" t="s">
        <v>86</v>
      </c>
      <c r="AW170" s="11" t="s">
        <v>6</v>
      </c>
      <c r="AX170" s="11" t="s">
        <v>25</v>
      </c>
      <c r="AY170" s="244" t="s">
        <v>131</v>
      </c>
    </row>
    <row r="171" s="10" customFormat="1" ht="29.88" customHeight="1">
      <c r="B171" s="205"/>
      <c r="C171" s="206"/>
      <c r="D171" s="207" t="s">
        <v>76</v>
      </c>
      <c r="E171" s="219" t="s">
        <v>148</v>
      </c>
      <c r="F171" s="219" t="s">
        <v>291</v>
      </c>
      <c r="G171" s="206"/>
      <c r="H171" s="206"/>
      <c r="I171" s="209"/>
      <c r="J171" s="220">
        <f>BK171</f>
        <v>0</v>
      </c>
      <c r="K171" s="206"/>
      <c r="L171" s="211"/>
      <c r="M171" s="212"/>
      <c r="N171" s="213"/>
      <c r="O171" s="213"/>
      <c r="P171" s="214">
        <f>SUM(P172:P174)</f>
        <v>0</v>
      </c>
      <c r="Q171" s="213"/>
      <c r="R171" s="214">
        <f>SUM(R172:R174)</f>
        <v>0</v>
      </c>
      <c r="S171" s="213"/>
      <c r="T171" s="215">
        <f>SUM(T172:T174)</f>
        <v>0</v>
      </c>
      <c r="AR171" s="216" t="s">
        <v>25</v>
      </c>
      <c r="AT171" s="217" t="s">
        <v>76</v>
      </c>
      <c r="AU171" s="217" t="s">
        <v>25</v>
      </c>
      <c r="AY171" s="216" t="s">
        <v>131</v>
      </c>
      <c r="BK171" s="218">
        <f>SUM(BK172:BK174)</f>
        <v>0</v>
      </c>
    </row>
    <row r="172" s="1" customFormat="1" ht="16.5" customHeight="1">
      <c r="B172" s="46"/>
      <c r="C172" s="221" t="s">
        <v>275</v>
      </c>
      <c r="D172" s="221" t="s">
        <v>133</v>
      </c>
      <c r="E172" s="222" t="s">
        <v>293</v>
      </c>
      <c r="F172" s="223" t="s">
        <v>294</v>
      </c>
      <c r="G172" s="224" t="s">
        <v>295</v>
      </c>
      <c r="H172" s="225">
        <v>29.699999999999999</v>
      </c>
      <c r="I172" s="226"/>
      <c r="J172" s="227">
        <f>ROUND(I172*H172,2)</f>
        <v>0</v>
      </c>
      <c r="K172" s="223" t="s">
        <v>137</v>
      </c>
      <c r="L172" s="72"/>
      <c r="M172" s="228" t="s">
        <v>24</v>
      </c>
      <c r="N172" s="229" t="s">
        <v>48</v>
      </c>
      <c r="O172" s="47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AR172" s="24" t="s">
        <v>138</v>
      </c>
      <c r="AT172" s="24" t="s">
        <v>133</v>
      </c>
      <c r="AU172" s="24" t="s">
        <v>86</v>
      </c>
      <c r="AY172" s="24" t="s">
        <v>131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4" t="s">
        <v>25</v>
      </c>
      <c r="BK172" s="232">
        <f>ROUND(I172*H172,2)</f>
        <v>0</v>
      </c>
      <c r="BL172" s="24" t="s">
        <v>138</v>
      </c>
      <c r="BM172" s="24" t="s">
        <v>542</v>
      </c>
    </row>
    <row r="173" s="11" customFormat="1">
      <c r="B173" s="233"/>
      <c r="C173" s="234"/>
      <c r="D173" s="235" t="s">
        <v>140</v>
      </c>
      <c r="E173" s="236" t="s">
        <v>24</v>
      </c>
      <c r="F173" s="237" t="s">
        <v>543</v>
      </c>
      <c r="G173" s="234"/>
      <c r="H173" s="238">
        <v>29.699999999999999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140</v>
      </c>
      <c r="AU173" s="244" t="s">
        <v>86</v>
      </c>
      <c r="AV173" s="11" t="s">
        <v>86</v>
      </c>
      <c r="AW173" s="11" t="s">
        <v>40</v>
      </c>
      <c r="AX173" s="11" t="s">
        <v>25</v>
      </c>
      <c r="AY173" s="244" t="s">
        <v>131</v>
      </c>
    </row>
    <row r="174" s="12" customFormat="1">
      <c r="B174" s="245"/>
      <c r="C174" s="246"/>
      <c r="D174" s="235" t="s">
        <v>140</v>
      </c>
      <c r="E174" s="247" t="s">
        <v>24</v>
      </c>
      <c r="F174" s="248" t="s">
        <v>142</v>
      </c>
      <c r="G174" s="246"/>
      <c r="H174" s="247" t="s">
        <v>24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AT174" s="254" t="s">
        <v>140</v>
      </c>
      <c r="AU174" s="254" t="s">
        <v>86</v>
      </c>
      <c r="AV174" s="12" t="s">
        <v>25</v>
      </c>
      <c r="AW174" s="12" t="s">
        <v>40</v>
      </c>
      <c r="AX174" s="12" t="s">
        <v>77</v>
      </c>
      <c r="AY174" s="254" t="s">
        <v>131</v>
      </c>
    </row>
    <row r="175" s="10" customFormat="1" ht="29.88" customHeight="1">
      <c r="B175" s="205"/>
      <c r="C175" s="206"/>
      <c r="D175" s="207" t="s">
        <v>76</v>
      </c>
      <c r="E175" s="219" t="s">
        <v>138</v>
      </c>
      <c r="F175" s="219" t="s">
        <v>298</v>
      </c>
      <c r="G175" s="206"/>
      <c r="H175" s="206"/>
      <c r="I175" s="209"/>
      <c r="J175" s="220">
        <f>BK175</f>
        <v>0</v>
      </c>
      <c r="K175" s="206"/>
      <c r="L175" s="211"/>
      <c r="M175" s="212"/>
      <c r="N175" s="213"/>
      <c r="O175" s="213"/>
      <c r="P175" s="214">
        <f>SUM(P176:P178)</f>
        <v>0</v>
      </c>
      <c r="Q175" s="213"/>
      <c r="R175" s="214">
        <f>SUM(R176:R178)</f>
        <v>0</v>
      </c>
      <c r="S175" s="213"/>
      <c r="T175" s="215">
        <f>SUM(T176:T178)</f>
        <v>0</v>
      </c>
      <c r="AR175" s="216" t="s">
        <v>25</v>
      </c>
      <c r="AT175" s="217" t="s">
        <v>76</v>
      </c>
      <c r="AU175" s="217" t="s">
        <v>25</v>
      </c>
      <c r="AY175" s="216" t="s">
        <v>131</v>
      </c>
      <c r="BK175" s="218">
        <f>SUM(BK176:BK178)</f>
        <v>0</v>
      </c>
    </row>
    <row r="176" s="1" customFormat="1" ht="25.5" customHeight="1">
      <c r="B176" s="46"/>
      <c r="C176" s="221" t="s">
        <v>281</v>
      </c>
      <c r="D176" s="221" t="s">
        <v>133</v>
      </c>
      <c r="E176" s="222" t="s">
        <v>300</v>
      </c>
      <c r="F176" s="223" t="s">
        <v>301</v>
      </c>
      <c r="G176" s="224" t="s">
        <v>155</v>
      </c>
      <c r="H176" s="225">
        <v>4.0099999999999998</v>
      </c>
      <c r="I176" s="226"/>
      <c r="J176" s="227">
        <f>ROUND(I176*H176,2)</f>
        <v>0</v>
      </c>
      <c r="K176" s="223" t="s">
        <v>137</v>
      </c>
      <c r="L176" s="72"/>
      <c r="M176" s="228" t="s">
        <v>24</v>
      </c>
      <c r="N176" s="229" t="s">
        <v>48</v>
      </c>
      <c r="O176" s="47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4" t="s">
        <v>138</v>
      </c>
      <c r="AT176" s="24" t="s">
        <v>133</v>
      </c>
      <c r="AU176" s="24" t="s">
        <v>86</v>
      </c>
      <c r="AY176" s="24" t="s">
        <v>131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4" t="s">
        <v>25</v>
      </c>
      <c r="BK176" s="232">
        <f>ROUND(I176*H176,2)</f>
        <v>0</v>
      </c>
      <c r="BL176" s="24" t="s">
        <v>138</v>
      </c>
      <c r="BM176" s="24" t="s">
        <v>544</v>
      </c>
    </row>
    <row r="177" s="11" customFormat="1">
      <c r="B177" s="233"/>
      <c r="C177" s="234"/>
      <c r="D177" s="235" t="s">
        <v>140</v>
      </c>
      <c r="E177" s="236" t="s">
        <v>24</v>
      </c>
      <c r="F177" s="237" t="s">
        <v>545</v>
      </c>
      <c r="G177" s="234"/>
      <c r="H177" s="238">
        <v>4.0099999999999998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140</v>
      </c>
      <c r="AU177" s="244" t="s">
        <v>86</v>
      </c>
      <c r="AV177" s="11" t="s">
        <v>86</v>
      </c>
      <c r="AW177" s="11" t="s">
        <v>40</v>
      </c>
      <c r="AX177" s="11" t="s">
        <v>25</v>
      </c>
      <c r="AY177" s="244" t="s">
        <v>131</v>
      </c>
    </row>
    <row r="178" s="12" customFormat="1">
      <c r="B178" s="245"/>
      <c r="C178" s="246"/>
      <c r="D178" s="235" t="s">
        <v>140</v>
      </c>
      <c r="E178" s="247" t="s">
        <v>24</v>
      </c>
      <c r="F178" s="248" t="s">
        <v>142</v>
      </c>
      <c r="G178" s="246"/>
      <c r="H178" s="247" t="s">
        <v>24</v>
      </c>
      <c r="I178" s="249"/>
      <c r="J178" s="246"/>
      <c r="K178" s="246"/>
      <c r="L178" s="250"/>
      <c r="M178" s="251"/>
      <c r="N178" s="252"/>
      <c r="O178" s="252"/>
      <c r="P178" s="252"/>
      <c r="Q178" s="252"/>
      <c r="R178" s="252"/>
      <c r="S178" s="252"/>
      <c r="T178" s="253"/>
      <c r="AT178" s="254" t="s">
        <v>140</v>
      </c>
      <c r="AU178" s="254" t="s">
        <v>86</v>
      </c>
      <c r="AV178" s="12" t="s">
        <v>25</v>
      </c>
      <c r="AW178" s="12" t="s">
        <v>40</v>
      </c>
      <c r="AX178" s="12" t="s">
        <v>77</v>
      </c>
      <c r="AY178" s="254" t="s">
        <v>131</v>
      </c>
    </row>
    <row r="179" s="10" customFormat="1" ht="29.88" customHeight="1">
      <c r="B179" s="205"/>
      <c r="C179" s="206"/>
      <c r="D179" s="207" t="s">
        <v>76</v>
      </c>
      <c r="E179" s="219" t="s">
        <v>159</v>
      </c>
      <c r="F179" s="219" t="s">
        <v>326</v>
      </c>
      <c r="G179" s="206"/>
      <c r="H179" s="206"/>
      <c r="I179" s="209"/>
      <c r="J179" s="220">
        <f>BK179</f>
        <v>0</v>
      </c>
      <c r="K179" s="206"/>
      <c r="L179" s="211"/>
      <c r="M179" s="212"/>
      <c r="N179" s="213"/>
      <c r="O179" s="213"/>
      <c r="P179" s="214">
        <f>SUM(P180:P195)</f>
        <v>0</v>
      </c>
      <c r="Q179" s="213"/>
      <c r="R179" s="214">
        <f>SUM(R180:R195)</f>
        <v>0.077453999999999995</v>
      </c>
      <c r="S179" s="213"/>
      <c r="T179" s="215">
        <f>SUM(T180:T195)</f>
        <v>0</v>
      </c>
      <c r="AR179" s="216" t="s">
        <v>25</v>
      </c>
      <c r="AT179" s="217" t="s">
        <v>76</v>
      </c>
      <c r="AU179" s="217" t="s">
        <v>25</v>
      </c>
      <c r="AY179" s="216" t="s">
        <v>131</v>
      </c>
      <c r="BK179" s="218">
        <f>SUM(BK180:BK195)</f>
        <v>0</v>
      </c>
    </row>
    <row r="180" s="1" customFormat="1" ht="25.5" customHeight="1">
      <c r="B180" s="46"/>
      <c r="C180" s="221" t="s">
        <v>285</v>
      </c>
      <c r="D180" s="221" t="s">
        <v>133</v>
      </c>
      <c r="E180" s="222" t="s">
        <v>332</v>
      </c>
      <c r="F180" s="223" t="s">
        <v>333</v>
      </c>
      <c r="G180" s="224" t="s">
        <v>136</v>
      </c>
      <c r="H180" s="225">
        <v>23.399999999999999</v>
      </c>
      <c r="I180" s="226"/>
      <c r="J180" s="227">
        <f>ROUND(I180*H180,2)</f>
        <v>0</v>
      </c>
      <c r="K180" s="223" t="s">
        <v>137</v>
      </c>
      <c r="L180" s="72"/>
      <c r="M180" s="228" t="s">
        <v>24</v>
      </c>
      <c r="N180" s="229" t="s">
        <v>48</v>
      </c>
      <c r="O180" s="47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4" t="s">
        <v>138</v>
      </c>
      <c r="AT180" s="24" t="s">
        <v>133</v>
      </c>
      <c r="AU180" s="24" t="s">
        <v>86</v>
      </c>
      <c r="AY180" s="24" t="s">
        <v>131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4" t="s">
        <v>25</v>
      </c>
      <c r="BK180" s="232">
        <f>ROUND(I180*H180,2)</f>
        <v>0</v>
      </c>
      <c r="BL180" s="24" t="s">
        <v>138</v>
      </c>
      <c r="BM180" s="24" t="s">
        <v>546</v>
      </c>
    </row>
    <row r="181" s="11" customFormat="1">
      <c r="B181" s="233"/>
      <c r="C181" s="234"/>
      <c r="D181" s="235" t="s">
        <v>140</v>
      </c>
      <c r="E181" s="236" t="s">
        <v>24</v>
      </c>
      <c r="F181" s="237" t="s">
        <v>547</v>
      </c>
      <c r="G181" s="234"/>
      <c r="H181" s="238">
        <v>11.699999999999999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140</v>
      </c>
      <c r="AU181" s="244" t="s">
        <v>86</v>
      </c>
      <c r="AV181" s="11" t="s">
        <v>86</v>
      </c>
      <c r="AW181" s="11" t="s">
        <v>40</v>
      </c>
      <c r="AX181" s="11" t="s">
        <v>77</v>
      </c>
      <c r="AY181" s="244" t="s">
        <v>131</v>
      </c>
    </row>
    <row r="182" s="11" customFormat="1">
      <c r="B182" s="233"/>
      <c r="C182" s="234"/>
      <c r="D182" s="235" t="s">
        <v>140</v>
      </c>
      <c r="E182" s="236" t="s">
        <v>24</v>
      </c>
      <c r="F182" s="237" t="s">
        <v>548</v>
      </c>
      <c r="G182" s="234"/>
      <c r="H182" s="238">
        <v>11.699999999999999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AT182" s="244" t="s">
        <v>140</v>
      </c>
      <c r="AU182" s="244" t="s">
        <v>86</v>
      </c>
      <c r="AV182" s="11" t="s">
        <v>86</v>
      </c>
      <c r="AW182" s="11" t="s">
        <v>40</v>
      </c>
      <c r="AX182" s="11" t="s">
        <v>77</v>
      </c>
      <c r="AY182" s="244" t="s">
        <v>131</v>
      </c>
    </row>
    <row r="183" s="14" customFormat="1">
      <c r="B183" s="266"/>
      <c r="C183" s="267"/>
      <c r="D183" s="235" t="s">
        <v>140</v>
      </c>
      <c r="E183" s="268" t="s">
        <v>24</v>
      </c>
      <c r="F183" s="269" t="s">
        <v>149</v>
      </c>
      <c r="G183" s="267"/>
      <c r="H183" s="270">
        <v>23.399999999999999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AT183" s="276" t="s">
        <v>140</v>
      </c>
      <c r="AU183" s="276" t="s">
        <v>86</v>
      </c>
      <c r="AV183" s="14" t="s">
        <v>138</v>
      </c>
      <c r="AW183" s="14" t="s">
        <v>40</v>
      </c>
      <c r="AX183" s="14" t="s">
        <v>25</v>
      </c>
      <c r="AY183" s="276" t="s">
        <v>131</v>
      </c>
    </row>
    <row r="184" s="1" customFormat="1" ht="38.25" customHeight="1">
      <c r="B184" s="46"/>
      <c r="C184" s="221" t="s">
        <v>292</v>
      </c>
      <c r="D184" s="221" t="s">
        <v>133</v>
      </c>
      <c r="E184" s="222" t="s">
        <v>338</v>
      </c>
      <c r="F184" s="223" t="s">
        <v>339</v>
      </c>
      <c r="G184" s="224" t="s">
        <v>136</v>
      </c>
      <c r="H184" s="225">
        <v>11.699999999999999</v>
      </c>
      <c r="I184" s="226"/>
      <c r="J184" s="227">
        <f>ROUND(I184*H184,2)</f>
        <v>0</v>
      </c>
      <c r="K184" s="223" t="s">
        <v>137</v>
      </c>
      <c r="L184" s="72"/>
      <c r="M184" s="228" t="s">
        <v>24</v>
      </c>
      <c r="N184" s="229" t="s">
        <v>48</v>
      </c>
      <c r="O184" s="47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AR184" s="24" t="s">
        <v>138</v>
      </c>
      <c r="AT184" s="24" t="s">
        <v>133</v>
      </c>
      <c r="AU184" s="24" t="s">
        <v>86</v>
      </c>
      <c r="AY184" s="24" t="s">
        <v>131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25</v>
      </c>
      <c r="BK184" s="232">
        <f>ROUND(I184*H184,2)</f>
        <v>0</v>
      </c>
      <c r="BL184" s="24" t="s">
        <v>138</v>
      </c>
      <c r="BM184" s="24" t="s">
        <v>549</v>
      </c>
    </row>
    <row r="185" s="11" customFormat="1">
      <c r="B185" s="233"/>
      <c r="C185" s="234"/>
      <c r="D185" s="235" t="s">
        <v>140</v>
      </c>
      <c r="E185" s="236" t="s">
        <v>24</v>
      </c>
      <c r="F185" s="237" t="s">
        <v>489</v>
      </c>
      <c r="G185" s="234"/>
      <c r="H185" s="238">
        <v>11.699999999999999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140</v>
      </c>
      <c r="AU185" s="244" t="s">
        <v>86</v>
      </c>
      <c r="AV185" s="11" t="s">
        <v>86</v>
      </c>
      <c r="AW185" s="11" t="s">
        <v>40</v>
      </c>
      <c r="AX185" s="11" t="s">
        <v>25</v>
      </c>
      <c r="AY185" s="244" t="s">
        <v>131</v>
      </c>
    </row>
    <row r="186" s="12" customFormat="1">
      <c r="B186" s="245"/>
      <c r="C186" s="246"/>
      <c r="D186" s="235" t="s">
        <v>140</v>
      </c>
      <c r="E186" s="247" t="s">
        <v>24</v>
      </c>
      <c r="F186" s="248" t="s">
        <v>142</v>
      </c>
      <c r="G186" s="246"/>
      <c r="H186" s="247" t="s">
        <v>24</v>
      </c>
      <c r="I186" s="249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AT186" s="254" t="s">
        <v>140</v>
      </c>
      <c r="AU186" s="254" t="s">
        <v>86</v>
      </c>
      <c r="AV186" s="12" t="s">
        <v>25</v>
      </c>
      <c r="AW186" s="12" t="s">
        <v>40</v>
      </c>
      <c r="AX186" s="12" t="s">
        <v>77</v>
      </c>
      <c r="AY186" s="254" t="s">
        <v>131</v>
      </c>
    </row>
    <row r="187" s="1" customFormat="1" ht="25.5" customHeight="1">
      <c r="B187" s="46"/>
      <c r="C187" s="221" t="s">
        <v>299</v>
      </c>
      <c r="D187" s="221" t="s">
        <v>133</v>
      </c>
      <c r="E187" s="222" t="s">
        <v>342</v>
      </c>
      <c r="F187" s="223" t="s">
        <v>343</v>
      </c>
      <c r="G187" s="224" t="s">
        <v>136</v>
      </c>
      <c r="H187" s="225">
        <v>11.699999999999999</v>
      </c>
      <c r="I187" s="226"/>
      <c r="J187" s="227">
        <f>ROUND(I187*H187,2)</f>
        <v>0</v>
      </c>
      <c r="K187" s="223" t="s">
        <v>137</v>
      </c>
      <c r="L187" s="72"/>
      <c r="M187" s="228" t="s">
        <v>24</v>
      </c>
      <c r="N187" s="229" t="s">
        <v>48</v>
      </c>
      <c r="O187" s="47"/>
      <c r="P187" s="230">
        <f>O187*H187</f>
        <v>0</v>
      </c>
      <c r="Q187" s="230">
        <v>0.0060099999999999997</v>
      </c>
      <c r="R187" s="230">
        <f>Q187*H187</f>
        <v>0.070316999999999991</v>
      </c>
      <c r="S187" s="230">
        <v>0</v>
      </c>
      <c r="T187" s="231">
        <f>S187*H187</f>
        <v>0</v>
      </c>
      <c r="AR187" s="24" t="s">
        <v>138</v>
      </c>
      <c r="AT187" s="24" t="s">
        <v>133</v>
      </c>
      <c r="AU187" s="24" t="s">
        <v>86</v>
      </c>
      <c r="AY187" s="24" t="s">
        <v>131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25</v>
      </c>
      <c r="BK187" s="232">
        <f>ROUND(I187*H187,2)</f>
        <v>0</v>
      </c>
      <c r="BL187" s="24" t="s">
        <v>138</v>
      </c>
      <c r="BM187" s="24" t="s">
        <v>550</v>
      </c>
    </row>
    <row r="188" s="11" customFormat="1">
      <c r="B188" s="233"/>
      <c r="C188" s="234"/>
      <c r="D188" s="235" t="s">
        <v>140</v>
      </c>
      <c r="E188" s="236" t="s">
        <v>24</v>
      </c>
      <c r="F188" s="237" t="s">
        <v>489</v>
      </c>
      <c r="G188" s="234"/>
      <c r="H188" s="238">
        <v>11.699999999999999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140</v>
      </c>
      <c r="AU188" s="244" t="s">
        <v>86</v>
      </c>
      <c r="AV188" s="11" t="s">
        <v>86</v>
      </c>
      <c r="AW188" s="11" t="s">
        <v>40</v>
      </c>
      <c r="AX188" s="11" t="s">
        <v>25</v>
      </c>
      <c r="AY188" s="244" t="s">
        <v>131</v>
      </c>
    </row>
    <row r="189" s="12" customFormat="1">
      <c r="B189" s="245"/>
      <c r="C189" s="246"/>
      <c r="D189" s="235" t="s">
        <v>140</v>
      </c>
      <c r="E189" s="247" t="s">
        <v>24</v>
      </c>
      <c r="F189" s="248" t="s">
        <v>142</v>
      </c>
      <c r="G189" s="246"/>
      <c r="H189" s="247" t="s">
        <v>24</v>
      </c>
      <c r="I189" s="249"/>
      <c r="J189" s="246"/>
      <c r="K189" s="246"/>
      <c r="L189" s="250"/>
      <c r="M189" s="251"/>
      <c r="N189" s="252"/>
      <c r="O189" s="252"/>
      <c r="P189" s="252"/>
      <c r="Q189" s="252"/>
      <c r="R189" s="252"/>
      <c r="S189" s="252"/>
      <c r="T189" s="253"/>
      <c r="AT189" s="254" t="s">
        <v>140</v>
      </c>
      <c r="AU189" s="254" t="s">
        <v>86</v>
      </c>
      <c r="AV189" s="12" t="s">
        <v>25</v>
      </c>
      <c r="AW189" s="12" t="s">
        <v>40</v>
      </c>
      <c r="AX189" s="12" t="s">
        <v>77</v>
      </c>
      <c r="AY189" s="254" t="s">
        <v>131</v>
      </c>
    </row>
    <row r="190" s="1" customFormat="1" ht="25.5" customHeight="1">
      <c r="B190" s="46"/>
      <c r="C190" s="221" t="s">
        <v>304</v>
      </c>
      <c r="D190" s="221" t="s">
        <v>133</v>
      </c>
      <c r="E190" s="222" t="s">
        <v>346</v>
      </c>
      <c r="F190" s="223" t="s">
        <v>347</v>
      </c>
      <c r="G190" s="224" t="s">
        <v>136</v>
      </c>
      <c r="H190" s="225">
        <v>11.699999999999999</v>
      </c>
      <c r="I190" s="226"/>
      <c r="J190" s="227">
        <f>ROUND(I190*H190,2)</f>
        <v>0</v>
      </c>
      <c r="K190" s="223" t="s">
        <v>137</v>
      </c>
      <c r="L190" s="72"/>
      <c r="M190" s="228" t="s">
        <v>24</v>
      </c>
      <c r="N190" s="229" t="s">
        <v>48</v>
      </c>
      <c r="O190" s="47"/>
      <c r="P190" s="230">
        <f>O190*H190</f>
        <v>0</v>
      </c>
      <c r="Q190" s="230">
        <v>0.00060999999999999997</v>
      </c>
      <c r="R190" s="230">
        <f>Q190*H190</f>
        <v>0.0071369999999999992</v>
      </c>
      <c r="S190" s="230">
        <v>0</v>
      </c>
      <c r="T190" s="231">
        <f>S190*H190</f>
        <v>0</v>
      </c>
      <c r="AR190" s="24" t="s">
        <v>138</v>
      </c>
      <c r="AT190" s="24" t="s">
        <v>133</v>
      </c>
      <c r="AU190" s="24" t="s">
        <v>86</v>
      </c>
      <c r="AY190" s="24" t="s">
        <v>131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4" t="s">
        <v>25</v>
      </c>
      <c r="BK190" s="232">
        <f>ROUND(I190*H190,2)</f>
        <v>0</v>
      </c>
      <c r="BL190" s="24" t="s">
        <v>138</v>
      </c>
      <c r="BM190" s="24" t="s">
        <v>551</v>
      </c>
    </row>
    <row r="191" s="11" customFormat="1">
      <c r="B191" s="233"/>
      <c r="C191" s="234"/>
      <c r="D191" s="235" t="s">
        <v>140</v>
      </c>
      <c r="E191" s="236" t="s">
        <v>24</v>
      </c>
      <c r="F191" s="237" t="s">
        <v>489</v>
      </c>
      <c r="G191" s="234"/>
      <c r="H191" s="238">
        <v>11.699999999999999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140</v>
      </c>
      <c r="AU191" s="244" t="s">
        <v>86</v>
      </c>
      <c r="AV191" s="11" t="s">
        <v>86</v>
      </c>
      <c r="AW191" s="11" t="s">
        <v>40</v>
      </c>
      <c r="AX191" s="11" t="s">
        <v>25</v>
      </c>
      <c r="AY191" s="244" t="s">
        <v>131</v>
      </c>
    </row>
    <row r="192" s="12" customFormat="1">
      <c r="B192" s="245"/>
      <c r="C192" s="246"/>
      <c r="D192" s="235" t="s">
        <v>140</v>
      </c>
      <c r="E192" s="247" t="s">
        <v>24</v>
      </c>
      <c r="F192" s="248" t="s">
        <v>142</v>
      </c>
      <c r="G192" s="246"/>
      <c r="H192" s="247" t="s">
        <v>24</v>
      </c>
      <c r="I192" s="249"/>
      <c r="J192" s="246"/>
      <c r="K192" s="246"/>
      <c r="L192" s="250"/>
      <c r="M192" s="251"/>
      <c r="N192" s="252"/>
      <c r="O192" s="252"/>
      <c r="P192" s="252"/>
      <c r="Q192" s="252"/>
      <c r="R192" s="252"/>
      <c r="S192" s="252"/>
      <c r="T192" s="253"/>
      <c r="AT192" s="254" t="s">
        <v>140</v>
      </c>
      <c r="AU192" s="254" t="s">
        <v>86</v>
      </c>
      <c r="AV192" s="12" t="s">
        <v>25</v>
      </c>
      <c r="AW192" s="12" t="s">
        <v>40</v>
      </c>
      <c r="AX192" s="12" t="s">
        <v>77</v>
      </c>
      <c r="AY192" s="254" t="s">
        <v>131</v>
      </c>
    </row>
    <row r="193" s="1" customFormat="1" ht="38.25" customHeight="1">
      <c r="B193" s="46"/>
      <c r="C193" s="221" t="s">
        <v>310</v>
      </c>
      <c r="D193" s="221" t="s">
        <v>133</v>
      </c>
      <c r="E193" s="222" t="s">
        <v>350</v>
      </c>
      <c r="F193" s="223" t="s">
        <v>351</v>
      </c>
      <c r="G193" s="224" t="s">
        <v>136</v>
      </c>
      <c r="H193" s="225">
        <v>11.699999999999999</v>
      </c>
      <c r="I193" s="226"/>
      <c r="J193" s="227">
        <f>ROUND(I193*H193,2)</f>
        <v>0</v>
      </c>
      <c r="K193" s="223" t="s">
        <v>137</v>
      </c>
      <c r="L193" s="72"/>
      <c r="M193" s="228" t="s">
        <v>24</v>
      </c>
      <c r="N193" s="229" t="s">
        <v>48</v>
      </c>
      <c r="O193" s="47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4" t="s">
        <v>138</v>
      </c>
      <c r="AT193" s="24" t="s">
        <v>133</v>
      </c>
      <c r="AU193" s="24" t="s">
        <v>86</v>
      </c>
      <c r="AY193" s="24" t="s">
        <v>131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4" t="s">
        <v>25</v>
      </c>
      <c r="BK193" s="232">
        <f>ROUND(I193*H193,2)</f>
        <v>0</v>
      </c>
      <c r="BL193" s="24" t="s">
        <v>138</v>
      </c>
      <c r="BM193" s="24" t="s">
        <v>552</v>
      </c>
    </row>
    <row r="194" s="11" customFormat="1">
      <c r="B194" s="233"/>
      <c r="C194" s="234"/>
      <c r="D194" s="235" t="s">
        <v>140</v>
      </c>
      <c r="E194" s="236" t="s">
        <v>24</v>
      </c>
      <c r="F194" s="237" t="s">
        <v>489</v>
      </c>
      <c r="G194" s="234"/>
      <c r="H194" s="238">
        <v>11.699999999999999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AT194" s="244" t="s">
        <v>140</v>
      </c>
      <c r="AU194" s="244" t="s">
        <v>86</v>
      </c>
      <c r="AV194" s="11" t="s">
        <v>86</v>
      </c>
      <c r="AW194" s="11" t="s">
        <v>40</v>
      </c>
      <c r="AX194" s="11" t="s">
        <v>25</v>
      </c>
      <c r="AY194" s="244" t="s">
        <v>131</v>
      </c>
    </row>
    <row r="195" s="12" customFormat="1">
      <c r="B195" s="245"/>
      <c r="C195" s="246"/>
      <c r="D195" s="235" t="s">
        <v>140</v>
      </c>
      <c r="E195" s="247" t="s">
        <v>24</v>
      </c>
      <c r="F195" s="248" t="s">
        <v>142</v>
      </c>
      <c r="G195" s="246"/>
      <c r="H195" s="247" t="s">
        <v>24</v>
      </c>
      <c r="I195" s="249"/>
      <c r="J195" s="246"/>
      <c r="K195" s="246"/>
      <c r="L195" s="250"/>
      <c r="M195" s="251"/>
      <c r="N195" s="252"/>
      <c r="O195" s="252"/>
      <c r="P195" s="252"/>
      <c r="Q195" s="252"/>
      <c r="R195" s="252"/>
      <c r="S195" s="252"/>
      <c r="T195" s="253"/>
      <c r="AT195" s="254" t="s">
        <v>140</v>
      </c>
      <c r="AU195" s="254" t="s">
        <v>86</v>
      </c>
      <c r="AV195" s="12" t="s">
        <v>25</v>
      </c>
      <c r="AW195" s="12" t="s">
        <v>40</v>
      </c>
      <c r="AX195" s="12" t="s">
        <v>77</v>
      </c>
      <c r="AY195" s="254" t="s">
        <v>131</v>
      </c>
    </row>
    <row r="196" s="10" customFormat="1" ht="29.88" customHeight="1">
      <c r="B196" s="205"/>
      <c r="C196" s="206"/>
      <c r="D196" s="207" t="s">
        <v>76</v>
      </c>
      <c r="E196" s="219" t="s">
        <v>177</v>
      </c>
      <c r="F196" s="219" t="s">
        <v>353</v>
      </c>
      <c r="G196" s="206"/>
      <c r="H196" s="206"/>
      <c r="I196" s="209"/>
      <c r="J196" s="220">
        <f>BK196</f>
        <v>0</v>
      </c>
      <c r="K196" s="206"/>
      <c r="L196" s="211"/>
      <c r="M196" s="212"/>
      <c r="N196" s="213"/>
      <c r="O196" s="213"/>
      <c r="P196" s="214">
        <f>SUM(P197:P235)</f>
        <v>0</v>
      </c>
      <c r="Q196" s="213"/>
      <c r="R196" s="214">
        <f>SUM(R197:R235)</f>
        <v>0.85468720000000009</v>
      </c>
      <c r="S196" s="213"/>
      <c r="T196" s="215">
        <f>SUM(T197:T235)</f>
        <v>0</v>
      </c>
      <c r="AR196" s="216" t="s">
        <v>25</v>
      </c>
      <c r="AT196" s="217" t="s">
        <v>76</v>
      </c>
      <c r="AU196" s="217" t="s">
        <v>25</v>
      </c>
      <c r="AY196" s="216" t="s">
        <v>131</v>
      </c>
      <c r="BK196" s="218">
        <f>SUM(BK197:BK235)</f>
        <v>0</v>
      </c>
    </row>
    <row r="197" s="1" customFormat="1" ht="25.5" customHeight="1">
      <c r="B197" s="46"/>
      <c r="C197" s="221" t="s">
        <v>314</v>
      </c>
      <c r="D197" s="221" t="s">
        <v>133</v>
      </c>
      <c r="E197" s="222" t="s">
        <v>553</v>
      </c>
      <c r="F197" s="223" t="s">
        <v>554</v>
      </c>
      <c r="G197" s="224" t="s">
        <v>295</v>
      </c>
      <c r="H197" s="225">
        <v>29.699999999999999</v>
      </c>
      <c r="I197" s="226"/>
      <c r="J197" s="227">
        <f>ROUND(I197*H197,2)</f>
        <v>0</v>
      </c>
      <c r="K197" s="223" t="s">
        <v>137</v>
      </c>
      <c r="L197" s="72"/>
      <c r="M197" s="228" t="s">
        <v>24</v>
      </c>
      <c r="N197" s="229" t="s">
        <v>48</v>
      </c>
      <c r="O197" s="47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AR197" s="24" t="s">
        <v>138</v>
      </c>
      <c r="AT197" s="24" t="s">
        <v>133</v>
      </c>
      <c r="AU197" s="24" t="s">
        <v>86</v>
      </c>
      <c r="AY197" s="24" t="s">
        <v>131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25</v>
      </c>
      <c r="BK197" s="232">
        <f>ROUND(I197*H197,2)</f>
        <v>0</v>
      </c>
      <c r="BL197" s="24" t="s">
        <v>138</v>
      </c>
      <c r="BM197" s="24" t="s">
        <v>555</v>
      </c>
    </row>
    <row r="198" s="11" customFormat="1">
      <c r="B198" s="233"/>
      <c r="C198" s="234"/>
      <c r="D198" s="235" t="s">
        <v>140</v>
      </c>
      <c r="E198" s="236" t="s">
        <v>24</v>
      </c>
      <c r="F198" s="237" t="s">
        <v>543</v>
      </c>
      <c r="G198" s="234"/>
      <c r="H198" s="238">
        <v>29.699999999999999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AT198" s="244" t="s">
        <v>140</v>
      </c>
      <c r="AU198" s="244" t="s">
        <v>86</v>
      </c>
      <c r="AV198" s="11" t="s">
        <v>86</v>
      </c>
      <c r="AW198" s="11" t="s">
        <v>40</v>
      </c>
      <c r="AX198" s="11" t="s">
        <v>25</v>
      </c>
      <c r="AY198" s="244" t="s">
        <v>131</v>
      </c>
    </row>
    <row r="199" s="12" customFormat="1">
      <c r="B199" s="245"/>
      <c r="C199" s="246"/>
      <c r="D199" s="235" t="s">
        <v>140</v>
      </c>
      <c r="E199" s="247" t="s">
        <v>24</v>
      </c>
      <c r="F199" s="248" t="s">
        <v>142</v>
      </c>
      <c r="G199" s="246"/>
      <c r="H199" s="247" t="s">
        <v>24</v>
      </c>
      <c r="I199" s="249"/>
      <c r="J199" s="246"/>
      <c r="K199" s="246"/>
      <c r="L199" s="250"/>
      <c r="M199" s="251"/>
      <c r="N199" s="252"/>
      <c r="O199" s="252"/>
      <c r="P199" s="252"/>
      <c r="Q199" s="252"/>
      <c r="R199" s="252"/>
      <c r="S199" s="252"/>
      <c r="T199" s="253"/>
      <c r="AT199" s="254" t="s">
        <v>140</v>
      </c>
      <c r="AU199" s="254" t="s">
        <v>86</v>
      </c>
      <c r="AV199" s="12" t="s">
        <v>25</v>
      </c>
      <c r="AW199" s="12" t="s">
        <v>40</v>
      </c>
      <c r="AX199" s="12" t="s">
        <v>77</v>
      </c>
      <c r="AY199" s="254" t="s">
        <v>131</v>
      </c>
    </row>
    <row r="200" s="1" customFormat="1" ht="16.5" customHeight="1">
      <c r="B200" s="46"/>
      <c r="C200" s="279" t="s">
        <v>318</v>
      </c>
      <c r="D200" s="279" t="s">
        <v>257</v>
      </c>
      <c r="E200" s="280" t="s">
        <v>556</v>
      </c>
      <c r="F200" s="281" t="s">
        <v>557</v>
      </c>
      <c r="G200" s="282" t="s">
        <v>307</v>
      </c>
      <c r="H200" s="283">
        <v>5.0990000000000002</v>
      </c>
      <c r="I200" s="284"/>
      <c r="J200" s="285">
        <f>ROUND(I200*H200,2)</f>
        <v>0</v>
      </c>
      <c r="K200" s="281" t="s">
        <v>24</v>
      </c>
      <c r="L200" s="286"/>
      <c r="M200" s="287" t="s">
        <v>24</v>
      </c>
      <c r="N200" s="288" t="s">
        <v>48</v>
      </c>
      <c r="O200" s="47"/>
      <c r="P200" s="230">
        <f>O200*H200</f>
        <v>0</v>
      </c>
      <c r="Q200" s="230">
        <v>0.012800000000000001</v>
      </c>
      <c r="R200" s="230">
        <f>Q200*H200</f>
        <v>0.065267200000000011</v>
      </c>
      <c r="S200" s="230">
        <v>0</v>
      </c>
      <c r="T200" s="231">
        <f>S200*H200</f>
        <v>0</v>
      </c>
      <c r="AR200" s="24" t="s">
        <v>177</v>
      </c>
      <c r="AT200" s="24" t="s">
        <v>257</v>
      </c>
      <c r="AU200" s="24" t="s">
        <v>86</v>
      </c>
      <c r="AY200" s="24" t="s">
        <v>131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4" t="s">
        <v>25</v>
      </c>
      <c r="BK200" s="232">
        <f>ROUND(I200*H200,2)</f>
        <v>0</v>
      </c>
      <c r="BL200" s="24" t="s">
        <v>138</v>
      </c>
      <c r="BM200" s="24" t="s">
        <v>558</v>
      </c>
    </row>
    <row r="201" s="11" customFormat="1">
      <c r="B201" s="233"/>
      <c r="C201" s="234"/>
      <c r="D201" s="235" t="s">
        <v>140</v>
      </c>
      <c r="E201" s="236" t="s">
        <v>24</v>
      </c>
      <c r="F201" s="237" t="s">
        <v>559</v>
      </c>
      <c r="G201" s="234"/>
      <c r="H201" s="238">
        <v>5.0990000000000002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140</v>
      </c>
      <c r="AU201" s="244" t="s">
        <v>86</v>
      </c>
      <c r="AV201" s="11" t="s">
        <v>86</v>
      </c>
      <c r="AW201" s="11" t="s">
        <v>40</v>
      </c>
      <c r="AX201" s="11" t="s">
        <v>25</v>
      </c>
      <c r="AY201" s="244" t="s">
        <v>131</v>
      </c>
    </row>
    <row r="202" s="1" customFormat="1" ht="25.5" customHeight="1">
      <c r="B202" s="46"/>
      <c r="C202" s="221" t="s">
        <v>322</v>
      </c>
      <c r="D202" s="221" t="s">
        <v>133</v>
      </c>
      <c r="E202" s="222" t="s">
        <v>560</v>
      </c>
      <c r="F202" s="223" t="s">
        <v>561</v>
      </c>
      <c r="G202" s="224" t="s">
        <v>307</v>
      </c>
      <c r="H202" s="225">
        <v>8</v>
      </c>
      <c r="I202" s="226"/>
      <c r="J202" s="227">
        <f>ROUND(I202*H202,2)</f>
        <v>0</v>
      </c>
      <c r="K202" s="223" t="s">
        <v>137</v>
      </c>
      <c r="L202" s="72"/>
      <c r="M202" s="228" t="s">
        <v>24</v>
      </c>
      <c r="N202" s="229" t="s">
        <v>48</v>
      </c>
      <c r="O202" s="47"/>
      <c r="P202" s="230">
        <f>O202*H202</f>
        <v>0</v>
      </c>
      <c r="Q202" s="230">
        <v>8.0000000000000007E-05</v>
      </c>
      <c r="R202" s="230">
        <f>Q202*H202</f>
        <v>0.00064000000000000005</v>
      </c>
      <c r="S202" s="230">
        <v>0</v>
      </c>
      <c r="T202" s="231">
        <f>S202*H202</f>
        <v>0</v>
      </c>
      <c r="AR202" s="24" t="s">
        <v>138</v>
      </c>
      <c r="AT202" s="24" t="s">
        <v>133</v>
      </c>
      <c r="AU202" s="24" t="s">
        <v>86</v>
      </c>
      <c r="AY202" s="24" t="s">
        <v>131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4" t="s">
        <v>25</v>
      </c>
      <c r="BK202" s="232">
        <f>ROUND(I202*H202,2)</f>
        <v>0</v>
      </c>
      <c r="BL202" s="24" t="s">
        <v>138</v>
      </c>
      <c r="BM202" s="24" t="s">
        <v>562</v>
      </c>
    </row>
    <row r="203" s="11" customFormat="1">
      <c r="B203" s="233"/>
      <c r="C203" s="234"/>
      <c r="D203" s="235" t="s">
        <v>140</v>
      </c>
      <c r="E203" s="236" t="s">
        <v>24</v>
      </c>
      <c r="F203" s="237" t="s">
        <v>177</v>
      </c>
      <c r="G203" s="234"/>
      <c r="H203" s="238">
        <v>8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AT203" s="244" t="s">
        <v>140</v>
      </c>
      <c r="AU203" s="244" t="s">
        <v>86</v>
      </c>
      <c r="AV203" s="11" t="s">
        <v>86</v>
      </c>
      <c r="AW203" s="11" t="s">
        <v>40</v>
      </c>
      <c r="AX203" s="11" t="s">
        <v>25</v>
      </c>
      <c r="AY203" s="244" t="s">
        <v>131</v>
      </c>
    </row>
    <row r="204" s="12" customFormat="1">
      <c r="B204" s="245"/>
      <c r="C204" s="246"/>
      <c r="D204" s="235" t="s">
        <v>140</v>
      </c>
      <c r="E204" s="247" t="s">
        <v>24</v>
      </c>
      <c r="F204" s="248" t="s">
        <v>142</v>
      </c>
      <c r="G204" s="246"/>
      <c r="H204" s="247" t="s">
        <v>24</v>
      </c>
      <c r="I204" s="249"/>
      <c r="J204" s="246"/>
      <c r="K204" s="246"/>
      <c r="L204" s="250"/>
      <c r="M204" s="251"/>
      <c r="N204" s="252"/>
      <c r="O204" s="252"/>
      <c r="P204" s="252"/>
      <c r="Q204" s="252"/>
      <c r="R204" s="252"/>
      <c r="S204" s="252"/>
      <c r="T204" s="253"/>
      <c r="AT204" s="254" t="s">
        <v>140</v>
      </c>
      <c r="AU204" s="254" t="s">
        <v>86</v>
      </c>
      <c r="AV204" s="12" t="s">
        <v>25</v>
      </c>
      <c r="AW204" s="12" t="s">
        <v>40</v>
      </c>
      <c r="AX204" s="12" t="s">
        <v>77</v>
      </c>
      <c r="AY204" s="254" t="s">
        <v>131</v>
      </c>
    </row>
    <row r="205" s="1" customFormat="1" ht="16.5" customHeight="1">
      <c r="B205" s="46"/>
      <c r="C205" s="279" t="s">
        <v>327</v>
      </c>
      <c r="D205" s="279" t="s">
        <v>257</v>
      </c>
      <c r="E205" s="280" t="s">
        <v>563</v>
      </c>
      <c r="F205" s="281" t="s">
        <v>564</v>
      </c>
      <c r="G205" s="282" t="s">
        <v>307</v>
      </c>
      <c r="H205" s="283">
        <v>8</v>
      </c>
      <c r="I205" s="284"/>
      <c r="J205" s="285">
        <f>ROUND(I205*H205,2)</f>
        <v>0</v>
      </c>
      <c r="K205" s="281" t="s">
        <v>137</v>
      </c>
      <c r="L205" s="286"/>
      <c r="M205" s="287" t="s">
        <v>24</v>
      </c>
      <c r="N205" s="288" t="s">
        <v>48</v>
      </c>
      <c r="O205" s="47"/>
      <c r="P205" s="230">
        <f>O205*H205</f>
        <v>0</v>
      </c>
      <c r="Q205" s="230">
        <v>0.00029999999999999997</v>
      </c>
      <c r="R205" s="230">
        <f>Q205*H205</f>
        <v>0.0023999999999999998</v>
      </c>
      <c r="S205" s="230">
        <v>0</v>
      </c>
      <c r="T205" s="231">
        <f>S205*H205</f>
        <v>0</v>
      </c>
      <c r="AR205" s="24" t="s">
        <v>177</v>
      </c>
      <c r="AT205" s="24" t="s">
        <v>257</v>
      </c>
      <c r="AU205" s="24" t="s">
        <v>86</v>
      </c>
      <c r="AY205" s="24" t="s">
        <v>131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4" t="s">
        <v>25</v>
      </c>
      <c r="BK205" s="232">
        <f>ROUND(I205*H205,2)</f>
        <v>0</v>
      </c>
      <c r="BL205" s="24" t="s">
        <v>138</v>
      </c>
      <c r="BM205" s="24" t="s">
        <v>565</v>
      </c>
    </row>
    <row r="206" s="1" customFormat="1" ht="25.5" customHeight="1">
      <c r="B206" s="46"/>
      <c r="C206" s="221" t="s">
        <v>331</v>
      </c>
      <c r="D206" s="221" t="s">
        <v>133</v>
      </c>
      <c r="E206" s="222" t="s">
        <v>566</v>
      </c>
      <c r="F206" s="223" t="s">
        <v>567</v>
      </c>
      <c r="G206" s="224" t="s">
        <v>307</v>
      </c>
      <c r="H206" s="225">
        <v>18</v>
      </c>
      <c r="I206" s="226"/>
      <c r="J206" s="227">
        <f>ROUND(I206*H206,2)</f>
        <v>0</v>
      </c>
      <c r="K206" s="223" t="s">
        <v>137</v>
      </c>
      <c r="L206" s="72"/>
      <c r="M206" s="228" t="s">
        <v>24</v>
      </c>
      <c r="N206" s="229" t="s">
        <v>48</v>
      </c>
      <c r="O206" s="47"/>
      <c r="P206" s="230">
        <f>O206*H206</f>
        <v>0</v>
      </c>
      <c r="Q206" s="230">
        <v>8.0000000000000007E-05</v>
      </c>
      <c r="R206" s="230">
        <f>Q206*H206</f>
        <v>0.0014400000000000001</v>
      </c>
      <c r="S206" s="230">
        <v>0</v>
      </c>
      <c r="T206" s="231">
        <f>S206*H206</f>
        <v>0</v>
      </c>
      <c r="AR206" s="24" t="s">
        <v>138</v>
      </c>
      <c r="AT206" s="24" t="s">
        <v>133</v>
      </c>
      <c r="AU206" s="24" t="s">
        <v>86</v>
      </c>
      <c r="AY206" s="24" t="s">
        <v>131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4" t="s">
        <v>25</v>
      </c>
      <c r="BK206" s="232">
        <f>ROUND(I206*H206,2)</f>
        <v>0</v>
      </c>
      <c r="BL206" s="24" t="s">
        <v>138</v>
      </c>
      <c r="BM206" s="24" t="s">
        <v>568</v>
      </c>
    </row>
    <row r="207" s="1" customFormat="1">
      <c r="B207" s="46"/>
      <c r="C207" s="74"/>
      <c r="D207" s="235" t="s">
        <v>219</v>
      </c>
      <c r="E207" s="74"/>
      <c r="F207" s="277" t="s">
        <v>373</v>
      </c>
      <c r="G207" s="74"/>
      <c r="H207" s="74"/>
      <c r="I207" s="191"/>
      <c r="J207" s="74"/>
      <c r="K207" s="74"/>
      <c r="L207" s="72"/>
      <c r="M207" s="278"/>
      <c r="N207" s="47"/>
      <c r="O207" s="47"/>
      <c r="P207" s="47"/>
      <c r="Q207" s="47"/>
      <c r="R207" s="47"/>
      <c r="S207" s="47"/>
      <c r="T207" s="95"/>
      <c r="AT207" s="24" t="s">
        <v>219</v>
      </c>
      <c r="AU207" s="24" t="s">
        <v>86</v>
      </c>
    </row>
    <row r="208" s="11" customFormat="1">
      <c r="B208" s="233"/>
      <c r="C208" s="234"/>
      <c r="D208" s="235" t="s">
        <v>140</v>
      </c>
      <c r="E208" s="236" t="s">
        <v>24</v>
      </c>
      <c r="F208" s="237" t="s">
        <v>569</v>
      </c>
      <c r="G208" s="234"/>
      <c r="H208" s="238">
        <v>18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AT208" s="244" t="s">
        <v>140</v>
      </c>
      <c r="AU208" s="244" t="s">
        <v>86</v>
      </c>
      <c r="AV208" s="11" t="s">
        <v>86</v>
      </c>
      <c r="AW208" s="11" t="s">
        <v>40</v>
      </c>
      <c r="AX208" s="11" t="s">
        <v>25</v>
      </c>
      <c r="AY208" s="244" t="s">
        <v>131</v>
      </c>
    </row>
    <row r="209" s="12" customFormat="1">
      <c r="B209" s="245"/>
      <c r="C209" s="246"/>
      <c r="D209" s="235" t="s">
        <v>140</v>
      </c>
      <c r="E209" s="247" t="s">
        <v>24</v>
      </c>
      <c r="F209" s="248" t="s">
        <v>142</v>
      </c>
      <c r="G209" s="246"/>
      <c r="H209" s="247" t="s">
        <v>24</v>
      </c>
      <c r="I209" s="249"/>
      <c r="J209" s="246"/>
      <c r="K209" s="246"/>
      <c r="L209" s="250"/>
      <c r="M209" s="251"/>
      <c r="N209" s="252"/>
      <c r="O209" s="252"/>
      <c r="P209" s="252"/>
      <c r="Q209" s="252"/>
      <c r="R209" s="252"/>
      <c r="S209" s="252"/>
      <c r="T209" s="253"/>
      <c r="AT209" s="254" t="s">
        <v>140</v>
      </c>
      <c r="AU209" s="254" t="s">
        <v>86</v>
      </c>
      <c r="AV209" s="12" t="s">
        <v>25</v>
      </c>
      <c r="AW209" s="12" t="s">
        <v>40</v>
      </c>
      <c r="AX209" s="12" t="s">
        <v>77</v>
      </c>
      <c r="AY209" s="254" t="s">
        <v>131</v>
      </c>
    </row>
    <row r="210" s="1" customFormat="1" ht="25.5" customHeight="1">
      <c r="B210" s="46"/>
      <c r="C210" s="279" t="s">
        <v>337</v>
      </c>
      <c r="D210" s="279" t="s">
        <v>257</v>
      </c>
      <c r="E210" s="280" t="s">
        <v>570</v>
      </c>
      <c r="F210" s="281" t="s">
        <v>571</v>
      </c>
      <c r="G210" s="282" t="s">
        <v>307</v>
      </c>
      <c r="H210" s="283">
        <v>9</v>
      </c>
      <c r="I210" s="284"/>
      <c r="J210" s="285">
        <f>ROUND(I210*H210,2)</f>
        <v>0</v>
      </c>
      <c r="K210" s="281" t="s">
        <v>137</v>
      </c>
      <c r="L210" s="286"/>
      <c r="M210" s="287" t="s">
        <v>24</v>
      </c>
      <c r="N210" s="288" t="s">
        <v>48</v>
      </c>
      <c r="O210" s="47"/>
      <c r="P210" s="230">
        <f>O210*H210</f>
        <v>0</v>
      </c>
      <c r="Q210" s="230">
        <v>0.00080000000000000004</v>
      </c>
      <c r="R210" s="230">
        <f>Q210*H210</f>
        <v>0.0072000000000000007</v>
      </c>
      <c r="S210" s="230">
        <v>0</v>
      </c>
      <c r="T210" s="231">
        <f>S210*H210</f>
        <v>0</v>
      </c>
      <c r="AR210" s="24" t="s">
        <v>177</v>
      </c>
      <c r="AT210" s="24" t="s">
        <v>257</v>
      </c>
      <c r="AU210" s="24" t="s">
        <v>86</v>
      </c>
      <c r="AY210" s="24" t="s">
        <v>131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24" t="s">
        <v>25</v>
      </c>
      <c r="BK210" s="232">
        <f>ROUND(I210*H210,2)</f>
        <v>0</v>
      </c>
      <c r="BL210" s="24" t="s">
        <v>138</v>
      </c>
      <c r="BM210" s="24" t="s">
        <v>572</v>
      </c>
    </row>
    <row r="211" s="1" customFormat="1" ht="25.5" customHeight="1">
      <c r="B211" s="46"/>
      <c r="C211" s="279" t="s">
        <v>341</v>
      </c>
      <c r="D211" s="279" t="s">
        <v>257</v>
      </c>
      <c r="E211" s="280" t="s">
        <v>573</v>
      </c>
      <c r="F211" s="281" t="s">
        <v>574</v>
      </c>
      <c r="G211" s="282" t="s">
        <v>307</v>
      </c>
      <c r="H211" s="283">
        <v>9</v>
      </c>
      <c r="I211" s="284"/>
      <c r="J211" s="285">
        <f>ROUND(I211*H211,2)</f>
        <v>0</v>
      </c>
      <c r="K211" s="281" t="s">
        <v>137</v>
      </c>
      <c r="L211" s="286"/>
      <c r="M211" s="287" t="s">
        <v>24</v>
      </c>
      <c r="N211" s="288" t="s">
        <v>48</v>
      </c>
      <c r="O211" s="47"/>
      <c r="P211" s="230">
        <f>O211*H211</f>
        <v>0</v>
      </c>
      <c r="Q211" s="230">
        <v>0.001</v>
      </c>
      <c r="R211" s="230">
        <f>Q211*H211</f>
        <v>0.0090000000000000011</v>
      </c>
      <c r="S211" s="230">
        <v>0</v>
      </c>
      <c r="T211" s="231">
        <f>S211*H211</f>
        <v>0</v>
      </c>
      <c r="AR211" s="24" t="s">
        <v>177</v>
      </c>
      <c r="AT211" s="24" t="s">
        <v>257</v>
      </c>
      <c r="AU211" s="24" t="s">
        <v>86</v>
      </c>
      <c r="AY211" s="24" t="s">
        <v>131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4" t="s">
        <v>25</v>
      </c>
      <c r="BK211" s="232">
        <f>ROUND(I211*H211,2)</f>
        <v>0</v>
      </c>
      <c r="BL211" s="24" t="s">
        <v>138</v>
      </c>
      <c r="BM211" s="24" t="s">
        <v>575</v>
      </c>
    </row>
    <row r="212" s="1" customFormat="1" ht="25.5" customHeight="1">
      <c r="B212" s="46"/>
      <c r="C212" s="221" t="s">
        <v>345</v>
      </c>
      <c r="D212" s="221" t="s">
        <v>133</v>
      </c>
      <c r="E212" s="222" t="s">
        <v>576</v>
      </c>
      <c r="F212" s="223" t="s">
        <v>577</v>
      </c>
      <c r="G212" s="224" t="s">
        <v>307</v>
      </c>
      <c r="H212" s="225">
        <v>6</v>
      </c>
      <c r="I212" s="226"/>
      <c r="J212" s="227">
        <f>ROUND(I212*H212,2)</f>
        <v>0</v>
      </c>
      <c r="K212" s="223" t="s">
        <v>137</v>
      </c>
      <c r="L212" s="72"/>
      <c r="M212" s="228" t="s">
        <v>24</v>
      </c>
      <c r="N212" s="229" t="s">
        <v>48</v>
      </c>
      <c r="O212" s="47"/>
      <c r="P212" s="230">
        <f>O212*H212</f>
        <v>0</v>
      </c>
      <c r="Q212" s="230">
        <v>0.00072000000000000005</v>
      </c>
      <c r="R212" s="230">
        <f>Q212*H212</f>
        <v>0.0043200000000000001</v>
      </c>
      <c r="S212" s="230">
        <v>0</v>
      </c>
      <c r="T212" s="231">
        <f>S212*H212</f>
        <v>0</v>
      </c>
      <c r="AR212" s="24" t="s">
        <v>138</v>
      </c>
      <c r="AT212" s="24" t="s">
        <v>133</v>
      </c>
      <c r="AU212" s="24" t="s">
        <v>86</v>
      </c>
      <c r="AY212" s="24" t="s">
        <v>131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4" t="s">
        <v>25</v>
      </c>
      <c r="BK212" s="232">
        <f>ROUND(I212*H212,2)</f>
        <v>0</v>
      </c>
      <c r="BL212" s="24" t="s">
        <v>138</v>
      </c>
      <c r="BM212" s="24" t="s">
        <v>578</v>
      </c>
    </row>
    <row r="213" s="1" customFormat="1">
      <c r="B213" s="46"/>
      <c r="C213" s="74"/>
      <c r="D213" s="235" t="s">
        <v>219</v>
      </c>
      <c r="E213" s="74"/>
      <c r="F213" s="277" t="s">
        <v>579</v>
      </c>
      <c r="G213" s="74"/>
      <c r="H213" s="74"/>
      <c r="I213" s="191"/>
      <c r="J213" s="74"/>
      <c r="K213" s="74"/>
      <c r="L213" s="72"/>
      <c r="M213" s="278"/>
      <c r="N213" s="47"/>
      <c r="O213" s="47"/>
      <c r="P213" s="47"/>
      <c r="Q213" s="47"/>
      <c r="R213" s="47"/>
      <c r="S213" s="47"/>
      <c r="T213" s="95"/>
      <c r="AT213" s="24" t="s">
        <v>219</v>
      </c>
      <c r="AU213" s="24" t="s">
        <v>86</v>
      </c>
    </row>
    <row r="214" s="11" customFormat="1">
      <c r="B214" s="233"/>
      <c r="C214" s="234"/>
      <c r="D214" s="235" t="s">
        <v>140</v>
      </c>
      <c r="E214" s="236" t="s">
        <v>24</v>
      </c>
      <c r="F214" s="237" t="s">
        <v>164</v>
      </c>
      <c r="G214" s="234"/>
      <c r="H214" s="238">
        <v>6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140</v>
      </c>
      <c r="AU214" s="244" t="s">
        <v>86</v>
      </c>
      <c r="AV214" s="11" t="s">
        <v>86</v>
      </c>
      <c r="AW214" s="11" t="s">
        <v>40</v>
      </c>
      <c r="AX214" s="11" t="s">
        <v>25</v>
      </c>
      <c r="AY214" s="244" t="s">
        <v>131</v>
      </c>
    </row>
    <row r="215" s="12" customFormat="1">
      <c r="B215" s="245"/>
      <c r="C215" s="246"/>
      <c r="D215" s="235" t="s">
        <v>140</v>
      </c>
      <c r="E215" s="247" t="s">
        <v>24</v>
      </c>
      <c r="F215" s="248" t="s">
        <v>142</v>
      </c>
      <c r="G215" s="246"/>
      <c r="H215" s="247" t="s">
        <v>24</v>
      </c>
      <c r="I215" s="249"/>
      <c r="J215" s="246"/>
      <c r="K215" s="246"/>
      <c r="L215" s="250"/>
      <c r="M215" s="251"/>
      <c r="N215" s="252"/>
      <c r="O215" s="252"/>
      <c r="P215" s="252"/>
      <c r="Q215" s="252"/>
      <c r="R215" s="252"/>
      <c r="S215" s="252"/>
      <c r="T215" s="253"/>
      <c r="AT215" s="254" t="s">
        <v>140</v>
      </c>
      <c r="AU215" s="254" t="s">
        <v>86</v>
      </c>
      <c r="AV215" s="12" t="s">
        <v>25</v>
      </c>
      <c r="AW215" s="12" t="s">
        <v>40</v>
      </c>
      <c r="AX215" s="12" t="s">
        <v>77</v>
      </c>
      <c r="AY215" s="254" t="s">
        <v>131</v>
      </c>
    </row>
    <row r="216" s="1" customFormat="1" ht="16.5" customHeight="1">
      <c r="B216" s="46"/>
      <c r="C216" s="279" t="s">
        <v>349</v>
      </c>
      <c r="D216" s="279" t="s">
        <v>257</v>
      </c>
      <c r="E216" s="280" t="s">
        <v>580</v>
      </c>
      <c r="F216" s="281" t="s">
        <v>581</v>
      </c>
      <c r="G216" s="282" t="s">
        <v>307</v>
      </c>
      <c r="H216" s="283">
        <v>6</v>
      </c>
      <c r="I216" s="284"/>
      <c r="J216" s="285">
        <f>ROUND(I216*H216,2)</f>
        <v>0</v>
      </c>
      <c r="K216" s="281" t="s">
        <v>24</v>
      </c>
      <c r="L216" s="286"/>
      <c r="M216" s="287" t="s">
        <v>24</v>
      </c>
      <c r="N216" s="288" t="s">
        <v>48</v>
      </c>
      <c r="O216" s="47"/>
      <c r="P216" s="230">
        <f>O216*H216</f>
        <v>0</v>
      </c>
      <c r="Q216" s="230">
        <v>0.0028</v>
      </c>
      <c r="R216" s="230">
        <f>Q216*H216</f>
        <v>0.016799999999999999</v>
      </c>
      <c r="S216" s="230">
        <v>0</v>
      </c>
      <c r="T216" s="231">
        <f>S216*H216</f>
        <v>0</v>
      </c>
      <c r="AR216" s="24" t="s">
        <v>177</v>
      </c>
      <c r="AT216" s="24" t="s">
        <v>257</v>
      </c>
      <c r="AU216" s="24" t="s">
        <v>86</v>
      </c>
      <c r="AY216" s="24" t="s">
        <v>131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24" t="s">
        <v>25</v>
      </c>
      <c r="BK216" s="232">
        <f>ROUND(I216*H216,2)</f>
        <v>0</v>
      </c>
      <c r="BL216" s="24" t="s">
        <v>138</v>
      </c>
      <c r="BM216" s="24" t="s">
        <v>582</v>
      </c>
    </row>
    <row r="217" s="1" customFormat="1" ht="25.5" customHeight="1">
      <c r="B217" s="46"/>
      <c r="C217" s="221" t="s">
        <v>354</v>
      </c>
      <c r="D217" s="221" t="s">
        <v>133</v>
      </c>
      <c r="E217" s="222" t="s">
        <v>380</v>
      </c>
      <c r="F217" s="223" t="s">
        <v>381</v>
      </c>
      <c r="G217" s="224" t="s">
        <v>307</v>
      </c>
      <c r="H217" s="225">
        <v>2</v>
      </c>
      <c r="I217" s="226"/>
      <c r="J217" s="227">
        <f>ROUND(I217*H217,2)</f>
        <v>0</v>
      </c>
      <c r="K217" s="223" t="s">
        <v>137</v>
      </c>
      <c r="L217" s="72"/>
      <c r="M217" s="228" t="s">
        <v>24</v>
      </c>
      <c r="N217" s="229" t="s">
        <v>48</v>
      </c>
      <c r="O217" s="47"/>
      <c r="P217" s="230">
        <f>O217*H217</f>
        <v>0</v>
      </c>
      <c r="Q217" s="230">
        <v>0.00010000000000000001</v>
      </c>
      <c r="R217" s="230">
        <f>Q217*H217</f>
        <v>0.00020000000000000001</v>
      </c>
      <c r="S217" s="230">
        <v>0</v>
      </c>
      <c r="T217" s="231">
        <f>S217*H217</f>
        <v>0</v>
      </c>
      <c r="AR217" s="24" t="s">
        <v>138</v>
      </c>
      <c r="AT217" s="24" t="s">
        <v>133</v>
      </c>
      <c r="AU217" s="24" t="s">
        <v>86</v>
      </c>
      <c r="AY217" s="24" t="s">
        <v>131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24" t="s">
        <v>25</v>
      </c>
      <c r="BK217" s="232">
        <f>ROUND(I217*H217,2)</f>
        <v>0</v>
      </c>
      <c r="BL217" s="24" t="s">
        <v>138</v>
      </c>
      <c r="BM217" s="24" t="s">
        <v>583</v>
      </c>
    </row>
    <row r="218" s="11" customFormat="1">
      <c r="B218" s="233"/>
      <c r="C218" s="234"/>
      <c r="D218" s="235" t="s">
        <v>140</v>
      </c>
      <c r="E218" s="236" t="s">
        <v>24</v>
      </c>
      <c r="F218" s="237" t="s">
        <v>584</v>
      </c>
      <c r="G218" s="234"/>
      <c r="H218" s="238">
        <v>2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140</v>
      </c>
      <c r="AU218" s="244" t="s">
        <v>86</v>
      </c>
      <c r="AV218" s="11" t="s">
        <v>86</v>
      </c>
      <c r="AW218" s="11" t="s">
        <v>40</v>
      </c>
      <c r="AX218" s="11" t="s">
        <v>25</v>
      </c>
      <c r="AY218" s="244" t="s">
        <v>131</v>
      </c>
    </row>
    <row r="219" s="1" customFormat="1" ht="16.5" customHeight="1">
      <c r="B219" s="46"/>
      <c r="C219" s="279" t="s">
        <v>360</v>
      </c>
      <c r="D219" s="279" t="s">
        <v>257</v>
      </c>
      <c r="E219" s="280" t="s">
        <v>585</v>
      </c>
      <c r="F219" s="281" t="s">
        <v>586</v>
      </c>
      <c r="G219" s="282" t="s">
        <v>307</v>
      </c>
      <c r="H219" s="283">
        <v>2</v>
      </c>
      <c r="I219" s="284"/>
      <c r="J219" s="285">
        <f>ROUND(I219*H219,2)</f>
        <v>0</v>
      </c>
      <c r="K219" s="281" t="s">
        <v>137</v>
      </c>
      <c r="L219" s="286"/>
      <c r="M219" s="287" t="s">
        <v>24</v>
      </c>
      <c r="N219" s="288" t="s">
        <v>48</v>
      </c>
      <c r="O219" s="47"/>
      <c r="P219" s="230">
        <f>O219*H219</f>
        <v>0</v>
      </c>
      <c r="Q219" s="230">
        <v>0.0047999999999999996</v>
      </c>
      <c r="R219" s="230">
        <f>Q219*H219</f>
        <v>0.0095999999999999992</v>
      </c>
      <c r="S219" s="230">
        <v>0</v>
      </c>
      <c r="T219" s="231">
        <f>S219*H219</f>
        <v>0</v>
      </c>
      <c r="AR219" s="24" t="s">
        <v>177</v>
      </c>
      <c r="AT219" s="24" t="s">
        <v>257</v>
      </c>
      <c r="AU219" s="24" t="s">
        <v>86</v>
      </c>
      <c r="AY219" s="24" t="s">
        <v>131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24" t="s">
        <v>25</v>
      </c>
      <c r="BK219" s="232">
        <f>ROUND(I219*H219,2)</f>
        <v>0</v>
      </c>
      <c r="BL219" s="24" t="s">
        <v>138</v>
      </c>
      <c r="BM219" s="24" t="s">
        <v>587</v>
      </c>
    </row>
    <row r="220" s="1" customFormat="1" ht="16.5" customHeight="1">
      <c r="B220" s="46"/>
      <c r="C220" s="221" t="s">
        <v>365</v>
      </c>
      <c r="D220" s="221" t="s">
        <v>133</v>
      </c>
      <c r="E220" s="222" t="s">
        <v>588</v>
      </c>
      <c r="F220" s="223" t="s">
        <v>589</v>
      </c>
      <c r="G220" s="224" t="s">
        <v>295</v>
      </c>
      <c r="H220" s="225">
        <v>29.699999999999999</v>
      </c>
      <c r="I220" s="226"/>
      <c r="J220" s="227">
        <f>ROUND(I220*H220,2)</f>
        <v>0</v>
      </c>
      <c r="K220" s="223" t="s">
        <v>137</v>
      </c>
      <c r="L220" s="72"/>
      <c r="M220" s="228" t="s">
        <v>24</v>
      </c>
      <c r="N220" s="229" t="s">
        <v>48</v>
      </c>
      <c r="O220" s="47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AR220" s="24" t="s">
        <v>138</v>
      </c>
      <c r="AT220" s="24" t="s">
        <v>133</v>
      </c>
      <c r="AU220" s="24" t="s">
        <v>86</v>
      </c>
      <c r="AY220" s="24" t="s">
        <v>131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24" t="s">
        <v>25</v>
      </c>
      <c r="BK220" s="232">
        <f>ROUND(I220*H220,2)</f>
        <v>0</v>
      </c>
      <c r="BL220" s="24" t="s">
        <v>138</v>
      </c>
      <c r="BM220" s="24" t="s">
        <v>590</v>
      </c>
    </row>
    <row r="221" s="1" customFormat="1">
      <c r="B221" s="46"/>
      <c r="C221" s="74"/>
      <c r="D221" s="235" t="s">
        <v>219</v>
      </c>
      <c r="E221" s="74"/>
      <c r="F221" s="277" t="s">
        <v>591</v>
      </c>
      <c r="G221" s="74"/>
      <c r="H221" s="74"/>
      <c r="I221" s="191"/>
      <c r="J221" s="74"/>
      <c r="K221" s="74"/>
      <c r="L221" s="72"/>
      <c r="M221" s="278"/>
      <c r="N221" s="47"/>
      <c r="O221" s="47"/>
      <c r="P221" s="47"/>
      <c r="Q221" s="47"/>
      <c r="R221" s="47"/>
      <c r="S221" s="47"/>
      <c r="T221" s="95"/>
      <c r="AT221" s="24" t="s">
        <v>219</v>
      </c>
      <c r="AU221" s="24" t="s">
        <v>86</v>
      </c>
    </row>
    <row r="222" s="11" customFormat="1">
      <c r="B222" s="233"/>
      <c r="C222" s="234"/>
      <c r="D222" s="235" t="s">
        <v>140</v>
      </c>
      <c r="E222" s="236" t="s">
        <v>24</v>
      </c>
      <c r="F222" s="237" t="s">
        <v>543</v>
      </c>
      <c r="G222" s="234"/>
      <c r="H222" s="238">
        <v>29.699999999999999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140</v>
      </c>
      <c r="AU222" s="244" t="s">
        <v>86</v>
      </c>
      <c r="AV222" s="11" t="s">
        <v>86</v>
      </c>
      <c r="AW222" s="11" t="s">
        <v>40</v>
      </c>
      <c r="AX222" s="11" t="s">
        <v>25</v>
      </c>
      <c r="AY222" s="244" t="s">
        <v>131</v>
      </c>
    </row>
    <row r="223" s="12" customFormat="1">
      <c r="B223" s="245"/>
      <c r="C223" s="246"/>
      <c r="D223" s="235" t="s">
        <v>140</v>
      </c>
      <c r="E223" s="247" t="s">
        <v>24</v>
      </c>
      <c r="F223" s="248" t="s">
        <v>142</v>
      </c>
      <c r="G223" s="246"/>
      <c r="H223" s="247" t="s">
        <v>24</v>
      </c>
      <c r="I223" s="249"/>
      <c r="J223" s="246"/>
      <c r="K223" s="246"/>
      <c r="L223" s="250"/>
      <c r="M223" s="251"/>
      <c r="N223" s="252"/>
      <c r="O223" s="252"/>
      <c r="P223" s="252"/>
      <c r="Q223" s="252"/>
      <c r="R223" s="252"/>
      <c r="S223" s="252"/>
      <c r="T223" s="253"/>
      <c r="AT223" s="254" t="s">
        <v>140</v>
      </c>
      <c r="AU223" s="254" t="s">
        <v>86</v>
      </c>
      <c r="AV223" s="12" t="s">
        <v>25</v>
      </c>
      <c r="AW223" s="12" t="s">
        <v>40</v>
      </c>
      <c r="AX223" s="12" t="s">
        <v>77</v>
      </c>
      <c r="AY223" s="254" t="s">
        <v>131</v>
      </c>
    </row>
    <row r="224" s="1" customFormat="1" ht="38.25" customHeight="1">
      <c r="B224" s="46"/>
      <c r="C224" s="221" t="s">
        <v>369</v>
      </c>
      <c r="D224" s="221" t="s">
        <v>133</v>
      </c>
      <c r="E224" s="222" t="s">
        <v>592</v>
      </c>
      <c r="F224" s="223" t="s">
        <v>593</v>
      </c>
      <c r="G224" s="224" t="s">
        <v>307</v>
      </c>
      <c r="H224" s="225">
        <v>9</v>
      </c>
      <c r="I224" s="226"/>
      <c r="J224" s="227">
        <f>ROUND(I224*H224,2)</f>
        <v>0</v>
      </c>
      <c r="K224" s="223" t="s">
        <v>137</v>
      </c>
      <c r="L224" s="72"/>
      <c r="M224" s="228" t="s">
        <v>24</v>
      </c>
      <c r="N224" s="229" t="s">
        <v>48</v>
      </c>
      <c r="O224" s="47"/>
      <c r="P224" s="230">
        <f>O224*H224</f>
        <v>0</v>
      </c>
      <c r="Q224" s="230">
        <v>0.040050000000000002</v>
      </c>
      <c r="R224" s="230">
        <f>Q224*H224</f>
        <v>0.36045000000000005</v>
      </c>
      <c r="S224" s="230">
        <v>0</v>
      </c>
      <c r="T224" s="231">
        <f>S224*H224</f>
        <v>0</v>
      </c>
      <c r="AR224" s="24" t="s">
        <v>138</v>
      </c>
      <c r="AT224" s="24" t="s">
        <v>133</v>
      </c>
      <c r="AU224" s="24" t="s">
        <v>86</v>
      </c>
      <c r="AY224" s="24" t="s">
        <v>131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24" t="s">
        <v>25</v>
      </c>
      <c r="BK224" s="232">
        <f>ROUND(I224*H224,2)</f>
        <v>0</v>
      </c>
      <c r="BL224" s="24" t="s">
        <v>138</v>
      </c>
      <c r="BM224" s="24" t="s">
        <v>594</v>
      </c>
    </row>
    <row r="225" s="11" customFormat="1">
      <c r="B225" s="233"/>
      <c r="C225" s="234"/>
      <c r="D225" s="235" t="s">
        <v>140</v>
      </c>
      <c r="E225" s="236" t="s">
        <v>24</v>
      </c>
      <c r="F225" s="237" t="s">
        <v>182</v>
      </c>
      <c r="G225" s="234"/>
      <c r="H225" s="238">
        <v>9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140</v>
      </c>
      <c r="AU225" s="244" t="s">
        <v>86</v>
      </c>
      <c r="AV225" s="11" t="s">
        <v>86</v>
      </c>
      <c r="AW225" s="11" t="s">
        <v>40</v>
      </c>
      <c r="AX225" s="11" t="s">
        <v>25</v>
      </c>
      <c r="AY225" s="244" t="s">
        <v>131</v>
      </c>
    </row>
    <row r="226" s="12" customFormat="1">
      <c r="B226" s="245"/>
      <c r="C226" s="246"/>
      <c r="D226" s="235" t="s">
        <v>140</v>
      </c>
      <c r="E226" s="247" t="s">
        <v>24</v>
      </c>
      <c r="F226" s="248" t="s">
        <v>142</v>
      </c>
      <c r="G226" s="246"/>
      <c r="H226" s="247" t="s">
        <v>24</v>
      </c>
      <c r="I226" s="249"/>
      <c r="J226" s="246"/>
      <c r="K226" s="246"/>
      <c r="L226" s="250"/>
      <c r="M226" s="251"/>
      <c r="N226" s="252"/>
      <c r="O226" s="252"/>
      <c r="P226" s="252"/>
      <c r="Q226" s="252"/>
      <c r="R226" s="252"/>
      <c r="S226" s="252"/>
      <c r="T226" s="253"/>
      <c r="AT226" s="254" t="s">
        <v>140</v>
      </c>
      <c r="AU226" s="254" t="s">
        <v>86</v>
      </c>
      <c r="AV226" s="12" t="s">
        <v>25</v>
      </c>
      <c r="AW226" s="12" t="s">
        <v>40</v>
      </c>
      <c r="AX226" s="12" t="s">
        <v>77</v>
      </c>
      <c r="AY226" s="254" t="s">
        <v>131</v>
      </c>
    </row>
    <row r="227" s="1" customFormat="1" ht="25.5" customHeight="1">
      <c r="B227" s="46"/>
      <c r="C227" s="221" t="s">
        <v>375</v>
      </c>
      <c r="D227" s="221" t="s">
        <v>133</v>
      </c>
      <c r="E227" s="222" t="s">
        <v>595</v>
      </c>
      <c r="F227" s="223" t="s">
        <v>596</v>
      </c>
      <c r="G227" s="224" t="s">
        <v>307</v>
      </c>
      <c r="H227" s="225">
        <v>9</v>
      </c>
      <c r="I227" s="226"/>
      <c r="J227" s="227">
        <f>ROUND(I227*H227,2)</f>
        <v>0</v>
      </c>
      <c r="K227" s="223" t="s">
        <v>137</v>
      </c>
      <c r="L227" s="72"/>
      <c r="M227" s="228" t="s">
        <v>24</v>
      </c>
      <c r="N227" s="229" t="s">
        <v>48</v>
      </c>
      <c r="O227" s="47"/>
      <c r="P227" s="230">
        <f>O227*H227</f>
        <v>0</v>
      </c>
      <c r="Q227" s="230">
        <v>0.0081399999999999997</v>
      </c>
      <c r="R227" s="230">
        <f>Q227*H227</f>
        <v>0.073259999999999992</v>
      </c>
      <c r="S227" s="230">
        <v>0</v>
      </c>
      <c r="T227" s="231">
        <f>S227*H227</f>
        <v>0</v>
      </c>
      <c r="AR227" s="24" t="s">
        <v>138</v>
      </c>
      <c r="AT227" s="24" t="s">
        <v>133</v>
      </c>
      <c r="AU227" s="24" t="s">
        <v>86</v>
      </c>
      <c r="AY227" s="24" t="s">
        <v>131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4" t="s">
        <v>25</v>
      </c>
      <c r="BK227" s="232">
        <f>ROUND(I227*H227,2)</f>
        <v>0</v>
      </c>
      <c r="BL227" s="24" t="s">
        <v>138</v>
      </c>
      <c r="BM227" s="24" t="s">
        <v>597</v>
      </c>
    </row>
    <row r="228" s="11" customFormat="1">
      <c r="B228" s="233"/>
      <c r="C228" s="234"/>
      <c r="D228" s="235" t="s">
        <v>140</v>
      </c>
      <c r="E228" s="236" t="s">
        <v>24</v>
      </c>
      <c r="F228" s="237" t="s">
        <v>598</v>
      </c>
      <c r="G228" s="234"/>
      <c r="H228" s="238">
        <v>9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AT228" s="244" t="s">
        <v>140</v>
      </c>
      <c r="AU228" s="244" t="s">
        <v>86</v>
      </c>
      <c r="AV228" s="11" t="s">
        <v>86</v>
      </c>
      <c r="AW228" s="11" t="s">
        <v>40</v>
      </c>
      <c r="AX228" s="11" t="s">
        <v>25</v>
      </c>
      <c r="AY228" s="244" t="s">
        <v>131</v>
      </c>
    </row>
    <row r="229" s="1" customFormat="1" ht="38.25" customHeight="1">
      <c r="B229" s="46"/>
      <c r="C229" s="221" t="s">
        <v>379</v>
      </c>
      <c r="D229" s="221" t="s">
        <v>133</v>
      </c>
      <c r="E229" s="222" t="s">
        <v>599</v>
      </c>
      <c r="F229" s="223" t="s">
        <v>600</v>
      </c>
      <c r="G229" s="224" t="s">
        <v>307</v>
      </c>
      <c r="H229" s="225">
        <v>9</v>
      </c>
      <c r="I229" s="226"/>
      <c r="J229" s="227">
        <f>ROUND(I229*H229,2)</f>
        <v>0</v>
      </c>
      <c r="K229" s="223" t="s">
        <v>137</v>
      </c>
      <c r="L229" s="72"/>
      <c r="M229" s="228" t="s">
        <v>24</v>
      </c>
      <c r="N229" s="229" t="s">
        <v>48</v>
      </c>
      <c r="O229" s="47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AR229" s="24" t="s">
        <v>138</v>
      </c>
      <c r="AT229" s="24" t="s">
        <v>133</v>
      </c>
      <c r="AU229" s="24" t="s">
        <v>86</v>
      </c>
      <c r="AY229" s="24" t="s">
        <v>131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24" t="s">
        <v>25</v>
      </c>
      <c r="BK229" s="232">
        <f>ROUND(I229*H229,2)</f>
        <v>0</v>
      </c>
      <c r="BL229" s="24" t="s">
        <v>138</v>
      </c>
      <c r="BM229" s="24" t="s">
        <v>601</v>
      </c>
    </row>
    <row r="230" s="11" customFormat="1">
      <c r="B230" s="233"/>
      <c r="C230" s="234"/>
      <c r="D230" s="235" t="s">
        <v>140</v>
      </c>
      <c r="E230" s="236" t="s">
        <v>24</v>
      </c>
      <c r="F230" s="237" t="s">
        <v>598</v>
      </c>
      <c r="G230" s="234"/>
      <c r="H230" s="238">
        <v>9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AT230" s="244" t="s">
        <v>140</v>
      </c>
      <c r="AU230" s="244" t="s">
        <v>86</v>
      </c>
      <c r="AV230" s="11" t="s">
        <v>86</v>
      </c>
      <c r="AW230" s="11" t="s">
        <v>40</v>
      </c>
      <c r="AX230" s="11" t="s">
        <v>25</v>
      </c>
      <c r="AY230" s="244" t="s">
        <v>131</v>
      </c>
    </row>
    <row r="231" s="1" customFormat="1" ht="38.25" customHeight="1">
      <c r="B231" s="46"/>
      <c r="C231" s="221" t="s">
        <v>384</v>
      </c>
      <c r="D231" s="221" t="s">
        <v>133</v>
      </c>
      <c r="E231" s="222" t="s">
        <v>602</v>
      </c>
      <c r="F231" s="223" t="s">
        <v>603</v>
      </c>
      <c r="G231" s="224" t="s">
        <v>307</v>
      </c>
      <c r="H231" s="225">
        <v>9</v>
      </c>
      <c r="I231" s="226"/>
      <c r="J231" s="227">
        <f>ROUND(I231*H231,2)</f>
        <v>0</v>
      </c>
      <c r="K231" s="223" t="s">
        <v>137</v>
      </c>
      <c r="L231" s="72"/>
      <c r="M231" s="228" t="s">
        <v>24</v>
      </c>
      <c r="N231" s="229" t="s">
        <v>48</v>
      </c>
      <c r="O231" s="47"/>
      <c r="P231" s="230">
        <f>O231*H231</f>
        <v>0</v>
      </c>
      <c r="Q231" s="230">
        <v>0.031189999999999999</v>
      </c>
      <c r="R231" s="230">
        <f>Q231*H231</f>
        <v>0.28071000000000002</v>
      </c>
      <c r="S231" s="230">
        <v>0</v>
      </c>
      <c r="T231" s="231">
        <f>S231*H231</f>
        <v>0</v>
      </c>
      <c r="AR231" s="24" t="s">
        <v>138</v>
      </c>
      <c r="AT231" s="24" t="s">
        <v>133</v>
      </c>
      <c r="AU231" s="24" t="s">
        <v>86</v>
      </c>
      <c r="AY231" s="24" t="s">
        <v>131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24" t="s">
        <v>25</v>
      </c>
      <c r="BK231" s="232">
        <f>ROUND(I231*H231,2)</f>
        <v>0</v>
      </c>
      <c r="BL231" s="24" t="s">
        <v>138</v>
      </c>
      <c r="BM231" s="24" t="s">
        <v>604</v>
      </c>
    </row>
    <row r="232" s="11" customFormat="1">
      <c r="B232" s="233"/>
      <c r="C232" s="234"/>
      <c r="D232" s="235" t="s">
        <v>140</v>
      </c>
      <c r="E232" s="236" t="s">
        <v>24</v>
      </c>
      <c r="F232" s="237" t="s">
        <v>598</v>
      </c>
      <c r="G232" s="234"/>
      <c r="H232" s="238">
        <v>9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AT232" s="244" t="s">
        <v>140</v>
      </c>
      <c r="AU232" s="244" t="s">
        <v>86</v>
      </c>
      <c r="AV232" s="11" t="s">
        <v>86</v>
      </c>
      <c r="AW232" s="11" t="s">
        <v>40</v>
      </c>
      <c r="AX232" s="11" t="s">
        <v>25</v>
      </c>
      <c r="AY232" s="244" t="s">
        <v>131</v>
      </c>
    </row>
    <row r="233" s="1" customFormat="1" ht="16.5" customHeight="1">
      <c r="B233" s="46"/>
      <c r="C233" s="279" t="s">
        <v>388</v>
      </c>
      <c r="D233" s="279" t="s">
        <v>257</v>
      </c>
      <c r="E233" s="280" t="s">
        <v>605</v>
      </c>
      <c r="F233" s="281" t="s">
        <v>606</v>
      </c>
      <c r="G233" s="282" t="s">
        <v>307</v>
      </c>
      <c r="H233" s="283">
        <v>9</v>
      </c>
      <c r="I233" s="284"/>
      <c r="J233" s="285">
        <f>ROUND(I233*H233,2)</f>
        <v>0</v>
      </c>
      <c r="K233" s="281" t="s">
        <v>137</v>
      </c>
      <c r="L233" s="286"/>
      <c r="M233" s="287" t="s">
        <v>24</v>
      </c>
      <c r="N233" s="288" t="s">
        <v>48</v>
      </c>
      <c r="O233" s="47"/>
      <c r="P233" s="230">
        <f>O233*H233</f>
        <v>0</v>
      </c>
      <c r="Q233" s="230">
        <v>0.00029999999999999997</v>
      </c>
      <c r="R233" s="230">
        <f>Q233*H233</f>
        <v>0.0026999999999999997</v>
      </c>
      <c r="S233" s="230">
        <v>0</v>
      </c>
      <c r="T233" s="231">
        <f>S233*H233</f>
        <v>0</v>
      </c>
      <c r="AR233" s="24" t="s">
        <v>177</v>
      </c>
      <c r="AT233" s="24" t="s">
        <v>257</v>
      </c>
      <c r="AU233" s="24" t="s">
        <v>86</v>
      </c>
      <c r="AY233" s="24" t="s">
        <v>131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4" t="s">
        <v>25</v>
      </c>
      <c r="BK233" s="232">
        <f>ROUND(I233*H233,2)</f>
        <v>0</v>
      </c>
      <c r="BL233" s="24" t="s">
        <v>138</v>
      </c>
      <c r="BM233" s="24" t="s">
        <v>607</v>
      </c>
    </row>
    <row r="234" s="1" customFormat="1" ht="16.5" customHeight="1">
      <c r="B234" s="46"/>
      <c r="C234" s="221" t="s">
        <v>392</v>
      </c>
      <c r="D234" s="221" t="s">
        <v>133</v>
      </c>
      <c r="E234" s="222" t="s">
        <v>608</v>
      </c>
      <c r="F234" s="223" t="s">
        <v>609</v>
      </c>
      <c r="G234" s="224" t="s">
        <v>307</v>
      </c>
      <c r="H234" s="225">
        <v>10</v>
      </c>
      <c r="I234" s="226"/>
      <c r="J234" s="227">
        <f>ROUND(I234*H234,2)</f>
        <v>0</v>
      </c>
      <c r="K234" s="223" t="s">
        <v>24</v>
      </c>
      <c r="L234" s="72"/>
      <c r="M234" s="228" t="s">
        <v>24</v>
      </c>
      <c r="N234" s="229" t="s">
        <v>48</v>
      </c>
      <c r="O234" s="47"/>
      <c r="P234" s="230">
        <f>O234*H234</f>
        <v>0</v>
      </c>
      <c r="Q234" s="230">
        <v>0.0020699999999999998</v>
      </c>
      <c r="R234" s="230">
        <f>Q234*H234</f>
        <v>0.020699999999999996</v>
      </c>
      <c r="S234" s="230">
        <v>0</v>
      </c>
      <c r="T234" s="231">
        <f>S234*H234</f>
        <v>0</v>
      </c>
      <c r="AR234" s="24" t="s">
        <v>138</v>
      </c>
      <c r="AT234" s="24" t="s">
        <v>133</v>
      </c>
      <c r="AU234" s="24" t="s">
        <v>86</v>
      </c>
      <c r="AY234" s="24" t="s">
        <v>131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24" t="s">
        <v>25</v>
      </c>
      <c r="BK234" s="232">
        <f>ROUND(I234*H234,2)</f>
        <v>0</v>
      </c>
      <c r="BL234" s="24" t="s">
        <v>138</v>
      </c>
      <c r="BM234" s="24" t="s">
        <v>610</v>
      </c>
    </row>
    <row r="235" s="11" customFormat="1">
      <c r="B235" s="233"/>
      <c r="C235" s="234"/>
      <c r="D235" s="235" t="s">
        <v>140</v>
      </c>
      <c r="E235" s="236" t="s">
        <v>24</v>
      </c>
      <c r="F235" s="237" t="s">
        <v>611</v>
      </c>
      <c r="G235" s="234"/>
      <c r="H235" s="238">
        <v>10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AT235" s="244" t="s">
        <v>140</v>
      </c>
      <c r="AU235" s="244" t="s">
        <v>86</v>
      </c>
      <c r="AV235" s="11" t="s">
        <v>86</v>
      </c>
      <c r="AW235" s="11" t="s">
        <v>40</v>
      </c>
      <c r="AX235" s="11" t="s">
        <v>25</v>
      </c>
      <c r="AY235" s="244" t="s">
        <v>131</v>
      </c>
    </row>
    <row r="236" s="10" customFormat="1" ht="29.88" customHeight="1">
      <c r="B236" s="205"/>
      <c r="C236" s="206"/>
      <c r="D236" s="207" t="s">
        <v>76</v>
      </c>
      <c r="E236" s="219" t="s">
        <v>182</v>
      </c>
      <c r="F236" s="219" t="s">
        <v>447</v>
      </c>
      <c r="G236" s="206"/>
      <c r="H236" s="206"/>
      <c r="I236" s="209"/>
      <c r="J236" s="220">
        <f>BK236</f>
        <v>0</v>
      </c>
      <c r="K236" s="206"/>
      <c r="L236" s="211"/>
      <c r="M236" s="212"/>
      <c r="N236" s="213"/>
      <c r="O236" s="213"/>
      <c r="P236" s="214">
        <f>SUM(P237:P240)</f>
        <v>0</v>
      </c>
      <c r="Q236" s="213"/>
      <c r="R236" s="214">
        <f>SUM(R237:R240)</f>
        <v>0.015859999999999999</v>
      </c>
      <c r="S236" s="213"/>
      <c r="T236" s="215">
        <f>SUM(T237:T240)</f>
        <v>0</v>
      </c>
      <c r="AR236" s="216" t="s">
        <v>25</v>
      </c>
      <c r="AT236" s="217" t="s">
        <v>76</v>
      </c>
      <c r="AU236" s="217" t="s">
        <v>25</v>
      </c>
      <c r="AY236" s="216" t="s">
        <v>131</v>
      </c>
      <c r="BK236" s="218">
        <f>SUM(BK237:BK240)</f>
        <v>0</v>
      </c>
    </row>
    <row r="237" s="1" customFormat="1" ht="38.25" customHeight="1">
      <c r="B237" s="46"/>
      <c r="C237" s="221" t="s">
        <v>396</v>
      </c>
      <c r="D237" s="221" t="s">
        <v>133</v>
      </c>
      <c r="E237" s="222" t="s">
        <v>449</v>
      </c>
      <c r="F237" s="223" t="s">
        <v>450</v>
      </c>
      <c r="G237" s="224" t="s">
        <v>295</v>
      </c>
      <c r="H237" s="225">
        <v>26</v>
      </c>
      <c r="I237" s="226"/>
      <c r="J237" s="227">
        <f>ROUND(I237*H237,2)</f>
        <v>0</v>
      </c>
      <c r="K237" s="223" t="s">
        <v>24</v>
      </c>
      <c r="L237" s="72"/>
      <c r="M237" s="228" t="s">
        <v>24</v>
      </c>
      <c r="N237" s="229" t="s">
        <v>48</v>
      </c>
      <c r="O237" s="47"/>
      <c r="P237" s="230">
        <f>O237*H237</f>
        <v>0</v>
      </c>
      <c r="Q237" s="230">
        <v>0.00060999999999999997</v>
      </c>
      <c r="R237" s="230">
        <f>Q237*H237</f>
        <v>0.015859999999999999</v>
      </c>
      <c r="S237" s="230">
        <v>0</v>
      </c>
      <c r="T237" s="231">
        <f>S237*H237</f>
        <v>0</v>
      </c>
      <c r="AR237" s="24" t="s">
        <v>138</v>
      </c>
      <c r="AT237" s="24" t="s">
        <v>133</v>
      </c>
      <c r="AU237" s="24" t="s">
        <v>86</v>
      </c>
      <c r="AY237" s="24" t="s">
        <v>131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24" t="s">
        <v>25</v>
      </c>
      <c r="BK237" s="232">
        <f>ROUND(I237*H237,2)</f>
        <v>0</v>
      </c>
      <c r="BL237" s="24" t="s">
        <v>138</v>
      </c>
      <c r="BM237" s="24" t="s">
        <v>612</v>
      </c>
    </row>
    <row r="238" s="1" customFormat="1" ht="25.5" customHeight="1">
      <c r="B238" s="46"/>
      <c r="C238" s="221" t="s">
        <v>400</v>
      </c>
      <c r="D238" s="221" t="s">
        <v>133</v>
      </c>
      <c r="E238" s="222" t="s">
        <v>453</v>
      </c>
      <c r="F238" s="223" t="s">
        <v>454</v>
      </c>
      <c r="G238" s="224" t="s">
        <v>295</v>
      </c>
      <c r="H238" s="225">
        <v>26</v>
      </c>
      <c r="I238" s="226"/>
      <c r="J238" s="227">
        <f>ROUND(I238*H238,2)</f>
        <v>0</v>
      </c>
      <c r="K238" s="223" t="s">
        <v>137</v>
      </c>
      <c r="L238" s="72"/>
      <c r="M238" s="228" t="s">
        <v>24</v>
      </c>
      <c r="N238" s="229" t="s">
        <v>48</v>
      </c>
      <c r="O238" s="47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AR238" s="24" t="s">
        <v>138</v>
      </c>
      <c r="AT238" s="24" t="s">
        <v>133</v>
      </c>
      <c r="AU238" s="24" t="s">
        <v>86</v>
      </c>
      <c r="AY238" s="24" t="s">
        <v>131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4" t="s">
        <v>25</v>
      </c>
      <c r="BK238" s="232">
        <f>ROUND(I238*H238,2)</f>
        <v>0</v>
      </c>
      <c r="BL238" s="24" t="s">
        <v>138</v>
      </c>
      <c r="BM238" s="24" t="s">
        <v>613</v>
      </c>
    </row>
    <row r="239" s="11" customFormat="1">
      <c r="B239" s="233"/>
      <c r="C239" s="234"/>
      <c r="D239" s="235" t="s">
        <v>140</v>
      </c>
      <c r="E239" s="236" t="s">
        <v>24</v>
      </c>
      <c r="F239" s="237" t="s">
        <v>614</v>
      </c>
      <c r="G239" s="234"/>
      <c r="H239" s="238">
        <v>26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AT239" s="244" t="s">
        <v>140</v>
      </c>
      <c r="AU239" s="244" t="s">
        <v>86</v>
      </c>
      <c r="AV239" s="11" t="s">
        <v>86</v>
      </c>
      <c r="AW239" s="11" t="s">
        <v>40</v>
      </c>
      <c r="AX239" s="11" t="s">
        <v>25</v>
      </c>
      <c r="AY239" s="244" t="s">
        <v>131</v>
      </c>
    </row>
    <row r="240" s="12" customFormat="1">
      <c r="B240" s="245"/>
      <c r="C240" s="246"/>
      <c r="D240" s="235" t="s">
        <v>140</v>
      </c>
      <c r="E240" s="247" t="s">
        <v>24</v>
      </c>
      <c r="F240" s="248" t="s">
        <v>142</v>
      </c>
      <c r="G240" s="246"/>
      <c r="H240" s="247" t="s">
        <v>24</v>
      </c>
      <c r="I240" s="249"/>
      <c r="J240" s="246"/>
      <c r="K240" s="246"/>
      <c r="L240" s="250"/>
      <c r="M240" s="251"/>
      <c r="N240" s="252"/>
      <c r="O240" s="252"/>
      <c r="P240" s="252"/>
      <c r="Q240" s="252"/>
      <c r="R240" s="252"/>
      <c r="S240" s="252"/>
      <c r="T240" s="253"/>
      <c r="AT240" s="254" t="s">
        <v>140</v>
      </c>
      <c r="AU240" s="254" t="s">
        <v>86</v>
      </c>
      <c r="AV240" s="12" t="s">
        <v>25</v>
      </c>
      <c r="AW240" s="12" t="s">
        <v>40</v>
      </c>
      <c r="AX240" s="12" t="s">
        <v>77</v>
      </c>
      <c r="AY240" s="254" t="s">
        <v>131</v>
      </c>
    </row>
    <row r="241" s="10" customFormat="1" ht="29.88" customHeight="1">
      <c r="B241" s="205"/>
      <c r="C241" s="206"/>
      <c r="D241" s="207" t="s">
        <v>76</v>
      </c>
      <c r="E241" s="219" t="s">
        <v>457</v>
      </c>
      <c r="F241" s="219" t="s">
        <v>458</v>
      </c>
      <c r="G241" s="206"/>
      <c r="H241" s="206"/>
      <c r="I241" s="209"/>
      <c r="J241" s="220">
        <f>BK241</f>
        <v>0</v>
      </c>
      <c r="K241" s="206"/>
      <c r="L241" s="211"/>
      <c r="M241" s="212"/>
      <c r="N241" s="213"/>
      <c r="O241" s="213"/>
      <c r="P241" s="214">
        <f>SUM(P242:P247)</f>
        <v>0</v>
      </c>
      <c r="Q241" s="213"/>
      <c r="R241" s="214">
        <f>SUM(R242:R247)</f>
        <v>0</v>
      </c>
      <c r="S241" s="213"/>
      <c r="T241" s="215">
        <f>SUM(T242:T247)</f>
        <v>0</v>
      </c>
      <c r="AR241" s="216" t="s">
        <v>25</v>
      </c>
      <c r="AT241" s="217" t="s">
        <v>76</v>
      </c>
      <c r="AU241" s="217" t="s">
        <v>25</v>
      </c>
      <c r="AY241" s="216" t="s">
        <v>131</v>
      </c>
      <c r="BK241" s="218">
        <f>SUM(BK242:BK247)</f>
        <v>0</v>
      </c>
    </row>
    <row r="242" s="1" customFormat="1" ht="25.5" customHeight="1">
      <c r="B242" s="46"/>
      <c r="C242" s="221" t="s">
        <v>404</v>
      </c>
      <c r="D242" s="221" t="s">
        <v>133</v>
      </c>
      <c r="E242" s="222" t="s">
        <v>460</v>
      </c>
      <c r="F242" s="223" t="s">
        <v>461</v>
      </c>
      <c r="G242" s="224" t="s">
        <v>260</v>
      </c>
      <c r="H242" s="225">
        <v>7.6749999999999998</v>
      </c>
      <c r="I242" s="226"/>
      <c r="J242" s="227">
        <f>ROUND(I242*H242,2)</f>
        <v>0</v>
      </c>
      <c r="K242" s="223" t="s">
        <v>137</v>
      </c>
      <c r="L242" s="72"/>
      <c r="M242" s="228" t="s">
        <v>24</v>
      </c>
      <c r="N242" s="229" t="s">
        <v>48</v>
      </c>
      <c r="O242" s="47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AR242" s="24" t="s">
        <v>138</v>
      </c>
      <c r="AT242" s="24" t="s">
        <v>133</v>
      </c>
      <c r="AU242" s="24" t="s">
        <v>86</v>
      </c>
      <c r="AY242" s="24" t="s">
        <v>131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24" t="s">
        <v>25</v>
      </c>
      <c r="BK242" s="232">
        <f>ROUND(I242*H242,2)</f>
        <v>0</v>
      </c>
      <c r="BL242" s="24" t="s">
        <v>138</v>
      </c>
      <c r="BM242" s="24" t="s">
        <v>615</v>
      </c>
    </row>
    <row r="243" s="1" customFormat="1" ht="38.25" customHeight="1">
      <c r="B243" s="46"/>
      <c r="C243" s="221" t="s">
        <v>408</v>
      </c>
      <c r="D243" s="221" t="s">
        <v>133</v>
      </c>
      <c r="E243" s="222" t="s">
        <v>466</v>
      </c>
      <c r="F243" s="223" t="s">
        <v>467</v>
      </c>
      <c r="G243" s="224" t="s">
        <v>260</v>
      </c>
      <c r="H243" s="225">
        <v>69.075000000000003</v>
      </c>
      <c r="I243" s="226"/>
      <c r="J243" s="227">
        <f>ROUND(I243*H243,2)</f>
        <v>0</v>
      </c>
      <c r="K243" s="223" t="s">
        <v>137</v>
      </c>
      <c r="L243" s="72"/>
      <c r="M243" s="228" t="s">
        <v>24</v>
      </c>
      <c r="N243" s="229" t="s">
        <v>48</v>
      </c>
      <c r="O243" s="47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AR243" s="24" t="s">
        <v>138</v>
      </c>
      <c r="AT243" s="24" t="s">
        <v>133</v>
      </c>
      <c r="AU243" s="24" t="s">
        <v>86</v>
      </c>
      <c r="AY243" s="24" t="s">
        <v>131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24" t="s">
        <v>25</v>
      </c>
      <c r="BK243" s="232">
        <f>ROUND(I243*H243,2)</f>
        <v>0</v>
      </c>
      <c r="BL243" s="24" t="s">
        <v>138</v>
      </c>
      <c r="BM243" s="24" t="s">
        <v>616</v>
      </c>
    </row>
    <row r="244" s="11" customFormat="1">
      <c r="B244" s="233"/>
      <c r="C244" s="234"/>
      <c r="D244" s="235" t="s">
        <v>140</v>
      </c>
      <c r="E244" s="234"/>
      <c r="F244" s="237" t="s">
        <v>617</v>
      </c>
      <c r="G244" s="234"/>
      <c r="H244" s="238">
        <v>69.075000000000003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AT244" s="244" t="s">
        <v>140</v>
      </c>
      <c r="AU244" s="244" t="s">
        <v>86</v>
      </c>
      <c r="AV244" s="11" t="s">
        <v>86</v>
      </c>
      <c r="AW244" s="11" t="s">
        <v>6</v>
      </c>
      <c r="AX244" s="11" t="s">
        <v>25</v>
      </c>
      <c r="AY244" s="244" t="s">
        <v>131</v>
      </c>
    </row>
    <row r="245" s="1" customFormat="1" ht="16.5" customHeight="1">
      <c r="B245" s="46"/>
      <c r="C245" s="221" t="s">
        <v>412</v>
      </c>
      <c r="D245" s="221" t="s">
        <v>133</v>
      </c>
      <c r="E245" s="222" t="s">
        <v>471</v>
      </c>
      <c r="F245" s="223" t="s">
        <v>472</v>
      </c>
      <c r="G245" s="224" t="s">
        <v>260</v>
      </c>
      <c r="H245" s="225">
        <v>7.6749999999999998</v>
      </c>
      <c r="I245" s="226"/>
      <c r="J245" s="227">
        <f>ROUND(I245*H245,2)</f>
        <v>0</v>
      </c>
      <c r="K245" s="223" t="s">
        <v>137</v>
      </c>
      <c r="L245" s="72"/>
      <c r="M245" s="228" t="s">
        <v>24</v>
      </c>
      <c r="N245" s="229" t="s">
        <v>48</v>
      </c>
      <c r="O245" s="47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AR245" s="24" t="s">
        <v>138</v>
      </c>
      <c r="AT245" s="24" t="s">
        <v>133</v>
      </c>
      <c r="AU245" s="24" t="s">
        <v>86</v>
      </c>
      <c r="AY245" s="24" t="s">
        <v>131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24" t="s">
        <v>25</v>
      </c>
      <c r="BK245" s="232">
        <f>ROUND(I245*H245,2)</f>
        <v>0</v>
      </c>
      <c r="BL245" s="24" t="s">
        <v>138</v>
      </c>
      <c r="BM245" s="24" t="s">
        <v>618</v>
      </c>
    </row>
    <row r="246" s="1" customFormat="1" ht="16.5" customHeight="1">
      <c r="B246" s="46"/>
      <c r="C246" s="221" t="s">
        <v>416</v>
      </c>
      <c r="D246" s="221" t="s">
        <v>133</v>
      </c>
      <c r="E246" s="222" t="s">
        <v>475</v>
      </c>
      <c r="F246" s="223" t="s">
        <v>476</v>
      </c>
      <c r="G246" s="224" t="s">
        <v>260</v>
      </c>
      <c r="H246" s="225">
        <v>7.6749999999999998</v>
      </c>
      <c r="I246" s="226"/>
      <c r="J246" s="227">
        <f>ROUND(I246*H246,2)</f>
        <v>0</v>
      </c>
      <c r="K246" s="223" t="s">
        <v>24</v>
      </c>
      <c r="L246" s="72"/>
      <c r="M246" s="228" t="s">
        <v>24</v>
      </c>
      <c r="N246" s="229" t="s">
        <v>48</v>
      </c>
      <c r="O246" s="47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AR246" s="24" t="s">
        <v>138</v>
      </c>
      <c r="AT246" s="24" t="s">
        <v>133</v>
      </c>
      <c r="AU246" s="24" t="s">
        <v>86</v>
      </c>
      <c r="AY246" s="24" t="s">
        <v>131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24" t="s">
        <v>25</v>
      </c>
      <c r="BK246" s="232">
        <f>ROUND(I246*H246,2)</f>
        <v>0</v>
      </c>
      <c r="BL246" s="24" t="s">
        <v>138</v>
      </c>
      <c r="BM246" s="24" t="s">
        <v>619</v>
      </c>
    </row>
    <row r="247" s="1" customFormat="1">
      <c r="B247" s="46"/>
      <c r="C247" s="74"/>
      <c r="D247" s="235" t="s">
        <v>463</v>
      </c>
      <c r="E247" s="74"/>
      <c r="F247" s="277" t="s">
        <v>478</v>
      </c>
      <c r="G247" s="74"/>
      <c r="H247" s="74"/>
      <c r="I247" s="191"/>
      <c r="J247" s="74"/>
      <c r="K247" s="74"/>
      <c r="L247" s="72"/>
      <c r="M247" s="278"/>
      <c r="N247" s="47"/>
      <c r="O247" s="47"/>
      <c r="P247" s="47"/>
      <c r="Q247" s="47"/>
      <c r="R247" s="47"/>
      <c r="S247" s="47"/>
      <c r="T247" s="95"/>
      <c r="AT247" s="24" t="s">
        <v>463</v>
      </c>
      <c r="AU247" s="24" t="s">
        <v>86</v>
      </c>
    </row>
    <row r="248" s="10" customFormat="1" ht="29.88" customHeight="1">
      <c r="B248" s="205"/>
      <c r="C248" s="206"/>
      <c r="D248" s="207" t="s">
        <v>76</v>
      </c>
      <c r="E248" s="219" t="s">
        <v>479</v>
      </c>
      <c r="F248" s="219" t="s">
        <v>480</v>
      </c>
      <c r="G248" s="206"/>
      <c r="H248" s="206"/>
      <c r="I248" s="209"/>
      <c r="J248" s="220">
        <f>BK248</f>
        <v>0</v>
      </c>
      <c r="K248" s="206"/>
      <c r="L248" s="211"/>
      <c r="M248" s="212"/>
      <c r="N248" s="213"/>
      <c r="O248" s="213"/>
      <c r="P248" s="214">
        <f>P249</f>
        <v>0</v>
      </c>
      <c r="Q248" s="213"/>
      <c r="R248" s="214">
        <f>R249</f>
        <v>0</v>
      </c>
      <c r="S248" s="213"/>
      <c r="T248" s="215">
        <f>T249</f>
        <v>0</v>
      </c>
      <c r="AR248" s="216" t="s">
        <v>25</v>
      </c>
      <c r="AT248" s="217" t="s">
        <v>76</v>
      </c>
      <c r="AU248" s="217" t="s">
        <v>25</v>
      </c>
      <c r="AY248" s="216" t="s">
        <v>131</v>
      </c>
      <c r="BK248" s="218">
        <f>BK249</f>
        <v>0</v>
      </c>
    </row>
    <row r="249" s="1" customFormat="1" ht="38.25" customHeight="1">
      <c r="B249" s="46"/>
      <c r="C249" s="221" t="s">
        <v>420</v>
      </c>
      <c r="D249" s="221" t="s">
        <v>133</v>
      </c>
      <c r="E249" s="222" t="s">
        <v>482</v>
      </c>
      <c r="F249" s="223" t="s">
        <v>483</v>
      </c>
      <c r="G249" s="224" t="s">
        <v>260</v>
      </c>
      <c r="H249" s="225">
        <v>1.0309999999999999</v>
      </c>
      <c r="I249" s="226"/>
      <c r="J249" s="227">
        <f>ROUND(I249*H249,2)</f>
        <v>0</v>
      </c>
      <c r="K249" s="223" t="s">
        <v>137</v>
      </c>
      <c r="L249" s="72"/>
      <c r="M249" s="228" t="s">
        <v>24</v>
      </c>
      <c r="N249" s="289" t="s">
        <v>48</v>
      </c>
      <c r="O249" s="290"/>
      <c r="P249" s="291">
        <f>O249*H249</f>
        <v>0</v>
      </c>
      <c r="Q249" s="291">
        <v>0</v>
      </c>
      <c r="R249" s="291">
        <f>Q249*H249</f>
        <v>0</v>
      </c>
      <c r="S249" s="291">
        <v>0</v>
      </c>
      <c r="T249" s="292">
        <f>S249*H249</f>
        <v>0</v>
      </c>
      <c r="AR249" s="24" t="s">
        <v>138</v>
      </c>
      <c r="AT249" s="24" t="s">
        <v>133</v>
      </c>
      <c r="AU249" s="24" t="s">
        <v>86</v>
      </c>
      <c r="AY249" s="24" t="s">
        <v>131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24" t="s">
        <v>25</v>
      </c>
      <c r="BK249" s="232">
        <f>ROUND(I249*H249,2)</f>
        <v>0</v>
      </c>
      <c r="BL249" s="24" t="s">
        <v>138</v>
      </c>
      <c r="BM249" s="24" t="s">
        <v>620</v>
      </c>
    </row>
    <row r="250" s="1" customFormat="1" ht="6.96" customHeight="1">
      <c r="B250" s="67"/>
      <c r="C250" s="68"/>
      <c r="D250" s="68"/>
      <c r="E250" s="68"/>
      <c r="F250" s="68"/>
      <c r="G250" s="68"/>
      <c r="H250" s="68"/>
      <c r="I250" s="166"/>
      <c r="J250" s="68"/>
      <c r="K250" s="68"/>
      <c r="L250" s="72"/>
    </row>
  </sheetData>
  <sheetProtection sheet="1" autoFilter="0" formatColumns="0" formatRows="0" objects="1" scenarios="1" spinCount="100000" saltValue="QHKZYPGoDTbR95n15Sc79l0LudnAR8v8EwdZSLMJ2CVUPSiLpuQ+1MQSGEsgEflk1/QCJ+8GQs4vP7DJBpiY/w==" hashValue="HfTBjeKsh1eI1fD1WKiXwyqz477XEzgqWtspejowhdn2x1pvefP2QhIQ0BYNxtMXl8gVmN1bP8Z3Wpi2vqy5gw==" algorithmName="SHA-512" password="CC35"/>
  <autoFilter ref="C84:K249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93</v>
      </c>
      <c r="G1" s="139" t="s">
        <v>94</v>
      </c>
      <c r="H1" s="139"/>
      <c r="I1" s="140"/>
      <c r="J1" s="139" t="s">
        <v>95</v>
      </c>
      <c r="K1" s="138" t="s">
        <v>96</v>
      </c>
      <c r="L1" s="139" t="s">
        <v>97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92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86</v>
      </c>
    </row>
    <row r="4" ht="36.96" customHeight="1">
      <c r="B4" s="28"/>
      <c r="C4" s="29"/>
      <c r="D4" s="30" t="s">
        <v>98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Studénka - Kanalizace u stavebnin - aktualizace 2015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99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621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24</v>
      </c>
      <c r="G11" s="47"/>
      <c r="H11" s="47"/>
      <c r="I11" s="146" t="s">
        <v>23</v>
      </c>
      <c r="J11" s="35" t="s">
        <v>24</v>
      </c>
      <c r="K11" s="51"/>
    </row>
    <row r="12" s="1" customFormat="1" ht="14.4" customHeight="1">
      <c r="B12" s="46"/>
      <c r="C12" s="47"/>
      <c r="D12" s="40" t="s">
        <v>26</v>
      </c>
      <c r="E12" s="47"/>
      <c r="F12" s="35" t="s">
        <v>622</v>
      </c>
      <c r="G12" s="47"/>
      <c r="H12" s="47"/>
      <c r="I12" s="146" t="s">
        <v>28</v>
      </c>
      <c r="J12" s="147" t="str">
        <f>'Rekapitulace stavby'!AN8</f>
        <v>1. 4. 2015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32</v>
      </c>
      <c r="E14" s="47"/>
      <c r="F14" s="47"/>
      <c r="G14" s="47"/>
      <c r="H14" s="47"/>
      <c r="I14" s="146" t="s">
        <v>33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>Město Studénka</v>
      </c>
      <c r="F15" s="47"/>
      <c r="G15" s="47"/>
      <c r="H15" s="47"/>
      <c r="I15" s="146" t="s">
        <v>35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36</v>
      </c>
      <c r="E17" s="47"/>
      <c r="F17" s="47"/>
      <c r="G17" s="47"/>
      <c r="H17" s="47"/>
      <c r="I17" s="146" t="s">
        <v>33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35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38</v>
      </c>
      <c r="E20" s="47"/>
      <c r="F20" s="47"/>
      <c r="G20" s="47"/>
      <c r="H20" s="47"/>
      <c r="I20" s="146" t="s">
        <v>33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>BKN spol. s r.o. Vysoké Mýto</v>
      </c>
      <c r="F21" s="47"/>
      <c r="G21" s="47"/>
      <c r="H21" s="47"/>
      <c r="I21" s="146" t="s">
        <v>35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41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24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43</v>
      </c>
      <c r="E27" s="47"/>
      <c r="F27" s="47"/>
      <c r="G27" s="47"/>
      <c r="H27" s="47"/>
      <c r="I27" s="144"/>
      <c r="J27" s="155">
        <f>ROUND(J79,2)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45</v>
      </c>
      <c r="G29" s="47"/>
      <c r="H29" s="47"/>
      <c r="I29" s="156" t="s">
        <v>44</v>
      </c>
      <c r="J29" s="52" t="s">
        <v>46</v>
      </c>
      <c r="K29" s="51"/>
    </row>
    <row r="30" s="1" customFormat="1" ht="14.4" customHeight="1">
      <c r="B30" s="46"/>
      <c r="C30" s="47"/>
      <c r="D30" s="55" t="s">
        <v>47</v>
      </c>
      <c r="E30" s="55" t="s">
        <v>48</v>
      </c>
      <c r="F30" s="157">
        <f>ROUND(SUM(BE79:BE97), 2)</f>
        <v>0</v>
      </c>
      <c r="G30" s="47"/>
      <c r="H30" s="47"/>
      <c r="I30" s="158">
        <v>0.20999999999999999</v>
      </c>
      <c r="J30" s="157">
        <f>ROUND(ROUND((SUM(BE79:BE97)), 2)*I30, 2)</f>
        <v>0</v>
      </c>
      <c r="K30" s="51"/>
    </row>
    <row r="31" s="1" customFormat="1" ht="14.4" customHeight="1">
      <c r="B31" s="46"/>
      <c r="C31" s="47"/>
      <c r="D31" s="47"/>
      <c r="E31" s="55" t="s">
        <v>49</v>
      </c>
      <c r="F31" s="157">
        <f>ROUND(SUM(BF79:BF97), 2)</f>
        <v>0</v>
      </c>
      <c r="G31" s="47"/>
      <c r="H31" s="47"/>
      <c r="I31" s="158">
        <v>0.14999999999999999</v>
      </c>
      <c r="J31" s="157">
        <f>ROUND(ROUND((SUM(BF79:BF97)),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50</v>
      </c>
      <c r="F32" s="157">
        <f>ROUND(SUM(BG79:BG97),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51</v>
      </c>
      <c r="F33" s="157">
        <f>ROUND(SUM(BH79:BH97),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52</v>
      </c>
      <c r="F34" s="157">
        <f>ROUND(SUM(BI79:BI97),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53</v>
      </c>
      <c r="E36" s="98"/>
      <c r="F36" s="98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101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Studénka - Kanalizace u stavebnin - aktualizace 2015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99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 xml:space="preserve">VON - Vedlejší a ostatní náklady 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26</v>
      </c>
      <c r="D49" s="47"/>
      <c r="E49" s="47"/>
      <c r="F49" s="35" t="str">
        <f>F12</f>
        <v xml:space="preserve"> </v>
      </c>
      <c r="G49" s="47"/>
      <c r="H49" s="47"/>
      <c r="I49" s="146" t="s">
        <v>28</v>
      </c>
      <c r="J49" s="147" t="str">
        <f>IF(J12="","",J12)</f>
        <v>1. 4. 2015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32</v>
      </c>
      <c r="D51" s="47"/>
      <c r="E51" s="47"/>
      <c r="F51" s="35" t="str">
        <f>E15</f>
        <v>Město Studénka</v>
      </c>
      <c r="G51" s="47"/>
      <c r="H51" s="47"/>
      <c r="I51" s="146" t="s">
        <v>38</v>
      </c>
      <c r="J51" s="44" t="str">
        <f>E21</f>
        <v>BKN spol. s r.o. Vysoké Mýto</v>
      </c>
      <c r="K51" s="51"/>
    </row>
    <row r="52" s="1" customFormat="1" ht="14.4" customHeight="1">
      <c r="B52" s="46"/>
      <c r="C52" s="40" t="s">
        <v>36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102</v>
      </c>
      <c r="D54" s="159"/>
      <c r="E54" s="159"/>
      <c r="F54" s="159"/>
      <c r="G54" s="159"/>
      <c r="H54" s="159"/>
      <c r="I54" s="173"/>
      <c r="J54" s="174" t="s">
        <v>103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104</v>
      </c>
      <c r="D56" s="47"/>
      <c r="E56" s="47"/>
      <c r="F56" s="47"/>
      <c r="G56" s="47"/>
      <c r="H56" s="47"/>
      <c r="I56" s="144"/>
      <c r="J56" s="155">
        <f>J79</f>
        <v>0</v>
      </c>
      <c r="K56" s="51"/>
      <c r="AU56" s="24" t="s">
        <v>105</v>
      </c>
    </row>
    <row r="57" s="7" customFormat="1" ht="24.96" customHeight="1">
      <c r="B57" s="177"/>
      <c r="C57" s="178"/>
      <c r="D57" s="179" t="s">
        <v>623</v>
      </c>
      <c r="E57" s="180"/>
      <c r="F57" s="180"/>
      <c r="G57" s="180"/>
      <c r="H57" s="180"/>
      <c r="I57" s="181"/>
      <c r="J57" s="182">
        <f>J80</f>
        <v>0</v>
      </c>
      <c r="K57" s="183"/>
    </row>
    <row r="58" s="8" customFormat="1" ht="19.92" customHeight="1">
      <c r="B58" s="184"/>
      <c r="C58" s="185"/>
      <c r="D58" s="186" t="s">
        <v>624</v>
      </c>
      <c r="E58" s="187"/>
      <c r="F58" s="187"/>
      <c r="G58" s="187"/>
      <c r="H58" s="187"/>
      <c r="I58" s="188"/>
      <c r="J58" s="189">
        <f>J81</f>
        <v>0</v>
      </c>
      <c r="K58" s="190"/>
    </row>
    <row r="59" s="8" customFormat="1" ht="19.92" customHeight="1">
      <c r="B59" s="184"/>
      <c r="C59" s="185"/>
      <c r="D59" s="186" t="s">
        <v>625</v>
      </c>
      <c r="E59" s="187"/>
      <c r="F59" s="187"/>
      <c r="G59" s="187"/>
      <c r="H59" s="187"/>
      <c r="I59" s="188"/>
      <c r="J59" s="189">
        <f>J86</f>
        <v>0</v>
      </c>
      <c r="K59" s="190"/>
    </row>
    <row r="60" s="1" customFormat="1" ht="21.84" customHeight="1">
      <c r="B60" s="46"/>
      <c r="C60" s="47"/>
      <c r="D60" s="47"/>
      <c r="E60" s="47"/>
      <c r="F60" s="47"/>
      <c r="G60" s="47"/>
      <c r="H60" s="47"/>
      <c r="I60" s="144"/>
      <c r="J60" s="47"/>
      <c r="K60" s="51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166"/>
      <c r="J61" s="68"/>
      <c r="K61" s="69"/>
    </row>
    <row r="65" s="1" customFormat="1" ht="6.96" customHeight="1">
      <c r="B65" s="70"/>
      <c r="C65" s="71"/>
      <c r="D65" s="71"/>
      <c r="E65" s="71"/>
      <c r="F65" s="71"/>
      <c r="G65" s="71"/>
      <c r="H65" s="71"/>
      <c r="I65" s="169"/>
      <c r="J65" s="71"/>
      <c r="K65" s="71"/>
      <c r="L65" s="72"/>
    </row>
    <row r="66" s="1" customFormat="1" ht="36.96" customHeight="1">
      <c r="B66" s="46"/>
      <c r="C66" s="73" t="s">
        <v>115</v>
      </c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6.96" customHeight="1">
      <c r="B67" s="46"/>
      <c r="C67" s="74"/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14.4" customHeight="1">
      <c r="B68" s="46"/>
      <c r="C68" s="76" t="s">
        <v>18</v>
      </c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16.5" customHeight="1">
      <c r="B69" s="46"/>
      <c r="C69" s="74"/>
      <c r="D69" s="74"/>
      <c r="E69" s="192" t="str">
        <f>E7</f>
        <v>Studénka - Kanalizace u stavebnin - aktualizace 2015</v>
      </c>
      <c r="F69" s="76"/>
      <c r="G69" s="76"/>
      <c r="H69" s="76"/>
      <c r="I69" s="191"/>
      <c r="J69" s="74"/>
      <c r="K69" s="74"/>
      <c r="L69" s="72"/>
    </row>
    <row r="70" s="1" customFormat="1" ht="14.4" customHeight="1">
      <c r="B70" s="46"/>
      <c r="C70" s="76" t="s">
        <v>99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7.25" customHeight="1">
      <c r="B71" s="46"/>
      <c r="C71" s="74"/>
      <c r="D71" s="74"/>
      <c r="E71" s="82" t="str">
        <f>E9</f>
        <v xml:space="preserve">VON - Vedlejší a ostatní náklady </v>
      </c>
      <c r="F71" s="74"/>
      <c r="G71" s="74"/>
      <c r="H71" s="74"/>
      <c r="I71" s="191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8" customHeight="1">
      <c r="B73" s="46"/>
      <c r="C73" s="76" t="s">
        <v>26</v>
      </c>
      <c r="D73" s="74"/>
      <c r="E73" s="74"/>
      <c r="F73" s="193" t="str">
        <f>F12</f>
        <v xml:space="preserve"> </v>
      </c>
      <c r="G73" s="74"/>
      <c r="H73" s="74"/>
      <c r="I73" s="194" t="s">
        <v>28</v>
      </c>
      <c r="J73" s="85" t="str">
        <f>IF(J12="","",J12)</f>
        <v>1. 4. 2015</v>
      </c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>
      <c r="B75" s="46"/>
      <c r="C75" s="76" t="s">
        <v>32</v>
      </c>
      <c r="D75" s="74"/>
      <c r="E75" s="74"/>
      <c r="F75" s="193" t="str">
        <f>E15</f>
        <v>Město Studénka</v>
      </c>
      <c r="G75" s="74"/>
      <c r="H75" s="74"/>
      <c r="I75" s="194" t="s">
        <v>38</v>
      </c>
      <c r="J75" s="193" t="str">
        <f>E21</f>
        <v>BKN spol. s r.o. Vysoké Mýto</v>
      </c>
      <c r="K75" s="74"/>
      <c r="L75" s="72"/>
    </row>
    <row r="76" s="1" customFormat="1" ht="14.4" customHeight="1">
      <c r="B76" s="46"/>
      <c r="C76" s="76" t="s">
        <v>36</v>
      </c>
      <c r="D76" s="74"/>
      <c r="E76" s="74"/>
      <c r="F76" s="193" t="str">
        <f>IF(E18="","",E18)</f>
        <v/>
      </c>
      <c r="G76" s="74"/>
      <c r="H76" s="74"/>
      <c r="I76" s="191"/>
      <c r="J76" s="74"/>
      <c r="K76" s="74"/>
      <c r="L76" s="72"/>
    </row>
    <row r="77" s="1" customFormat="1" ht="10.32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9" customFormat="1" ht="29.28" customHeight="1">
      <c r="B78" s="195"/>
      <c r="C78" s="196" t="s">
        <v>116</v>
      </c>
      <c r="D78" s="197" t="s">
        <v>62</v>
      </c>
      <c r="E78" s="197" t="s">
        <v>58</v>
      </c>
      <c r="F78" s="197" t="s">
        <v>117</v>
      </c>
      <c r="G78" s="197" t="s">
        <v>118</v>
      </c>
      <c r="H78" s="197" t="s">
        <v>119</v>
      </c>
      <c r="I78" s="198" t="s">
        <v>120</v>
      </c>
      <c r="J78" s="197" t="s">
        <v>103</v>
      </c>
      <c r="K78" s="199" t="s">
        <v>121</v>
      </c>
      <c r="L78" s="200"/>
      <c r="M78" s="102" t="s">
        <v>122</v>
      </c>
      <c r="N78" s="103" t="s">
        <v>47</v>
      </c>
      <c r="O78" s="103" t="s">
        <v>123</v>
      </c>
      <c r="P78" s="103" t="s">
        <v>124</v>
      </c>
      <c r="Q78" s="103" t="s">
        <v>125</v>
      </c>
      <c r="R78" s="103" t="s">
        <v>126</v>
      </c>
      <c r="S78" s="103" t="s">
        <v>127</v>
      </c>
      <c r="T78" s="104" t="s">
        <v>128</v>
      </c>
    </row>
    <row r="79" s="1" customFormat="1" ht="29.28" customHeight="1">
      <c r="B79" s="46"/>
      <c r="C79" s="108" t="s">
        <v>104</v>
      </c>
      <c r="D79" s="74"/>
      <c r="E79" s="74"/>
      <c r="F79" s="74"/>
      <c r="G79" s="74"/>
      <c r="H79" s="74"/>
      <c r="I79" s="191"/>
      <c r="J79" s="201">
        <f>BK79</f>
        <v>0</v>
      </c>
      <c r="K79" s="74"/>
      <c r="L79" s="72"/>
      <c r="M79" s="105"/>
      <c r="N79" s="106"/>
      <c r="O79" s="106"/>
      <c r="P79" s="202">
        <f>P80</f>
        <v>0</v>
      </c>
      <c r="Q79" s="106"/>
      <c r="R79" s="202">
        <f>R80</f>
        <v>0</v>
      </c>
      <c r="S79" s="106"/>
      <c r="T79" s="203">
        <f>T80</f>
        <v>0</v>
      </c>
      <c r="AT79" s="24" t="s">
        <v>76</v>
      </c>
      <c r="AU79" s="24" t="s">
        <v>105</v>
      </c>
      <c r="BK79" s="204">
        <f>BK80</f>
        <v>0</v>
      </c>
    </row>
    <row r="80" s="10" customFormat="1" ht="37.44" customHeight="1">
      <c r="B80" s="205"/>
      <c r="C80" s="206"/>
      <c r="D80" s="207" t="s">
        <v>76</v>
      </c>
      <c r="E80" s="208" t="s">
        <v>626</v>
      </c>
      <c r="F80" s="208" t="s">
        <v>627</v>
      </c>
      <c r="G80" s="206"/>
      <c r="H80" s="206"/>
      <c r="I80" s="209"/>
      <c r="J80" s="210">
        <f>BK80</f>
        <v>0</v>
      </c>
      <c r="K80" s="206"/>
      <c r="L80" s="211"/>
      <c r="M80" s="212"/>
      <c r="N80" s="213"/>
      <c r="O80" s="213"/>
      <c r="P80" s="214">
        <f>P81+P86</f>
        <v>0</v>
      </c>
      <c r="Q80" s="213"/>
      <c r="R80" s="214">
        <f>R81+R86</f>
        <v>0</v>
      </c>
      <c r="S80" s="213"/>
      <c r="T80" s="215">
        <f>T81+T86</f>
        <v>0</v>
      </c>
      <c r="AR80" s="216" t="s">
        <v>159</v>
      </c>
      <c r="AT80" s="217" t="s">
        <v>76</v>
      </c>
      <c r="AU80" s="217" t="s">
        <v>77</v>
      </c>
      <c r="AY80" s="216" t="s">
        <v>131</v>
      </c>
      <c r="BK80" s="218">
        <f>BK81+BK86</f>
        <v>0</v>
      </c>
    </row>
    <row r="81" s="10" customFormat="1" ht="19.92" customHeight="1">
      <c r="B81" s="205"/>
      <c r="C81" s="206"/>
      <c r="D81" s="207" t="s">
        <v>76</v>
      </c>
      <c r="E81" s="219" t="s">
        <v>77</v>
      </c>
      <c r="F81" s="219" t="s">
        <v>627</v>
      </c>
      <c r="G81" s="206"/>
      <c r="H81" s="206"/>
      <c r="I81" s="209"/>
      <c r="J81" s="220">
        <f>BK81</f>
        <v>0</v>
      </c>
      <c r="K81" s="206"/>
      <c r="L81" s="211"/>
      <c r="M81" s="212"/>
      <c r="N81" s="213"/>
      <c r="O81" s="213"/>
      <c r="P81" s="214">
        <f>SUM(P82:P85)</f>
        <v>0</v>
      </c>
      <c r="Q81" s="213"/>
      <c r="R81" s="214">
        <f>SUM(R82:R85)</f>
        <v>0</v>
      </c>
      <c r="S81" s="213"/>
      <c r="T81" s="215">
        <f>SUM(T82:T85)</f>
        <v>0</v>
      </c>
      <c r="AR81" s="216" t="s">
        <v>159</v>
      </c>
      <c r="AT81" s="217" t="s">
        <v>76</v>
      </c>
      <c r="AU81" s="217" t="s">
        <v>25</v>
      </c>
      <c r="AY81" s="216" t="s">
        <v>131</v>
      </c>
      <c r="BK81" s="218">
        <f>SUM(BK82:BK85)</f>
        <v>0</v>
      </c>
    </row>
    <row r="82" s="1" customFormat="1" ht="16.5" customHeight="1">
      <c r="B82" s="46"/>
      <c r="C82" s="221" t="s">
        <v>25</v>
      </c>
      <c r="D82" s="221" t="s">
        <v>133</v>
      </c>
      <c r="E82" s="222" t="s">
        <v>628</v>
      </c>
      <c r="F82" s="223" t="s">
        <v>629</v>
      </c>
      <c r="G82" s="224" t="s">
        <v>630</v>
      </c>
      <c r="H82" s="225">
        <v>1</v>
      </c>
      <c r="I82" s="226"/>
      <c r="J82" s="227">
        <f>ROUND(I82*H82,2)</f>
        <v>0</v>
      </c>
      <c r="K82" s="223" t="s">
        <v>24</v>
      </c>
      <c r="L82" s="72"/>
      <c r="M82" s="228" t="s">
        <v>24</v>
      </c>
      <c r="N82" s="229" t="s">
        <v>48</v>
      </c>
      <c r="O82" s="47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4" t="s">
        <v>631</v>
      </c>
      <c r="AT82" s="24" t="s">
        <v>133</v>
      </c>
      <c r="AU82" s="24" t="s">
        <v>86</v>
      </c>
      <c r="AY82" s="24" t="s">
        <v>131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4" t="s">
        <v>25</v>
      </c>
      <c r="BK82" s="232">
        <f>ROUND(I82*H82,2)</f>
        <v>0</v>
      </c>
      <c r="BL82" s="24" t="s">
        <v>631</v>
      </c>
      <c r="BM82" s="24" t="s">
        <v>632</v>
      </c>
    </row>
    <row r="83" s="1" customFormat="1">
      <c r="B83" s="46"/>
      <c r="C83" s="74"/>
      <c r="D83" s="235" t="s">
        <v>463</v>
      </c>
      <c r="E83" s="74"/>
      <c r="F83" s="277" t="s">
        <v>633</v>
      </c>
      <c r="G83" s="74"/>
      <c r="H83" s="74"/>
      <c r="I83" s="191"/>
      <c r="J83" s="74"/>
      <c r="K83" s="74"/>
      <c r="L83" s="72"/>
      <c r="M83" s="278"/>
      <c r="N83" s="47"/>
      <c r="O83" s="47"/>
      <c r="P83" s="47"/>
      <c r="Q83" s="47"/>
      <c r="R83" s="47"/>
      <c r="S83" s="47"/>
      <c r="T83" s="95"/>
      <c r="AT83" s="24" t="s">
        <v>463</v>
      </c>
      <c r="AU83" s="24" t="s">
        <v>86</v>
      </c>
    </row>
    <row r="84" s="1" customFormat="1" ht="16.5" customHeight="1">
      <c r="B84" s="46"/>
      <c r="C84" s="221" t="s">
        <v>86</v>
      </c>
      <c r="D84" s="221" t="s">
        <v>133</v>
      </c>
      <c r="E84" s="222" t="s">
        <v>634</v>
      </c>
      <c r="F84" s="223" t="s">
        <v>635</v>
      </c>
      <c r="G84" s="224" t="s">
        <v>630</v>
      </c>
      <c r="H84" s="225">
        <v>1</v>
      </c>
      <c r="I84" s="226"/>
      <c r="J84" s="227">
        <f>ROUND(I84*H84,2)</f>
        <v>0</v>
      </c>
      <c r="K84" s="223" t="s">
        <v>24</v>
      </c>
      <c r="L84" s="72"/>
      <c r="M84" s="228" t="s">
        <v>24</v>
      </c>
      <c r="N84" s="229" t="s">
        <v>48</v>
      </c>
      <c r="O84" s="47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4" t="s">
        <v>631</v>
      </c>
      <c r="AT84" s="24" t="s">
        <v>133</v>
      </c>
      <c r="AU84" s="24" t="s">
        <v>86</v>
      </c>
      <c r="AY84" s="24" t="s">
        <v>131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4" t="s">
        <v>25</v>
      </c>
      <c r="BK84" s="232">
        <f>ROUND(I84*H84,2)</f>
        <v>0</v>
      </c>
      <c r="BL84" s="24" t="s">
        <v>631</v>
      </c>
      <c r="BM84" s="24" t="s">
        <v>636</v>
      </c>
    </row>
    <row r="85" s="1" customFormat="1">
      <c r="B85" s="46"/>
      <c r="C85" s="74"/>
      <c r="D85" s="235" t="s">
        <v>463</v>
      </c>
      <c r="E85" s="74"/>
      <c r="F85" s="277" t="s">
        <v>637</v>
      </c>
      <c r="G85" s="74"/>
      <c r="H85" s="74"/>
      <c r="I85" s="191"/>
      <c r="J85" s="74"/>
      <c r="K85" s="74"/>
      <c r="L85" s="72"/>
      <c r="M85" s="278"/>
      <c r="N85" s="47"/>
      <c r="O85" s="47"/>
      <c r="P85" s="47"/>
      <c r="Q85" s="47"/>
      <c r="R85" s="47"/>
      <c r="S85" s="47"/>
      <c r="T85" s="95"/>
      <c r="AT85" s="24" t="s">
        <v>463</v>
      </c>
      <c r="AU85" s="24" t="s">
        <v>86</v>
      </c>
    </row>
    <row r="86" s="10" customFormat="1" ht="29.88" customHeight="1">
      <c r="B86" s="205"/>
      <c r="C86" s="206"/>
      <c r="D86" s="207" t="s">
        <v>76</v>
      </c>
      <c r="E86" s="219" t="s">
        <v>638</v>
      </c>
      <c r="F86" s="219" t="s">
        <v>639</v>
      </c>
      <c r="G86" s="206"/>
      <c r="H86" s="206"/>
      <c r="I86" s="209"/>
      <c r="J86" s="220">
        <f>BK86</f>
        <v>0</v>
      </c>
      <c r="K86" s="206"/>
      <c r="L86" s="211"/>
      <c r="M86" s="212"/>
      <c r="N86" s="213"/>
      <c r="O86" s="213"/>
      <c r="P86" s="214">
        <f>SUM(P87:P97)</f>
        <v>0</v>
      </c>
      <c r="Q86" s="213"/>
      <c r="R86" s="214">
        <f>SUM(R87:R97)</f>
        <v>0</v>
      </c>
      <c r="S86" s="213"/>
      <c r="T86" s="215">
        <f>SUM(T87:T97)</f>
        <v>0</v>
      </c>
      <c r="AR86" s="216" t="s">
        <v>138</v>
      </c>
      <c r="AT86" s="217" t="s">
        <v>76</v>
      </c>
      <c r="AU86" s="217" t="s">
        <v>25</v>
      </c>
      <c r="AY86" s="216" t="s">
        <v>131</v>
      </c>
      <c r="BK86" s="218">
        <f>SUM(BK87:BK97)</f>
        <v>0</v>
      </c>
    </row>
    <row r="87" s="1" customFormat="1" ht="16.5" customHeight="1">
      <c r="B87" s="46"/>
      <c r="C87" s="221" t="s">
        <v>148</v>
      </c>
      <c r="D87" s="221" t="s">
        <v>133</v>
      </c>
      <c r="E87" s="222" t="s">
        <v>640</v>
      </c>
      <c r="F87" s="223" t="s">
        <v>641</v>
      </c>
      <c r="G87" s="224" t="s">
        <v>630</v>
      </c>
      <c r="H87" s="225">
        <v>1</v>
      </c>
      <c r="I87" s="226"/>
      <c r="J87" s="227">
        <f>ROUND(I87*H87,2)</f>
        <v>0</v>
      </c>
      <c r="K87" s="223" t="s">
        <v>24</v>
      </c>
      <c r="L87" s="72"/>
      <c r="M87" s="228" t="s">
        <v>24</v>
      </c>
      <c r="N87" s="229" t="s">
        <v>48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631</v>
      </c>
      <c r="AT87" s="24" t="s">
        <v>133</v>
      </c>
      <c r="AU87" s="24" t="s">
        <v>86</v>
      </c>
      <c r="AY87" s="24" t="s">
        <v>131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25</v>
      </c>
      <c r="BK87" s="232">
        <f>ROUND(I87*H87,2)</f>
        <v>0</v>
      </c>
      <c r="BL87" s="24" t="s">
        <v>631</v>
      </c>
      <c r="BM87" s="24" t="s">
        <v>642</v>
      </c>
    </row>
    <row r="88" s="1" customFormat="1">
      <c r="B88" s="46"/>
      <c r="C88" s="74"/>
      <c r="D88" s="235" t="s">
        <v>463</v>
      </c>
      <c r="E88" s="74"/>
      <c r="F88" s="277" t="s">
        <v>643</v>
      </c>
      <c r="G88" s="74"/>
      <c r="H88" s="74"/>
      <c r="I88" s="191"/>
      <c r="J88" s="74"/>
      <c r="K88" s="74"/>
      <c r="L88" s="72"/>
      <c r="M88" s="278"/>
      <c r="N88" s="47"/>
      <c r="O88" s="47"/>
      <c r="P88" s="47"/>
      <c r="Q88" s="47"/>
      <c r="R88" s="47"/>
      <c r="S88" s="47"/>
      <c r="T88" s="95"/>
      <c r="AT88" s="24" t="s">
        <v>463</v>
      </c>
      <c r="AU88" s="24" t="s">
        <v>86</v>
      </c>
    </row>
    <row r="89" s="1" customFormat="1" ht="16.5" customHeight="1">
      <c r="B89" s="46"/>
      <c r="C89" s="221" t="s">
        <v>138</v>
      </c>
      <c r="D89" s="221" t="s">
        <v>133</v>
      </c>
      <c r="E89" s="222" t="s">
        <v>644</v>
      </c>
      <c r="F89" s="223" t="s">
        <v>645</v>
      </c>
      <c r="G89" s="224" t="s">
        <v>630</v>
      </c>
      <c r="H89" s="225">
        <v>1</v>
      </c>
      <c r="I89" s="226"/>
      <c r="J89" s="227">
        <f>ROUND(I89*H89,2)</f>
        <v>0</v>
      </c>
      <c r="K89" s="223" t="s">
        <v>24</v>
      </c>
      <c r="L89" s="72"/>
      <c r="M89" s="228" t="s">
        <v>24</v>
      </c>
      <c r="N89" s="229" t="s">
        <v>48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631</v>
      </c>
      <c r="AT89" s="24" t="s">
        <v>133</v>
      </c>
      <c r="AU89" s="24" t="s">
        <v>86</v>
      </c>
      <c r="AY89" s="24" t="s">
        <v>131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25</v>
      </c>
      <c r="BK89" s="232">
        <f>ROUND(I89*H89,2)</f>
        <v>0</v>
      </c>
      <c r="BL89" s="24" t="s">
        <v>631</v>
      </c>
      <c r="BM89" s="24" t="s">
        <v>646</v>
      </c>
    </row>
    <row r="90" s="1" customFormat="1" ht="25.5" customHeight="1">
      <c r="B90" s="46"/>
      <c r="C90" s="221" t="s">
        <v>159</v>
      </c>
      <c r="D90" s="221" t="s">
        <v>133</v>
      </c>
      <c r="E90" s="222" t="s">
        <v>647</v>
      </c>
      <c r="F90" s="223" t="s">
        <v>648</v>
      </c>
      <c r="G90" s="224" t="s">
        <v>630</v>
      </c>
      <c r="H90" s="225">
        <v>1</v>
      </c>
      <c r="I90" s="226"/>
      <c r="J90" s="227">
        <f>ROUND(I90*H90,2)</f>
        <v>0</v>
      </c>
      <c r="K90" s="223" t="s">
        <v>24</v>
      </c>
      <c r="L90" s="72"/>
      <c r="M90" s="228" t="s">
        <v>24</v>
      </c>
      <c r="N90" s="229" t="s">
        <v>48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631</v>
      </c>
      <c r="AT90" s="24" t="s">
        <v>133</v>
      </c>
      <c r="AU90" s="24" t="s">
        <v>86</v>
      </c>
      <c r="AY90" s="24" t="s">
        <v>131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25</v>
      </c>
      <c r="BK90" s="232">
        <f>ROUND(I90*H90,2)</f>
        <v>0</v>
      </c>
      <c r="BL90" s="24" t="s">
        <v>631</v>
      </c>
      <c r="BM90" s="24" t="s">
        <v>649</v>
      </c>
    </row>
    <row r="91" s="1" customFormat="1">
      <c r="B91" s="46"/>
      <c r="C91" s="74"/>
      <c r="D91" s="235" t="s">
        <v>463</v>
      </c>
      <c r="E91" s="74"/>
      <c r="F91" s="277" t="s">
        <v>650</v>
      </c>
      <c r="G91" s="74"/>
      <c r="H91" s="74"/>
      <c r="I91" s="191"/>
      <c r="J91" s="74"/>
      <c r="K91" s="74"/>
      <c r="L91" s="72"/>
      <c r="M91" s="278"/>
      <c r="N91" s="47"/>
      <c r="O91" s="47"/>
      <c r="P91" s="47"/>
      <c r="Q91" s="47"/>
      <c r="R91" s="47"/>
      <c r="S91" s="47"/>
      <c r="T91" s="95"/>
      <c r="AT91" s="24" t="s">
        <v>463</v>
      </c>
      <c r="AU91" s="24" t="s">
        <v>86</v>
      </c>
    </row>
    <row r="92" s="1" customFormat="1" ht="25.5" customHeight="1">
      <c r="B92" s="46"/>
      <c r="C92" s="221" t="s">
        <v>164</v>
      </c>
      <c r="D92" s="221" t="s">
        <v>133</v>
      </c>
      <c r="E92" s="222" t="s">
        <v>651</v>
      </c>
      <c r="F92" s="223" t="s">
        <v>652</v>
      </c>
      <c r="G92" s="224" t="s">
        <v>630</v>
      </c>
      <c r="H92" s="225">
        <v>1</v>
      </c>
      <c r="I92" s="226"/>
      <c r="J92" s="227">
        <f>ROUND(I92*H92,2)</f>
        <v>0</v>
      </c>
      <c r="K92" s="223" t="s">
        <v>24</v>
      </c>
      <c r="L92" s="72"/>
      <c r="M92" s="228" t="s">
        <v>24</v>
      </c>
      <c r="N92" s="229" t="s">
        <v>48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631</v>
      </c>
      <c r="AT92" s="24" t="s">
        <v>133</v>
      </c>
      <c r="AU92" s="24" t="s">
        <v>86</v>
      </c>
      <c r="AY92" s="24" t="s">
        <v>131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25</v>
      </c>
      <c r="BK92" s="232">
        <f>ROUND(I92*H92,2)</f>
        <v>0</v>
      </c>
      <c r="BL92" s="24" t="s">
        <v>631</v>
      </c>
      <c r="BM92" s="24" t="s">
        <v>653</v>
      </c>
    </row>
    <row r="93" s="1" customFormat="1">
      <c r="B93" s="46"/>
      <c r="C93" s="74"/>
      <c r="D93" s="235" t="s">
        <v>463</v>
      </c>
      <c r="E93" s="74"/>
      <c r="F93" s="277" t="s">
        <v>654</v>
      </c>
      <c r="G93" s="74"/>
      <c r="H93" s="74"/>
      <c r="I93" s="191"/>
      <c r="J93" s="74"/>
      <c r="K93" s="74"/>
      <c r="L93" s="72"/>
      <c r="M93" s="278"/>
      <c r="N93" s="47"/>
      <c r="O93" s="47"/>
      <c r="P93" s="47"/>
      <c r="Q93" s="47"/>
      <c r="R93" s="47"/>
      <c r="S93" s="47"/>
      <c r="T93" s="95"/>
      <c r="AT93" s="24" t="s">
        <v>463</v>
      </c>
      <c r="AU93" s="24" t="s">
        <v>86</v>
      </c>
    </row>
    <row r="94" s="1" customFormat="1" ht="16.5" customHeight="1">
      <c r="B94" s="46"/>
      <c r="C94" s="221" t="s">
        <v>172</v>
      </c>
      <c r="D94" s="221" t="s">
        <v>133</v>
      </c>
      <c r="E94" s="222" t="s">
        <v>655</v>
      </c>
      <c r="F94" s="223" t="s">
        <v>656</v>
      </c>
      <c r="G94" s="224" t="s">
        <v>630</v>
      </c>
      <c r="H94" s="225">
        <v>1</v>
      </c>
      <c r="I94" s="226"/>
      <c r="J94" s="227">
        <f>ROUND(I94*H94,2)</f>
        <v>0</v>
      </c>
      <c r="K94" s="223" t="s">
        <v>24</v>
      </c>
      <c r="L94" s="72"/>
      <c r="M94" s="228" t="s">
        <v>24</v>
      </c>
      <c r="N94" s="229" t="s">
        <v>48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631</v>
      </c>
      <c r="AT94" s="24" t="s">
        <v>133</v>
      </c>
      <c r="AU94" s="24" t="s">
        <v>86</v>
      </c>
      <c r="AY94" s="24" t="s">
        <v>131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25</v>
      </c>
      <c r="BK94" s="232">
        <f>ROUND(I94*H94,2)</f>
        <v>0</v>
      </c>
      <c r="BL94" s="24" t="s">
        <v>631</v>
      </c>
      <c r="BM94" s="24" t="s">
        <v>657</v>
      </c>
    </row>
    <row r="95" s="1" customFormat="1">
      <c r="B95" s="46"/>
      <c r="C95" s="74"/>
      <c r="D95" s="235" t="s">
        <v>463</v>
      </c>
      <c r="E95" s="74"/>
      <c r="F95" s="277" t="s">
        <v>658</v>
      </c>
      <c r="G95" s="74"/>
      <c r="H95" s="74"/>
      <c r="I95" s="191"/>
      <c r="J95" s="74"/>
      <c r="K95" s="74"/>
      <c r="L95" s="72"/>
      <c r="M95" s="278"/>
      <c r="N95" s="47"/>
      <c r="O95" s="47"/>
      <c r="P95" s="47"/>
      <c r="Q95" s="47"/>
      <c r="R95" s="47"/>
      <c r="S95" s="47"/>
      <c r="T95" s="95"/>
      <c r="AT95" s="24" t="s">
        <v>463</v>
      </c>
      <c r="AU95" s="24" t="s">
        <v>86</v>
      </c>
    </row>
    <row r="96" s="1" customFormat="1" ht="16.5" customHeight="1">
      <c r="B96" s="46"/>
      <c r="C96" s="221" t="s">
        <v>177</v>
      </c>
      <c r="D96" s="221" t="s">
        <v>133</v>
      </c>
      <c r="E96" s="222" t="s">
        <v>659</v>
      </c>
      <c r="F96" s="223" t="s">
        <v>660</v>
      </c>
      <c r="G96" s="224" t="s">
        <v>630</v>
      </c>
      <c r="H96" s="225">
        <v>1</v>
      </c>
      <c r="I96" s="226"/>
      <c r="J96" s="227">
        <f>ROUND(I96*H96,2)</f>
        <v>0</v>
      </c>
      <c r="K96" s="223" t="s">
        <v>24</v>
      </c>
      <c r="L96" s="72"/>
      <c r="M96" s="228" t="s">
        <v>24</v>
      </c>
      <c r="N96" s="229" t="s">
        <v>48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4" t="s">
        <v>631</v>
      </c>
      <c r="AT96" s="24" t="s">
        <v>133</v>
      </c>
      <c r="AU96" s="24" t="s">
        <v>86</v>
      </c>
      <c r="AY96" s="24" t="s">
        <v>131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25</v>
      </c>
      <c r="BK96" s="232">
        <f>ROUND(I96*H96,2)</f>
        <v>0</v>
      </c>
      <c r="BL96" s="24" t="s">
        <v>631</v>
      </c>
      <c r="BM96" s="24" t="s">
        <v>661</v>
      </c>
    </row>
    <row r="97" s="1" customFormat="1">
      <c r="B97" s="46"/>
      <c r="C97" s="74"/>
      <c r="D97" s="235" t="s">
        <v>463</v>
      </c>
      <c r="E97" s="74"/>
      <c r="F97" s="277" t="s">
        <v>662</v>
      </c>
      <c r="G97" s="74"/>
      <c r="H97" s="74"/>
      <c r="I97" s="191"/>
      <c r="J97" s="74"/>
      <c r="K97" s="74"/>
      <c r="L97" s="72"/>
      <c r="M97" s="293"/>
      <c r="N97" s="290"/>
      <c r="O97" s="290"/>
      <c r="P97" s="290"/>
      <c r="Q97" s="290"/>
      <c r="R97" s="290"/>
      <c r="S97" s="290"/>
      <c r="T97" s="294"/>
      <c r="AT97" s="24" t="s">
        <v>463</v>
      </c>
      <c r="AU97" s="24" t="s">
        <v>86</v>
      </c>
    </row>
    <row r="98" s="1" customFormat="1" ht="6.96" customHeight="1">
      <c r="B98" s="67"/>
      <c r="C98" s="68"/>
      <c r="D98" s="68"/>
      <c r="E98" s="68"/>
      <c r="F98" s="68"/>
      <c r="G98" s="68"/>
      <c r="H98" s="68"/>
      <c r="I98" s="166"/>
      <c r="J98" s="68"/>
      <c r="K98" s="68"/>
      <c r="L98" s="72"/>
    </row>
  </sheetData>
  <sheetProtection sheet="1" autoFilter="0" formatColumns="0" formatRows="0" objects="1" scenarios="1" spinCount="100000" saltValue="U7cjzILprGzqXwfTut8NGT4X1ebfZIIm1WR2YZZTrDucWbhRMU729ZtPQE3R33a+87tgcuK5/3yuYMnpJO+3HA==" hashValue="VNb+wADljy3KlwNpv4Xxr2WBKQusJ2vVhFy+99YKJQ4PQCw7K9g35J316/qjVzZnbZV38RIZo8f4uzN4lW3OJA==" algorithmName="SHA-512" password="CC35"/>
  <autoFilter ref="C78:K97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5" customWidth="1"/>
    <col min="2" max="2" width="1.664063" style="295" customWidth="1"/>
    <col min="3" max="4" width="5" style="295" customWidth="1"/>
    <col min="5" max="5" width="11.67" style="295" customWidth="1"/>
    <col min="6" max="6" width="9.17" style="295" customWidth="1"/>
    <col min="7" max="7" width="5" style="295" customWidth="1"/>
    <col min="8" max="8" width="77.83" style="295" customWidth="1"/>
    <col min="9" max="10" width="20" style="295" customWidth="1"/>
    <col min="11" max="11" width="1.664063" style="295" customWidth="1"/>
  </cols>
  <sheetData>
    <row r="1" ht="37.5" customHeight="1"/>
    <row r="2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5" customFormat="1" ht="45" customHeight="1">
      <c r="B3" s="299"/>
      <c r="C3" s="300" t="s">
        <v>663</v>
      </c>
      <c r="D3" s="300"/>
      <c r="E3" s="300"/>
      <c r="F3" s="300"/>
      <c r="G3" s="300"/>
      <c r="H3" s="300"/>
      <c r="I3" s="300"/>
      <c r="J3" s="300"/>
      <c r="K3" s="301"/>
    </row>
    <row r="4" ht="25.5" customHeight="1">
      <c r="B4" s="302"/>
      <c r="C4" s="303" t="s">
        <v>664</v>
      </c>
      <c r="D4" s="303"/>
      <c r="E4" s="303"/>
      <c r="F4" s="303"/>
      <c r="G4" s="303"/>
      <c r="H4" s="303"/>
      <c r="I4" s="303"/>
      <c r="J4" s="303"/>
      <c r="K4" s="304"/>
    </row>
    <row r="5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ht="15" customHeight="1">
      <c r="B6" s="302"/>
      <c r="C6" s="306" t="s">
        <v>665</v>
      </c>
      <c r="D6" s="306"/>
      <c r="E6" s="306"/>
      <c r="F6" s="306"/>
      <c r="G6" s="306"/>
      <c r="H6" s="306"/>
      <c r="I6" s="306"/>
      <c r="J6" s="306"/>
      <c r="K6" s="304"/>
    </row>
    <row r="7" ht="15" customHeight="1">
      <c r="B7" s="307"/>
      <c r="C7" s="306" t="s">
        <v>666</v>
      </c>
      <c r="D7" s="306"/>
      <c r="E7" s="306"/>
      <c r="F7" s="306"/>
      <c r="G7" s="306"/>
      <c r="H7" s="306"/>
      <c r="I7" s="306"/>
      <c r="J7" s="306"/>
      <c r="K7" s="304"/>
    </row>
    <row r="8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ht="15" customHeight="1">
      <c r="B9" s="307"/>
      <c r="C9" s="306" t="s">
        <v>667</v>
      </c>
      <c r="D9" s="306"/>
      <c r="E9" s="306"/>
      <c r="F9" s="306"/>
      <c r="G9" s="306"/>
      <c r="H9" s="306"/>
      <c r="I9" s="306"/>
      <c r="J9" s="306"/>
      <c r="K9" s="304"/>
    </row>
    <row r="10" ht="15" customHeight="1">
      <c r="B10" s="307"/>
      <c r="C10" s="306"/>
      <c r="D10" s="306" t="s">
        <v>668</v>
      </c>
      <c r="E10" s="306"/>
      <c r="F10" s="306"/>
      <c r="G10" s="306"/>
      <c r="H10" s="306"/>
      <c r="I10" s="306"/>
      <c r="J10" s="306"/>
      <c r="K10" s="304"/>
    </row>
    <row r="11" ht="15" customHeight="1">
      <c r="B11" s="307"/>
      <c r="C11" s="308"/>
      <c r="D11" s="306" t="s">
        <v>669</v>
      </c>
      <c r="E11" s="306"/>
      <c r="F11" s="306"/>
      <c r="G11" s="306"/>
      <c r="H11" s="306"/>
      <c r="I11" s="306"/>
      <c r="J11" s="306"/>
      <c r="K11" s="304"/>
    </row>
    <row r="12" ht="12.75" customHeight="1">
      <c r="B12" s="307"/>
      <c r="C12" s="308"/>
      <c r="D12" s="308"/>
      <c r="E12" s="308"/>
      <c r="F12" s="308"/>
      <c r="G12" s="308"/>
      <c r="H12" s="308"/>
      <c r="I12" s="308"/>
      <c r="J12" s="308"/>
      <c r="K12" s="304"/>
    </row>
    <row r="13" ht="15" customHeight="1">
      <c r="B13" s="307"/>
      <c r="C13" s="308"/>
      <c r="D13" s="306" t="s">
        <v>670</v>
      </c>
      <c r="E13" s="306"/>
      <c r="F13" s="306"/>
      <c r="G13" s="306"/>
      <c r="H13" s="306"/>
      <c r="I13" s="306"/>
      <c r="J13" s="306"/>
      <c r="K13" s="304"/>
    </row>
    <row r="14" ht="15" customHeight="1">
      <c r="B14" s="307"/>
      <c r="C14" s="308"/>
      <c r="D14" s="306" t="s">
        <v>671</v>
      </c>
      <c r="E14" s="306"/>
      <c r="F14" s="306"/>
      <c r="G14" s="306"/>
      <c r="H14" s="306"/>
      <c r="I14" s="306"/>
      <c r="J14" s="306"/>
      <c r="K14" s="304"/>
    </row>
    <row r="15" ht="15" customHeight="1">
      <c r="B15" s="307"/>
      <c r="C15" s="308"/>
      <c r="D15" s="306" t="s">
        <v>672</v>
      </c>
      <c r="E15" s="306"/>
      <c r="F15" s="306"/>
      <c r="G15" s="306"/>
      <c r="H15" s="306"/>
      <c r="I15" s="306"/>
      <c r="J15" s="306"/>
      <c r="K15" s="304"/>
    </row>
    <row r="16" ht="15" customHeight="1">
      <c r="B16" s="307"/>
      <c r="C16" s="308"/>
      <c r="D16" s="308"/>
      <c r="E16" s="309" t="s">
        <v>84</v>
      </c>
      <c r="F16" s="306" t="s">
        <v>673</v>
      </c>
      <c r="G16" s="306"/>
      <c r="H16" s="306"/>
      <c r="I16" s="306"/>
      <c r="J16" s="306"/>
      <c r="K16" s="304"/>
    </row>
    <row r="17" ht="15" customHeight="1">
      <c r="B17" s="307"/>
      <c r="C17" s="308"/>
      <c r="D17" s="308"/>
      <c r="E17" s="309" t="s">
        <v>674</v>
      </c>
      <c r="F17" s="306" t="s">
        <v>675</v>
      </c>
      <c r="G17" s="306"/>
      <c r="H17" s="306"/>
      <c r="I17" s="306"/>
      <c r="J17" s="306"/>
      <c r="K17" s="304"/>
    </row>
    <row r="18" ht="15" customHeight="1">
      <c r="B18" s="307"/>
      <c r="C18" s="308"/>
      <c r="D18" s="308"/>
      <c r="E18" s="309" t="s">
        <v>676</v>
      </c>
      <c r="F18" s="306" t="s">
        <v>677</v>
      </c>
      <c r="G18" s="306"/>
      <c r="H18" s="306"/>
      <c r="I18" s="306"/>
      <c r="J18" s="306"/>
      <c r="K18" s="304"/>
    </row>
    <row r="19" ht="15" customHeight="1">
      <c r="B19" s="307"/>
      <c r="C19" s="308"/>
      <c r="D19" s="308"/>
      <c r="E19" s="309" t="s">
        <v>90</v>
      </c>
      <c r="F19" s="306" t="s">
        <v>678</v>
      </c>
      <c r="G19" s="306"/>
      <c r="H19" s="306"/>
      <c r="I19" s="306"/>
      <c r="J19" s="306"/>
      <c r="K19" s="304"/>
    </row>
    <row r="20" ht="15" customHeight="1">
      <c r="B20" s="307"/>
      <c r="C20" s="308"/>
      <c r="D20" s="308"/>
      <c r="E20" s="309" t="s">
        <v>679</v>
      </c>
      <c r="F20" s="306" t="s">
        <v>680</v>
      </c>
      <c r="G20" s="306"/>
      <c r="H20" s="306"/>
      <c r="I20" s="306"/>
      <c r="J20" s="306"/>
      <c r="K20" s="304"/>
    </row>
    <row r="21" ht="15" customHeight="1">
      <c r="B21" s="307"/>
      <c r="C21" s="308"/>
      <c r="D21" s="308"/>
      <c r="E21" s="309" t="s">
        <v>681</v>
      </c>
      <c r="F21" s="306" t="s">
        <v>682</v>
      </c>
      <c r="G21" s="306"/>
      <c r="H21" s="306"/>
      <c r="I21" s="306"/>
      <c r="J21" s="306"/>
      <c r="K21" s="304"/>
    </row>
    <row r="22" ht="12.75" customHeight="1">
      <c r="B22" s="307"/>
      <c r="C22" s="308"/>
      <c r="D22" s="308"/>
      <c r="E22" s="308"/>
      <c r="F22" s="308"/>
      <c r="G22" s="308"/>
      <c r="H22" s="308"/>
      <c r="I22" s="308"/>
      <c r="J22" s="308"/>
      <c r="K22" s="304"/>
    </row>
    <row r="23" ht="15" customHeight="1">
      <c r="B23" s="307"/>
      <c r="C23" s="306" t="s">
        <v>683</v>
      </c>
      <c r="D23" s="306"/>
      <c r="E23" s="306"/>
      <c r="F23" s="306"/>
      <c r="G23" s="306"/>
      <c r="H23" s="306"/>
      <c r="I23" s="306"/>
      <c r="J23" s="306"/>
      <c r="K23" s="304"/>
    </row>
    <row r="24" ht="15" customHeight="1">
      <c r="B24" s="307"/>
      <c r="C24" s="306" t="s">
        <v>684</v>
      </c>
      <c r="D24" s="306"/>
      <c r="E24" s="306"/>
      <c r="F24" s="306"/>
      <c r="G24" s="306"/>
      <c r="H24" s="306"/>
      <c r="I24" s="306"/>
      <c r="J24" s="306"/>
      <c r="K24" s="304"/>
    </row>
    <row r="25" ht="15" customHeight="1">
      <c r="B25" s="307"/>
      <c r="C25" s="306"/>
      <c r="D25" s="306" t="s">
        <v>685</v>
      </c>
      <c r="E25" s="306"/>
      <c r="F25" s="306"/>
      <c r="G25" s="306"/>
      <c r="H25" s="306"/>
      <c r="I25" s="306"/>
      <c r="J25" s="306"/>
      <c r="K25" s="304"/>
    </row>
    <row r="26" ht="15" customHeight="1">
      <c r="B26" s="307"/>
      <c r="C26" s="308"/>
      <c r="D26" s="306" t="s">
        <v>686</v>
      </c>
      <c r="E26" s="306"/>
      <c r="F26" s="306"/>
      <c r="G26" s="306"/>
      <c r="H26" s="306"/>
      <c r="I26" s="306"/>
      <c r="J26" s="306"/>
      <c r="K26" s="304"/>
    </row>
    <row r="27" ht="12.75" customHeight="1">
      <c r="B27" s="307"/>
      <c r="C27" s="308"/>
      <c r="D27" s="308"/>
      <c r="E27" s="308"/>
      <c r="F27" s="308"/>
      <c r="G27" s="308"/>
      <c r="H27" s="308"/>
      <c r="I27" s="308"/>
      <c r="J27" s="308"/>
      <c r="K27" s="304"/>
    </row>
    <row r="28" ht="15" customHeight="1">
      <c r="B28" s="307"/>
      <c r="C28" s="308"/>
      <c r="D28" s="306" t="s">
        <v>687</v>
      </c>
      <c r="E28" s="306"/>
      <c r="F28" s="306"/>
      <c r="G28" s="306"/>
      <c r="H28" s="306"/>
      <c r="I28" s="306"/>
      <c r="J28" s="306"/>
      <c r="K28" s="304"/>
    </row>
    <row r="29" ht="15" customHeight="1">
      <c r="B29" s="307"/>
      <c r="C29" s="308"/>
      <c r="D29" s="306" t="s">
        <v>688</v>
      </c>
      <c r="E29" s="306"/>
      <c r="F29" s="306"/>
      <c r="G29" s="306"/>
      <c r="H29" s="306"/>
      <c r="I29" s="306"/>
      <c r="J29" s="306"/>
      <c r="K29" s="304"/>
    </row>
    <row r="30" ht="12.75" customHeight="1">
      <c r="B30" s="307"/>
      <c r="C30" s="308"/>
      <c r="D30" s="308"/>
      <c r="E30" s="308"/>
      <c r="F30" s="308"/>
      <c r="G30" s="308"/>
      <c r="H30" s="308"/>
      <c r="I30" s="308"/>
      <c r="J30" s="308"/>
      <c r="K30" s="304"/>
    </row>
    <row r="31" ht="15" customHeight="1">
      <c r="B31" s="307"/>
      <c r="C31" s="308"/>
      <c r="D31" s="306" t="s">
        <v>689</v>
      </c>
      <c r="E31" s="306"/>
      <c r="F31" s="306"/>
      <c r="G31" s="306"/>
      <c r="H31" s="306"/>
      <c r="I31" s="306"/>
      <c r="J31" s="306"/>
      <c r="K31" s="304"/>
    </row>
    <row r="32" ht="15" customHeight="1">
      <c r="B32" s="307"/>
      <c r="C32" s="308"/>
      <c r="D32" s="306" t="s">
        <v>690</v>
      </c>
      <c r="E32" s="306"/>
      <c r="F32" s="306"/>
      <c r="G32" s="306"/>
      <c r="H32" s="306"/>
      <c r="I32" s="306"/>
      <c r="J32" s="306"/>
      <c r="K32" s="304"/>
    </row>
    <row r="33" ht="15" customHeight="1">
      <c r="B33" s="307"/>
      <c r="C33" s="308"/>
      <c r="D33" s="306" t="s">
        <v>691</v>
      </c>
      <c r="E33" s="306"/>
      <c r="F33" s="306"/>
      <c r="G33" s="306"/>
      <c r="H33" s="306"/>
      <c r="I33" s="306"/>
      <c r="J33" s="306"/>
      <c r="K33" s="304"/>
    </row>
    <row r="34" ht="15" customHeight="1">
      <c r="B34" s="307"/>
      <c r="C34" s="308"/>
      <c r="D34" s="306"/>
      <c r="E34" s="310" t="s">
        <v>116</v>
      </c>
      <c r="F34" s="306"/>
      <c r="G34" s="306" t="s">
        <v>692</v>
      </c>
      <c r="H34" s="306"/>
      <c r="I34" s="306"/>
      <c r="J34" s="306"/>
      <c r="K34" s="304"/>
    </row>
    <row r="35" ht="30.75" customHeight="1">
      <c r="B35" s="307"/>
      <c r="C35" s="308"/>
      <c r="D35" s="306"/>
      <c r="E35" s="310" t="s">
        <v>693</v>
      </c>
      <c r="F35" s="306"/>
      <c r="G35" s="306" t="s">
        <v>694</v>
      </c>
      <c r="H35" s="306"/>
      <c r="I35" s="306"/>
      <c r="J35" s="306"/>
      <c r="K35" s="304"/>
    </row>
    <row r="36" ht="15" customHeight="1">
      <c r="B36" s="307"/>
      <c r="C36" s="308"/>
      <c r="D36" s="306"/>
      <c r="E36" s="310" t="s">
        <v>58</v>
      </c>
      <c r="F36" s="306"/>
      <c r="G36" s="306" t="s">
        <v>695</v>
      </c>
      <c r="H36" s="306"/>
      <c r="I36" s="306"/>
      <c r="J36" s="306"/>
      <c r="K36" s="304"/>
    </row>
    <row r="37" ht="15" customHeight="1">
      <c r="B37" s="307"/>
      <c r="C37" s="308"/>
      <c r="D37" s="306"/>
      <c r="E37" s="310" t="s">
        <v>117</v>
      </c>
      <c r="F37" s="306"/>
      <c r="G37" s="306" t="s">
        <v>696</v>
      </c>
      <c r="H37" s="306"/>
      <c r="I37" s="306"/>
      <c r="J37" s="306"/>
      <c r="K37" s="304"/>
    </row>
    <row r="38" ht="15" customHeight="1">
      <c r="B38" s="307"/>
      <c r="C38" s="308"/>
      <c r="D38" s="306"/>
      <c r="E38" s="310" t="s">
        <v>118</v>
      </c>
      <c r="F38" s="306"/>
      <c r="G38" s="306" t="s">
        <v>697</v>
      </c>
      <c r="H38" s="306"/>
      <c r="I38" s="306"/>
      <c r="J38" s="306"/>
      <c r="K38" s="304"/>
    </row>
    <row r="39" ht="15" customHeight="1">
      <c r="B39" s="307"/>
      <c r="C39" s="308"/>
      <c r="D39" s="306"/>
      <c r="E39" s="310" t="s">
        <v>119</v>
      </c>
      <c r="F39" s="306"/>
      <c r="G39" s="306" t="s">
        <v>698</v>
      </c>
      <c r="H39" s="306"/>
      <c r="I39" s="306"/>
      <c r="J39" s="306"/>
      <c r="K39" s="304"/>
    </row>
    <row r="40" ht="15" customHeight="1">
      <c r="B40" s="307"/>
      <c r="C40" s="308"/>
      <c r="D40" s="306"/>
      <c r="E40" s="310" t="s">
        <v>699</v>
      </c>
      <c r="F40" s="306"/>
      <c r="G40" s="306" t="s">
        <v>700</v>
      </c>
      <c r="H40" s="306"/>
      <c r="I40" s="306"/>
      <c r="J40" s="306"/>
      <c r="K40" s="304"/>
    </row>
    <row r="41" ht="15" customHeight="1">
      <c r="B41" s="307"/>
      <c r="C41" s="308"/>
      <c r="D41" s="306"/>
      <c r="E41" s="310"/>
      <c r="F41" s="306"/>
      <c r="G41" s="306" t="s">
        <v>701</v>
      </c>
      <c r="H41" s="306"/>
      <c r="I41" s="306"/>
      <c r="J41" s="306"/>
      <c r="K41" s="304"/>
    </row>
    <row r="42" ht="15" customHeight="1">
      <c r="B42" s="307"/>
      <c r="C42" s="308"/>
      <c r="D42" s="306"/>
      <c r="E42" s="310" t="s">
        <v>702</v>
      </c>
      <c r="F42" s="306"/>
      <c r="G42" s="306" t="s">
        <v>703</v>
      </c>
      <c r="H42" s="306"/>
      <c r="I42" s="306"/>
      <c r="J42" s="306"/>
      <c r="K42" s="304"/>
    </row>
    <row r="43" ht="15" customHeight="1">
      <c r="B43" s="307"/>
      <c r="C43" s="308"/>
      <c r="D43" s="306"/>
      <c r="E43" s="310" t="s">
        <v>121</v>
      </c>
      <c r="F43" s="306"/>
      <c r="G43" s="306" t="s">
        <v>704</v>
      </c>
      <c r="H43" s="306"/>
      <c r="I43" s="306"/>
      <c r="J43" s="306"/>
      <c r="K43" s="304"/>
    </row>
    <row r="44" ht="12.75" customHeight="1">
      <c r="B44" s="307"/>
      <c r="C44" s="308"/>
      <c r="D44" s="306"/>
      <c r="E44" s="306"/>
      <c r="F44" s="306"/>
      <c r="G44" s="306"/>
      <c r="H44" s="306"/>
      <c r="I44" s="306"/>
      <c r="J44" s="306"/>
      <c r="K44" s="304"/>
    </row>
    <row r="45" ht="15" customHeight="1">
      <c r="B45" s="307"/>
      <c r="C45" s="308"/>
      <c r="D45" s="306" t="s">
        <v>705</v>
      </c>
      <c r="E45" s="306"/>
      <c r="F45" s="306"/>
      <c r="G45" s="306"/>
      <c r="H45" s="306"/>
      <c r="I45" s="306"/>
      <c r="J45" s="306"/>
      <c r="K45" s="304"/>
    </row>
    <row r="46" ht="15" customHeight="1">
      <c r="B46" s="307"/>
      <c r="C46" s="308"/>
      <c r="D46" s="308"/>
      <c r="E46" s="306" t="s">
        <v>706</v>
      </c>
      <c r="F46" s="306"/>
      <c r="G46" s="306"/>
      <c r="H46" s="306"/>
      <c r="I46" s="306"/>
      <c r="J46" s="306"/>
      <c r="K46" s="304"/>
    </row>
    <row r="47" ht="15" customHeight="1">
      <c r="B47" s="307"/>
      <c r="C47" s="308"/>
      <c r="D47" s="308"/>
      <c r="E47" s="306" t="s">
        <v>707</v>
      </c>
      <c r="F47" s="306"/>
      <c r="G47" s="306"/>
      <c r="H47" s="306"/>
      <c r="I47" s="306"/>
      <c r="J47" s="306"/>
      <c r="K47" s="304"/>
    </row>
    <row r="48" ht="15" customHeight="1">
      <c r="B48" s="307"/>
      <c r="C48" s="308"/>
      <c r="D48" s="308"/>
      <c r="E48" s="306" t="s">
        <v>708</v>
      </c>
      <c r="F48" s="306"/>
      <c r="G48" s="306"/>
      <c r="H48" s="306"/>
      <c r="I48" s="306"/>
      <c r="J48" s="306"/>
      <c r="K48" s="304"/>
    </row>
    <row r="49" ht="15" customHeight="1">
      <c r="B49" s="307"/>
      <c r="C49" s="308"/>
      <c r="D49" s="306" t="s">
        <v>709</v>
      </c>
      <c r="E49" s="306"/>
      <c r="F49" s="306"/>
      <c r="G49" s="306"/>
      <c r="H49" s="306"/>
      <c r="I49" s="306"/>
      <c r="J49" s="306"/>
      <c r="K49" s="304"/>
    </row>
    <row r="50" ht="25.5" customHeight="1">
      <c r="B50" s="302"/>
      <c r="C50" s="303" t="s">
        <v>710</v>
      </c>
      <c r="D50" s="303"/>
      <c r="E50" s="303"/>
      <c r="F50" s="303"/>
      <c r="G50" s="303"/>
      <c r="H50" s="303"/>
      <c r="I50" s="303"/>
      <c r="J50" s="303"/>
      <c r="K50" s="304"/>
    </row>
    <row r="51" ht="5.25" customHeight="1">
      <c r="B51" s="302"/>
      <c r="C51" s="305"/>
      <c r="D51" s="305"/>
      <c r="E51" s="305"/>
      <c r="F51" s="305"/>
      <c r="G51" s="305"/>
      <c r="H51" s="305"/>
      <c r="I51" s="305"/>
      <c r="J51" s="305"/>
      <c r="K51" s="304"/>
    </row>
    <row r="52" ht="15" customHeight="1">
      <c r="B52" s="302"/>
      <c r="C52" s="306" t="s">
        <v>711</v>
      </c>
      <c r="D52" s="306"/>
      <c r="E52" s="306"/>
      <c r="F52" s="306"/>
      <c r="G52" s="306"/>
      <c r="H52" s="306"/>
      <c r="I52" s="306"/>
      <c r="J52" s="306"/>
      <c r="K52" s="304"/>
    </row>
    <row r="53" ht="15" customHeight="1">
      <c r="B53" s="302"/>
      <c r="C53" s="306" t="s">
        <v>712</v>
      </c>
      <c r="D53" s="306"/>
      <c r="E53" s="306"/>
      <c r="F53" s="306"/>
      <c r="G53" s="306"/>
      <c r="H53" s="306"/>
      <c r="I53" s="306"/>
      <c r="J53" s="306"/>
      <c r="K53" s="304"/>
    </row>
    <row r="54" ht="12.75" customHeight="1">
      <c r="B54" s="302"/>
      <c r="C54" s="306"/>
      <c r="D54" s="306"/>
      <c r="E54" s="306"/>
      <c r="F54" s="306"/>
      <c r="G54" s="306"/>
      <c r="H54" s="306"/>
      <c r="I54" s="306"/>
      <c r="J54" s="306"/>
      <c r="K54" s="304"/>
    </row>
    <row r="55" ht="15" customHeight="1">
      <c r="B55" s="302"/>
      <c r="C55" s="306" t="s">
        <v>713</v>
      </c>
      <c r="D55" s="306"/>
      <c r="E55" s="306"/>
      <c r="F55" s="306"/>
      <c r="G55" s="306"/>
      <c r="H55" s="306"/>
      <c r="I55" s="306"/>
      <c r="J55" s="306"/>
      <c r="K55" s="304"/>
    </row>
    <row r="56" ht="15" customHeight="1">
      <c r="B56" s="302"/>
      <c r="C56" s="308"/>
      <c r="D56" s="306" t="s">
        <v>714</v>
      </c>
      <c r="E56" s="306"/>
      <c r="F56" s="306"/>
      <c r="G56" s="306"/>
      <c r="H56" s="306"/>
      <c r="I56" s="306"/>
      <c r="J56" s="306"/>
      <c r="K56" s="304"/>
    </row>
    <row r="57" ht="15" customHeight="1">
      <c r="B57" s="302"/>
      <c r="C57" s="308"/>
      <c r="D57" s="306" t="s">
        <v>715</v>
      </c>
      <c r="E57" s="306"/>
      <c r="F57" s="306"/>
      <c r="G57" s="306"/>
      <c r="H57" s="306"/>
      <c r="I57" s="306"/>
      <c r="J57" s="306"/>
      <c r="K57" s="304"/>
    </row>
    <row r="58" ht="15" customHeight="1">
      <c r="B58" s="302"/>
      <c r="C58" s="308"/>
      <c r="D58" s="306" t="s">
        <v>716</v>
      </c>
      <c r="E58" s="306"/>
      <c r="F58" s="306"/>
      <c r="G58" s="306"/>
      <c r="H58" s="306"/>
      <c r="I58" s="306"/>
      <c r="J58" s="306"/>
      <c r="K58" s="304"/>
    </row>
    <row r="59" ht="15" customHeight="1">
      <c r="B59" s="302"/>
      <c r="C59" s="308"/>
      <c r="D59" s="306" t="s">
        <v>717</v>
      </c>
      <c r="E59" s="306"/>
      <c r="F59" s="306"/>
      <c r="G59" s="306"/>
      <c r="H59" s="306"/>
      <c r="I59" s="306"/>
      <c r="J59" s="306"/>
      <c r="K59" s="304"/>
    </row>
    <row r="60" ht="15" customHeight="1">
      <c r="B60" s="302"/>
      <c r="C60" s="308"/>
      <c r="D60" s="311" t="s">
        <v>718</v>
      </c>
      <c r="E60" s="311"/>
      <c r="F60" s="311"/>
      <c r="G60" s="311"/>
      <c r="H60" s="311"/>
      <c r="I60" s="311"/>
      <c r="J60" s="311"/>
      <c r="K60" s="304"/>
    </row>
    <row r="61" ht="15" customHeight="1">
      <c r="B61" s="302"/>
      <c r="C61" s="308"/>
      <c r="D61" s="306" t="s">
        <v>719</v>
      </c>
      <c r="E61" s="306"/>
      <c r="F61" s="306"/>
      <c r="G61" s="306"/>
      <c r="H61" s="306"/>
      <c r="I61" s="306"/>
      <c r="J61" s="306"/>
      <c r="K61" s="304"/>
    </row>
    <row r="62" ht="12.75" customHeight="1">
      <c r="B62" s="302"/>
      <c r="C62" s="308"/>
      <c r="D62" s="308"/>
      <c r="E62" s="312"/>
      <c r="F62" s="308"/>
      <c r="G62" s="308"/>
      <c r="H62" s="308"/>
      <c r="I62" s="308"/>
      <c r="J62" s="308"/>
      <c r="K62" s="304"/>
    </row>
    <row r="63" ht="15" customHeight="1">
      <c r="B63" s="302"/>
      <c r="C63" s="308"/>
      <c r="D63" s="306" t="s">
        <v>720</v>
      </c>
      <c r="E63" s="306"/>
      <c r="F63" s="306"/>
      <c r="G63" s="306"/>
      <c r="H63" s="306"/>
      <c r="I63" s="306"/>
      <c r="J63" s="306"/>
      <c r="K63" s="304"/>
    </row>
    <row r="64" ht="15" customHeight="1">
      <c r="B64" s="302"/>
      <c r="C64" s="308"/>
      <c r="D64" s="311" t="s">
        <v>721</v>
      </c>
      <c r="E64" s="311"/>
      <c r="F64" s="311"/>
      <c r="G64" s="311"/>
      <c r="H64" s="311"/>
      <c r="I64" s="311"/>
      <c r="J64" s="311"/>
      <c r="K64" s="304"/>
    </row>
    <row r="65" ht="15" customHeight="1">
      <c r="B65" s="302"/>
      <c r="C65" s="308"/>
      <c r="D65" s="306" t="s">
        <v>722</v>
      </c>
      <c r="E65" s="306"/>
      <c r="F65" s="306"/>
      <c r="G65" s="306"/>
      <c r="H65" s="306"/>
      <c r="I65" s="306"/>
      <c r="J65" s="306"/>
      <c r="K65" s="304"/>
    </row>
    <row r="66" ht="15" customHeight="1">
      <c r="B66" s="302"/>
      <c r="C66" s="308"/>
      <c r="D66" s="306" t="s">
        <v>723</v>
      </c>
      <c r="E66" s="306"/>
      <c r="F66" s="306"/>
      <c r="G66" s="306"/>
      <c r="H66" s="306"/>
      <c r="I66" s="306"/>
      <c r="J66" s="306"/>
      <c r="K66" s="304"/>
    </row>
    <row r="67" ht="15" customHeight="1">
      <c r="B67" s="302"/>
      <c r="C67" s="308"/>
      <c r="D67" s="306" t="s">
        <v>724</v>
      </c>
      <c r="E67" s="306"/>
      <c r="F67" s="306"/>
      <c r="G67" s="306"/>
      <c r="H67" s="306"/>
      <c r="I67" s="306"/>
      <c r="J67" s="306"/>
      <c r="K67" s="304"/>
    </row>
    <row r="68" ht="15" customHeight="1">
      <c r="B68" s="302"/>
      <c r="C68" s="308"/>
      <c r="D68" s="306" t="s">
        <v>725</v>
      </c>
      <c r="E68" s="306"/>
      <c r="F68" s="306"/>
      <c r="G68" s="306"/>
      <c r="H68" s="306"/>
      <c r="I68" s="306"/>
      <c r="J68" s="306"/>
      <c r="K68" s="304"/>
    </row>
    <row r="69" ht="12.75" customHeight="1">
      <c r="B69" s="313"/>
      <c r="C69" s="314"/>
      <c r="D69" s="314"/>
      <c r="E69" s="314"/>
      <c r="F69" s="314"/>
      <c r="G69" s="314"/>
      <c r="H69" s="314"/>
      <c r="I69" s="314"/>
      <c r="J69" s="314"/>
      <c r="K69" s="315"/>
    </row>
    <row r="70" ht="18.75" customHeight="1">
      <c r="B70" s="316"/>
      <c r="C70" s="316"/>
      <c r="D70" s="316"/>
      <c r="E70" s="316"/>
      <c r="F70" s="316"/>
      <c r="G70" s="316"/>
      <c r="H70" s="316"/>
      <c r="I70" s="316"/>
      <c r="J70" s="316"/>
      <c r="K70" s="317"/>
    </row>
    <row r="71" ht="18.75" customHeight="1">
      <c r="B71" s="317"/>
      <c r="C71" s="317"/>
      <c r="D71" s="317"/>
      <c r="E71" s="317"/>
      <c r="F71" s="317"/>
      <c r="G71" s="317"/>
      <c r="H71" s="317"/>
      <c r="I71" s="317"/>
      <c r="J71" s="317"/>
      <c r="K71" s="317"/>
    </row>
    <row r="72" ht="7.5" customHeight="1">
      <c r="B72" s="318"/>
      <c r="C72" s="319"/>
      <c r="D72" s="319"/>
      <c r="E72" s="319"/>
      <c r="F72" s="319"/>
      <c r="G72" s="319"/>
      <c r="H72" s="319"/>
      <c r="I72" s="319"/>
      <c r="J72" s="319"/>
      <c r="K72" s="320"/>
    </row>
    <row r="73" ht="45" customHeight="1">
      <c r="B73" s="321"/>
      <c r="C73" s="322" t="s">
        <v>97</v>
      </c>
      <c r="D73" s="322"/>
      <c r="E73" s="322"/>
      <c r="F73" s="322"/>
      <c r="G73" s="322"/>
      <c r="H73" s="322"/>
      <c r="I73" s="322"/>
      <c r="J73" s="322"/>
      <c r="K73" s="323"/>
    </row>
    <row r="74" ht="17.25" customHeight="1">
      <c r="B74" s="321"/>
      <c r="C74" s="324" t="s">
        <v>726</v>
      </c>
      <c r="D74" s="324"/>
      <c r="E74" s="324"/>
      <c r="F74" s="324" t="s">
        <v>727</v>
      </c>
      <c r="G74" s="325"/>
      <c r="H74" s="324" t="s">
        <v>117</v>
      </c>
      <c r="I74" s="324" t="s">
        <v>62</v>
      </c>
      <c r="J74" s="324" t="s">
        <v>728</v>
      </c>
      <c r="K74" s="323"/>
    </row>
    <row r="75" ht="17.25" customHeight="1">
      <c r="B75" s="321"/>
      <c r="C75" s="326" t="s">
        <v>729</v>
      </c>
      <c r="D75" s="326"/>
      <c r="E75" s="326"/>
      <c r="F75" s="327" t="s">
        <v>730</v>
      </c>
      <c r="G75" s="328"/>
      <c r="H75" s="326"/>
      <c r="I75" s="326"/>
      <c r="J75" s="326" t="s">
        <v>731</v>
      </c>
      <c r="K75" s="323"/>
    </row>
    <row r="76" ht="5.25" customHeight="1">
      <c r="B76" s="321"/>
      <c r="C76" s="329"/>
      <c r="D76" s="329"/>
      <c r="E76" s="329"/>
      <c r="F76" s="329"/>
      <c r="G76" s="330"/>
      <c r="H76" s="329"/>
      <c r="I76" s="329"/>
      <c r="J76" s="329"/>
      <c r="K76" s="323"/>
    </row>
    <row r="77" ht="15" customHeight="1">
      <c r="B77" s="321"/>
      <c r="C77" s="310" t="s">
        <v>58</v>
      </c>
      <c r="D77" s="329"/>
      <c r="E77" s="329"/>
      <c r="F77" s="331" t="s">
        <v>732</v>
      </c>
      <c r="G77" s="330"/>
      <c r="H77" s="310" t="s">
        <v>733</v>
      </c>
      <c r="I77" s="310" t="s">
        <v>734</v>
      </c>
      <c r="J77" s="310">
        <v>20</v>
      </c>
      <c r="K77" s="323"/>
    </row>
    <row r="78" ht="15" customHeight="1">
      <c r="B78" s="321"/>
      <c r="C78" s="310" t="s">
        <v>735</v>
      </c>
      <c r="D78" s="310"/>
      <c r="E78" s="310"/>
      <c r="F78" s="331" t="s">
        <v>732</v>
      </c>
      <c r="G78" s="330"/>
      <c r="H78" s="310" t="s">
        <v>736</v>
      </c>
      <c r="I78" s="310" t="s">
        <v>734</v>
      </c>
      <c r="J78" s="310">
        <v>120</v>
      </c>
      <c r="K78" s="323"/>
    </row>
    <row r="79" ht="15" customHeight="1">
      <c r="B79" s="332"/>
      <c r="C79" s="310" t="s">
        <v>737</v>
      </c>
      <c r="D79" s="310"/>
      <c r="E79" s="310"/>
      <c r="F79" s="331" t="s">
        <v>738</v>
      </c>
      <c r="G79" s="330"/>
      <c r="H79" s="310" t="s">
        <v>739</v>
      </c>
      <c r="I79" s="310" t="s">
        <v>734</v>
      </c>
      <c r="J79" s="310">
        <v>50</v>
      </c>
      <c r="K79" s="323"/>
    </row>
    <row r="80" ht="15" customHeight="1">
      <c r="B80" s="332"/>
      <c r="C80" s="310" t="s">
        <v>740</v>
      </c>
      <c r="D80" s="310"/>
      <c r="E80" s="310"/>
      <c r="F80" s="331" t="s">
        <v>732</v>
      </c>
      <c r="G80" s="330"/>
      <c r="H80" s="310" t="s">
        <v>741</v>
      </c>
      <c r="I80" s="310" t="s">
        <v>742</v>
      </c>
      <c r="J80" s="310"/>
      <c r="K80" s="323"/>
    </row>
    <row r="81" ht="15" customHeight="1">
      <c r="B81" s="332"/>
      <c r="C81" s="333" t="s">
        <v>743</v>
      </c>
      <c r="D81" s="333"/>
      <c r="E81" s="333"/>
      <c r="F81" s="334" t="s">
        <v>738</v>
      </c>
      <c r="G81" s="333"/>
      <c r="H81" s="333" t="s">
        <v>744</v>
      </c>
      <c r="I81" s="333" t="s">
        <v>734</v>
      </c>
      <c r="J81" s="333">
        <v>15</v>
      </c>
      <c r="K81" s="323"/>
    </row>
    <row r="82" ht="15" customHeight="1">
      <c r="B82" s="332"/>
      <c r="C82" s="333" t="s">
        <v>745</v>
      </c>
      <c r="D82" s="333"/>
      <c r="E82" s="333"/>
      <c r="F82" s="334" t="s">
        <v>738</v>
      </c>
      <c r="G82" s="333"/>
      <c r="H82" s="333" t="s">
        <v>746</v>
      </c>
      <c r="I82" s="333" t="s">
        <v>734</v>
      </c>
      <c r="J82" s="333">
        <v>15</v>
      </c>
      <c r="K82" s="323"/>
    </row>
    <row r="83" ht="15" customHeight="1">
      <c r="B83" s="332"/>
      <c r="C83" s="333" t="s">
        <v>747</v>
      </c>
      <c r="D83" s="333"/>
      <c r="E83" s="333"/>
      <c r="F83" s="334" t="s">
        <v>738</v>
      </c>
      <c r="G83" s="333"/>
      <c r="H83" s="333" t="s">
        <v>748</v>
      </c>
      <c r="I83" s="333" t="s">
        <v>734</v>
      </c>
      <c r="J83" s="333">
        <v>20</v>
      </c>
      <c r="K83" s="323"/>
    </row>
    <row r="84" ht="15" customHeight="1">
      <c r="B84" s="332"/>
      <c r="C84" s="333" t="s">
        <v>749</v>
      </c>
      <c r="D84" s="333"/>
      <c r="E84" s="333"/>
      <c r="F84" s="334" t="s">
        <v>738</v>
      </c>
      <c r="G84" s="333"/>
      <c r="H84" s="333" t="s">
        <v>750</v>
      </c>
      <c r="I84" s="333" t="s">
        <v>734</v>
      </c>
      <c r="J84" s="333">
        <v>20</v>
      </c>
      <c r="K84" s="323"/>
    </row>
    <row r="85" ht="15" customHeight="1">
      <c r="B85" s="332"/>
      <c r="C85" s="310" t="s">
        <v>751</v>
      </c>
      <c r="D85" s="310"/>
      <c r="E85" s="310"/>
      <c r="F85" s="331" t="s">
        <v>738</v>
      </c>
      <c r="G85" s="330"/>
      <c r="H85" s="310" t="s">
        <v>752</v>
      </c>
      <c r="I85" s="310" t="s">
        <v>734</v>
      </c>
      <c r="J85" s="310">
        <v>50</v>
      </c>
      <c r="K85" s="323"/>
    </row>
    <row r="86" ht="15" customHeight="1">
      <c r="B86" s="332"/>
      <c r="C86" s="310" t="s">
        <v>753</v>
      </c>
      <c r="D86" s="310"/>
      <c r="E86" s="310"/>
      <c r="F86" s="331" t="s">
        <v>738</v>
      </c>
      <c r="G86" s="330"/>
      <c r="H86" s="310" t="s">
        <v>754</v>
      </c>
      <c r="I86" s="310" t="s">
        <v>734</v>
      </c>
      <c r="J86" s="310">
        <v>20</v>
      </c>
      <c r="K86" s="323"/>
    </row>
    <row r="87" ht="15" customHeight="1">
      <c r="B87" s="332"/>
      <c r="C87" s="310" t="s">
        <v>755</v>
      </c>
      <c r="D87" s="310"/>
      <c r="E87" s="310"/>
      <c r="F87" s="331" t="s">
        <v>738</v>
      </c>
      <c r="G87" s="330"/>
      <c r="H87" s="310" t="s">
        <v>756</v>
      </c>
      <c r="I87" s="310" t="s">
        <v>734</v>
      </c>
      <c r="J87" s="310">
        <v>20</v>
      </c>
      <c r="K87" s="323"/>
    </row>
    <row r="88" ht="15" customHeight="1">
      <c r="B88" s="332"/>
      <c r="C88" s="310" t="s">
        <v>757</v>
      </c>
      <c r="D88" s="310"/>
      <c r="E88" s="310"/>
      <c r="F88" s="331" t="s">
        <v>738</v>
      </c>
      <c r="G88" s="330"/>
      <c r="H88" s="310" t="s">
        <v>758</v>
      </c>
      <c r="I88" s="310" t="s">
        <v>734</v>
      </c>
      <c r="J88" s="310">
        <v>50</v>
      </c>
      <c r="K88" s="323"/>
    </row>
    <row r="89" ht="15" customHeight="1">
      <c r="B89" s="332"/>
      <c r="C89" s="310" t="s">
        <v>759</v>
      </c>
      <c r="D89" s="310"/>
      <c r="E89" s="310"/>
      <c r="F89" s="331" t="s">
        <v>738</v>
      </c>
      <c r="G89" s="330"/>
      <c r="H89" s="310" t="s">
        <v>759</v>
      </c>
      <c r="I89" s="310" t="s">
        <v>734</v>
      </c>
      <c r="J89" s="310">
        <v>50</v>
      </c>
      <c r="K89" s="323"/>
    </row>
    <row r="90" ht="15" customHeight="1">
      <c r="B90" s="332"/>
      <c r="C90" s="310" t="s">
        <v>122</v>
      </c>
      <c r="D90" s="310"/>
      <c r="E90" s="310"/>
      <c r="F90" s="331" t="s">
        <v>738</v>
      </c>
      <c r="G90" s="330"/>
      <c r="H90" s="310" t="s">
        <v>760</v>
      </c>
      <c r="I90" s="310" t="s">
        <v>734</v>
      </c>
      <c r="J90" s="310">
        <v>255</v>
      </c>
      <c r="K90" s="323"/>
    </row>
    <row r="91" ht="15" customHeight="1">
      <c r="B91" s="332"/>
      <c r="C91" s="310" t="s">
        <v>761</v>
      </c>
      <c r="D91" s="310"/>
      <c r="E91" s="310"/>
      <c r="F91" s="331" t="s">
        <v>732</v>
      </c>
      <c r="G91" s="330"/>
      <c r="H91" s="310" t="s">
        <v>762</v>
      </c>
      <c r="I91" s="310" t="s">
        <v>763</v>
      </c>
      <c r="J91" s="310"/>
      <c r="K91" s="323"/>
    </row>
    <row r="92" ht="15" customHeight="1">
      <c r="B92" s="332"/>
      <c r="C92" s="310" t="s">
        <v>764</v>
      </c>
      <c r="D92" s="310"/>
      <c r="E92" s="310"/>
      <c r="F92" s="331" t="s">
        <v>732</v>
      </c>
      <c r="G92" s="330"/>
      <c r="H92" s="310" t="s">
        <v>765</v>
      </c>
      <c r="I92" s="310" t="s">
        <v>766</v>
      </c>
      <c r="J92" s="310"/>
      <c r="K92" s="323"/>
    </row>
    <row r="93" ht="15" customHeight="1">
      <c r="B93" s="332"/>
      <c r="C93" s="310" t="s">
        <v>767</v>
      </c>
      <c r="D93" s="310"/>
      <c r="E93" s="310"/>
      <c r="F93" s="331" t="s">
        <v>732</v>
      </c>
      <c r="G93" s="330"/>
      <c r="H93" s="310" t="s">
        <v>767</v>
      </c>
      <c r="I93" s="310" t="s">
        <v>766</v>
      </c>
      <c r="J93" s="310"/>
      <c r="K93" s="323"/>
    </row>
    <row r="94" ht="15" customHeight="1">
      <c r="B94" s="332"/>
      <c r="C94" s="310" t="s">
        <v>43</v>
      </c>
      <c r="D94" s="310"/>
      <c r="E94" s="310"/>
      <c r="F94" s="331" t="s">
        <v>732</v>
      </c>
      <c r="G94" s="330"/>
      <c r="H94" s="310" t="s">
        <v>768</v>
      </c>
      <c r="I94" s="310" t="s">
        <v>766</v>
      </c>
      <c r="J94" s="310"/>
      <c r="K94" s="323"/>
    </row>
    <row r="95" ht="15" customHeight="1">
      <c r="B95" s="332"/>
      <c r="C95" s="310" t="s">
        <v>53</v>
      </c>
      <c r="D95" s="310"/>
      <c r="E95" s="310"/>
      <c r="F95" s="331" t="s">
        <v>732</v>
      </c>
      <c r="G95" s="330"/>
      <c r="H95" s="310" t="s">
        <v>769</v>
      </c>
      <c r="I95" s="310" t="s">
        <v>766</v>
      </c>
      <c r="J95" s="310"/>
      <c r="K95" s="323"/>
    </row>
    <row r="96" ht="15" customHeight="1">
      <c r="B96" s="335"/>
      <c r="C96" s="336"/>
      <c r="D96" s="336"/>
      <c r="E96" s="336"/>
      <c r="F96" s="336"/>
      <c r="G96" s="336"/>
      <c r="H96" s="336"/>
      <c r="I96" s="336"/>
      <c r="J96" s="336"/>
      <c r="K96" s="337"/>
    </row>
    <row r="97" ht="18.75" customHeight="1">
      <c r="B97" s="338"/>
      <c r="C97" s="339"/>
      <c r="D97" s="339"/>
      <c r="E97" s="339"/>
      <c r="F97" s="339"/>
      <c r="G97" s="339"/>
      <c r="H97" s="339"/>
      <c r="I97" s="339"/>
      <c r="J97" s="339"/>
      <c r="K97" s="338"/>
    </row>
    <row r="98" ht="18.75" customHeight="1">
      <c r="B98" s="317"/>
      <c r="C98" s="317"/>
      <c r="D98" s="317"/>
      <c r="E98" s="317"/>
      <c r="F98" s="317"/>
      <c r="G98" s="317"/>
      <c r="H98" s="317"/>
      <c r="I98" s="317"/>
      <c r="J98" s="317"/>
      <c r="K98" s="317"/>
    </row>
    <row r="99" ht="7.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20"/>
    </row>
    <row r="100" ht="45" customHeight="1">
      <c r="B100" s="321"/>
      <c r="C100" s="322" t="s">
        <v>770</v>
      </c>
      <c r="D100" s="322"/>
      <c r="E100" s="322"/>
      <c r="F100" s="322"/>
      <c r="G100" s="322"/>
      <c r="H100" s="322"/>
      <c r="I100" s="322"/>
      <c r="J100" s="322"/>
      <c r="K100" s="323"/>
    </row>
    <row r="101" ht="17.25" customHeight="1">
      <c r="B101" s="321"/>
      <c r="C101" s="324" t="s">
        <v>726</v>
      </c>
      <c r="D101" s="324"/>
      <c r="E101" s="324"/>
      <c r="F101" s="324" t="s">
        <v>727</v>
      </c>
      <c r="G101" s="325"/>
      <c r="H101" s="324" t="s">
        <v>117</v>
      </c>
      <c r="I101" s="324" t="s">
        <v>62</v>
      </c>
      <c r="J101" s="324" t="s">
        <v>728</v>
      </c>
      <c r="K101" s="323"/>
    </row>
    <row r="102" ht="17.25" customHeight="1">
      <c r="B102" s="321"/>
      <c r="C102" s="326" t="s">
        <v>729</v>
      </c>
      <c r="D102" s="326"/>
      <c r="E102" s="326"/>
      <c r="F102" s="327" t="s">
        <v>730</v>
      </c>
      <c r="G102" s="328"/>
      <c r="H102" s="326"/>
      <c r="I102" s="326"/>
      <c r="J102" s="326" t="s">
        <v>731</v>
      </c>
      <c r="K102" s="323"/>
    </row>
    <row r="103" ht="5.25" customHeight="1">
      <c r="B103" s="321"/>
      <c r="C103" s="324"/>
      <c r="D103" s="324"/>
      <c r="E103" s="324"/>
      <c r="F103" s="324"/>
      <c r="G103" s="340"/>
      <c r="H103" s="324"/>
      <c r="I103" s="324"/>
      <c r="J103" s="324"/>
      <c r="K103" s="323"/>
    </row>
    <row r="104" ht="15" customHeight="1">
      <c r="B104" s="321"/>
      <c r="C104" s="310" t="s">
        <v>58</v>
      </c>
      <c r="D104" s="329"/>
      <c r="E104" s="329"/>
      <c r="F104" s="331" t="s">
        <v>732</v>
      </c>
      <c r="G104" s="340"/>
      <c r="H104" s="310" t="s">
        <v>771</v>
      </c>
      <c r="I104" s="310" t="s">
        <v>734</v>
      </c>
      <c r="J104" s="310">
        <v>20</v>
      </c>
      <c r="K104" s="323"/>
    </row>
    <row r="105" ht="15" customHeight="1">
      <c r="B105" s="321"/>
      <c r="C105" s="310" t="s">
        <v>735</v>
      </c>
      <c r="D105" s="310"/>
      <c r="E105" s="310"/>
      <c r="F105" s="331" t="s">
        <v>732</v>
      </c>
      <c r="G105" s="310"/>
      <c r="H105" s="310" t="s">
        <v>771</v>
      </c>
      <c r="I105" s="310" t="s">
        <v>734</v>
      </c>
      <c r="J105" s="310">
        <v>120</v>
      </c>
      <c r="K105" s="323"/>
    </row>
    <row r="106" ht="15" customHeight="1">
      <c r="B106" s="332"/>
      <c r="C106" s="310" t="s">
        <v>737</v>
      </c>
      <c r="D106" s="310"/>
      <c r="E106" s="310"/>
      <c r="F106" s="331" t="s">
        <v>738</v>
      </c>
      <c r="G106" s="310"/>
      <c r="H106" s="310" t="s">
        <v>771</v>
      </c>
      <c r="I106" s="310" t="s">
        <v>734</v>
      </c>
      <c r="J106" s="310">
        <v>50</v>
      </c>
      <c r="K106" s="323"/>
    </row>
    <row r="107" ht="15" customHeight="1">
      <c r="B107" s="332"/>
      <c r="C107" s="310" t="s">
        <v>740</v>
      </c>
      <c r="D107" s="310"/>
      <c r="E107" s="310"/>
      <c r="F107" s="331" t="s">
        <v>732</v>
      </c>
      <c r="G107" s="310"/>
      <c r="H107" s="310" t="s">
        <v>771</v>
      </c>
      <c r="I107" s="310" t="s">
        <v>742</v>
      </c>
      <c r="J107" s="310"/>
      <c r="K107" s="323"/>
    </row>
    <row r="108" ht="15" customHeight="1">
      <c r="B108" s="332"/>
      <c r="C108" s="310" t="s">
        <v>751</v>
      </c>
      <c r="D108" s="310"/>
      <c r="E108" s="310"/>
      <c r="F108" s="331" t="s">
        <v>738</v>
      </c>
      <c r="G108" s="310"/>
      <c r="H108" s="310" t="s">
        <v>771</v>
      </c>
      <c r="I108" s="310" t="s">
        <v>734</v>
      </c>
      <c r="J108" s="310">
        <v>50</v>
      </c>
      <c r="K108" s="323"/>
    </row>
    <row r="109" ht="15" customHeight="1">
      <c r="B109" s="332"/>
      <c r="C109" s="310" t="s">
        <v>759</v>
      </c>
      <c r="D109" s="310"/>
      <c r="E109" s="310"/>
      <c r="F109" s="331" t="s">
        <v>738</v>
      </c>
      <c r="G109" s="310"/>
      <c r="H109" s="310" t="s">
        <v>771</v>
      </c>
      <c r="I109" s="310" t="s">
        <v>734</v>
      </c>
      <c r="J109" s="310">
        <v>50</v>
      </c>
      <c r="K109" s="323"/>
    </row>
    <row r="110" ht="15" customHeight="1">
      <c r="B110" s="332"/>
      <c r="C110" s="310" t="s">
        <v>757</v>
      </c>
      <c r="D110" s="310"/>
      <c r="E110" s="310"/>
      <c r="F110" s="331" t="s">
        <v>738</v>
      </c>
      <c r="G110" s="310"/>
      <c r="H110" s="310" t="s">
        <v>771</v>
      </c>
      <c r="I110" s="310" t="s">
        <v>734</v>
      </c>
      <c r="J110" s="310">
        <v>50</v>
      </c>
      <c r="K110" s="323"/>
    </row>
    <row r="111" ht="15" customHeight="1">
      <c r="B111" s="332"/>
      <c r="C111" s="310" t="s">
        <v>58</v>
      </c>
      <c r="D111" s="310"/>
      <c r="E111" s="310"/>
      <c r="F111" s="331" t="s">
        <v>732</v>
      </c>
      <c r="G111" s="310"/>
      <c r="H111" s="310" t="s">
        <v>772</v>
      </c>
      <c r="I111" s="310" t="s">
        <v>734</v>
      </c>
      <c r="J111" s="310">
        <v>20</v>
      </c>
      <c r="K111" s="323"/>
    </row>
    <row r="112" ht="15" customHeight="1">
      <c r="B112" s="332"/>
      <c r="C112" s="310" t="s">
        <v>773</v>
      </c>
      <c r="D112" s="310"/>
      <c r="E112" s="310"/>
      <c r="F112" s="331" t="s">
        <v>732</v>
      </c>
      <c r="G112" s="310"/>
      <c r="H112" s="310" t="s">
        <v>774</v>
      </c>
      <c r="I112" s="310" t="s">
        <v>734</v>
      </c>
      <c r="J112" s="310">
        <v>120</v>
      </c>
      <c r="K112" s="323"/>
    </row>
    <row r="113" ht="15" customHeight="1">
      <c r="B113" s="332"/>
      <c r="C113" s="310" t="s">
        <v>43</v>
      </c>
      <c r="D113" s="310"/>
      <c r="E113" s="310"/>
      <c r="F113" s="331" t="s">
        <v>732</v>
      </c>
      <c r="G113" s="310"/>
      <c r="H113" s="310" t="s">
        <v>775</v>
      </c>
      <c r="I113" s="310" t="s">
        <v>766</v>
      </c>
      <c r="J113" s="310"/>
      <c r="K113" s="323"/>
    </row>
    <row r="114" ht="15" customHeight="1">
      <c r="B114" s="332"/>
      <c r="C114" s="310" t="s">
        <v>53</v>
      </c>
      <c r="D114" s="310"/>
      <c r="E114" s="310"/>
      <c r="F114" s="331" t="s">
        <v>732</v>
      </c>
      <c r="G114" s="310"/>
      <c r="H114" s="310" t="s">
        <v>776</v>
      </c>
      <c r="I114" s="310" t="s">
        <v>766</v>
      </c>
      <c r="J114" s="310"/>
      <c r="K114" s="323"/>
    </row>
    <row r="115" ht="15" customHeight="1">
      <c r="B115" s="332"/>
      <c r="C115" s="310" t="s">
        <v>62</v>
      </c>
      <c r="D115" s="310"/>
      <c r="E115" s="310"/>
      <c r="F115" s="331" t="s">
        <v>732</v>
      </c>
      <c r="G115" s="310"/>
      <c r="H115" s="310" t="s">
        <v>777</v>
      </c>
      <c r="I115" s="310" t="s">
        <v>778</v>
      </c>
      <c r="J115" s="310"/>
      <c r="K115" s="323"/>
    </row>
    <row r="116" ht="15" customHeight="1">
      <c r="B116" s="335"/>
      <c r="C116" s="341"/>
      <c r="D116" s="341"/>
      <c r="E116" s="341"/>
      <c r="F116" s="341"/>
      <c r="G116" s="341"/>
      <c r="H116" s="341"/>
      <c r="I116" s="341"/>
      <c r="J116" s="341"/>
      <c r="K116" s="337"/>
    </row>
    <row r="117" ht="18.75" customHeight="1">
      <c r="B117" s="342"/>
      <c r="C117" s="306"/>
      <c r="D117" s="306"/>
      <c r="E117" s="306"/>
      <c r="F117" s="343"/>
      <c r="G117" s="306"/>
      <c r="H117" s="306"/>
      <c r="I117" s="306"/>
      <c r="J117" s="306"/>
      <c r="K117" s="342"/>
    </row>
    <row r="118" ht="18.75" customHeight="1">
      <c r="B118" s="317"/>
      <c r="C118" s="317"/>
      <c r="D118" s="317"/>
      <c r="E118" s="317"/>
      <c r="F118" s="317"/>
      <c r="G118" s="317"/>
      <c r="H118" s="317"/>
      <c r="I118" s="317"/>
      <c r="J118" s="317"/>
      <c r="K118" s="317"/>
    </row>
    <row r="119" ht="7.5" customHeight="1">
      <c r="B119" s="344"/>
      <c r="C119" s="345"/>
      <c r="D119" s="345"/>
      <c r="E119" s="345"/>
      <c r="F119" s="345"/>
      <c r="G119" s="345"/>
      <c r="H119" s="345"/>
      <c r="I119" s="345"/>
      <c r="J119" s="345"/>
      <c r="K119" s="346"/>
    </row>
    <row r="120" ht="45" customHeight="1">
      <c r="B120" s="347"/>
      <c r="C120" s="300" t="s">
        <v>779</v>
      </c>
      <c r="D120" s="300"/>
      <c r="E120" s="300"/>
      <c r="F120" s="300"/>
      <c r="G120" s="300"/>
      <c r="H120" s="300"/>
      <c r="I120" s="300"/>
      <c r="J120" s="300"/>
      <c r="K120" s="348"/>
    </row>
    <row r="121" ht="17.25" customHeight="1">
      <c r="B121" s="349"/>
      <c r="C121" s="324" t="s">
        <v>726</v>
      </c>
      <c r="D121" s="324"/>
      <c r="E121" s="324"/>
      <c r="F121" s="324" t="s">
        <v>727</v>
      </c>
      <c r="G121" s="325"/>
      <c r="H121" s="324" t="s">
        <v>117</v>
      </c>
      <c r="I121" s="324" t="s">
        <v>62</v>
      </c>
      <c r="J121" s="324" t="s">
        <v>728</v>
      </c>
      <c r="K121" s="350"/>
    </row>
    <row r="122" ht="17.25" customHeight="1">
      <c r="B122" s="349"/>
      <c r="C122" s="326" t="s">
        <v>729</v>
      </c>
      <c r="D122" s="326"/>
      <c r="E122" s="326"/>
      <c r="F122" s="327" t="s">
        <v>730</v>
      </c>
      <c r="G122" s="328"/>
      <c r="H122" s="326"/>
      <c r="I122" s="326"/>
      <c r="J122" s="326" t="s">
        <v>731</v>
      </c>
      <c r="K122" s="350"/>
    </row>
    <row r="123" ht="5.25" customHeight="1">
      <c r="B123" s="351"/>
      <c r="C123" s="329"/>
      <c r="D123" s="329"/>
      <c r="E123" s="329"/>
      <c r="F123" s="329"/>
      <c r="G123" s="310"/>
      <c r="H123" s="329"/>
      <c r="I123" s="329"/>
      <c r="J123" s="329"/>
      <c r="K123" s="352"/>
    </row>
    <row r="124" ht="15" customHeight="1">
      <c r="B124" s="351"/>
      <c r="C124" s="310" t="s">
        <v>735</v>
      </c>
      <c r="D124" s="329"/>
      <c r="E124" s="329"/>
      <c r="F124" s="331" t="s">
        <v>732</v>
      </c>
      <c r="G124" s="310"/>
      <c r="H124" s="310" t="s">
        <v>771</v>
      </c>
      <c r="I124" s="310" t="s">
        <v>734</v>
      </c>
      <c r="J124" s="310">
        <v>120</v>
      </c>
      <c r="K124" s="353"/>
    </row>
    <row r="125" ht="15" customHeight="1">
      <c r="B125" s="351"/>
      <c r="C125" s="310" t="s">
        <v>780</v>
      </c>
      <c r="D125" s="310"/>
      <c r="E125" s="310"/>
      <c r="F125" s="331" t="s">
        <v>732</v>
      </c>
      <c r="G125" s="310"/>
      <c r="H125" s="310" t="s">
        <v>781</v>
      </c>
      <c r="I125" s="310" t="s">
        <v>734</v>
      </c>
      <c r="J125" s="310" t="s">
        <v>782</v>
      </c>
      <c r="K125" s="353"/>
    </row>
    <row r="126" ht="15" customHeight="1">
      <c r="B126" s="351"/>
      <c r="C126" s="310" t="s">
        <v>681</v>
      </c>
      <c r="D126" s="310"/>
      <c r="E126" s="310"/>
      <c r="F126" s="331" t="s">
        <v>732</v>
      </c>
      <c r="G126" s="310"/>
      <c r="H126" s="310" t="s">
        <v>783</v>
      </c>
      <c r="I126" s="310" t="s">
        <v>734</v>
      </c>
      <c r="J126" s="310" t="s">
        <v>782</v>
      </c>
      <c r="K126" s="353"/>
    </row>
    <row r="127" ht="15" customHeight="1">
      <c r="B127" s="351"/>
      <c r="C127" s="310" t="s">
        <v>743</v>
      </c>
      <c r="D127" s="310"/>
      <c r="E127" s="310"/>
      <c r="F127" s="331" t="s">
        <v>738</v>
      </c>
      <c r="G127" s="310"/>
      <c r="H127" s="310" t="s">
        <v>744</v>
      </c>
      <c r="I127" s="310" t="s">
        <v>734</v>
      </c>
      <c r="J127" s="310">
        <v>15</v>
      </c>
      <c r="K127" s="353"/>
    </row>
    <row r="128" ht="15" customHeight="1">
      <c r="B128" s="351"/>
      <c r="C128" s="333" t="s">
        <v>745</v>
      </c>
      <c r="D128" s="333"/>
      <c r="E128" s="333"/>
      <c r="F128" s="334" t="s">
        <v>738</v>
      </c>
      <c r="G128" s="333"/>
      <c r="H128" s="333" t="s">
        <v>746</v>
      </c>
      <c r="I128" s="333" t="s">
        <v>734</v>
      </c>
      <c r="J128" s="333">
        <v>15</v>
      </c>
      <c r="K128" s="353"/>
    </row>
    <row r="129" ht="15" customHeight="1">
      <c r="B129" s="351"/>
      <c r="C129" s="333" t="s">
        <v>747</v>
      </c>
      <c r="D129" s="333"/>
      <c r="E129" s="333"/>
      <c r="F129" s="334" t="s">
        <v>738</v>
      </c>
      <c r="G129" s="333"/>
      <c r="H129" s="333" t="s">
        <v>748</v>
      </c>
      <c r="I129" s="333" t="s">
        <v>734</v>
      </c>
      <c r="J129" s="333">
        <v>20</v>
      </c>
      <c r="K129" s="353"/>
    </row>
    <row r="130" ht="15" customHeight="1">
      <c r="B130" s="351"/>
      <c r="C130" s="333" t="s">
        <v>749</v>
      </c>
      <c r="D130" s="333"/>
      <c r="E130" s="333"/>
      <c r="F130" s="334" t="s">
        <v>738</v>
      </c>
      <c r="G130" s="333"/>
      <c r="H130" s="333" t="s">
        <v>750</v>
      </c>
      <c r="I130" s="333" t="s">
        <v>734</v>
      </c>
      <c r="J130" s="333">
        <v>20</v>
      </c>
      <c r="K130" s="353"/>
    </row>
    <row r="131" ht="15" customHeight="1">
      <c r="B131" s="351"/>
      <c r="C131" s="310" t="s">
        <v>737</v>
      </c>
      <c r="D131" s="310"/>
      <c r="E131" s="310"/>
      <c r="F131" s="331" t="s">
        <v>738</v>
      </c>
      <c r="G131" s="310"/>
      <c r="H131" s="310" t="s">
        <v>771</v>
      </c>
      <c r="I131" s="310" t="s">
        <v>734</v>
      </c>
      <c r="J131" s="310">
        <v>50</v>
      </c>
      <c r="K131" s="353"/>
    </row>
    <row r="132" ht="15" customHeight="1">
      <c r="B132" s="351"/>
      <c r="C132" s="310" t="s">
        <v>751</v>
      </c>
      <c r="D132" s="310"/>
      <c r="E132" s="310"/>
      <c r="F132" s="331" t="s">
        <v>738</v>
      </c>
      <c r="G132" s="310"/>
      <c r="H132" s="310" t="s">
        <v>771</v>
      </c>
      <c r="I132" s="310" t="s">
        <v>734</v>
      </c>
      <c r="J132" s="310">
        <v>50</v>
      </c>
      <c r="K132" s="353"/>
    </row>
    <row r="133" ht="15" customHeight="1">
      <c r="B133" s="351"/>
      <c r="C133" s="310" t="s">
        <v>757</v>
      </c>
      <c r="D133" s="310"/>
      <c r="E133" s="310"/>
      <c r="F133" s="331" t="s">
        <v>738</v>
      </c>
      <c r="G133" s="310"/>
      <c r="H133" s="310" t="s">
        <v>771</v>
      </c>
      <c r="I133" s="310" t="s">
        <v>734</v>
      </c>
      <c r="J133" s="310">
        <v>50</v>
      </c>
      <c r="K133" s="353"/>
    </row>
    <row r="134" ht="15" customHeight="1">
      <c r="B134" s="351"/>
      <c r="C134" s="310" t="s">
        <v>759</v>
      </c>
      <c r="D134" s="310"/>
      <c r="E134" s="310"/>
      <c r="F134" s="331" t="s">
        <v>738</v>
      </c>
      <c r="G134" s="310"/>
      <c r="H134" s="310" t="s">
        <v>771</v>
      </c>
      <c r="I134" s="310" t="s">
        <v>734</v>
      </c>
      <c r="J134" s="310">
        <v>50</v>
      </c>
      <c r="K134" s="353"/>
    </row>
    <row r="135" ht="15" customHeight="1">
      <c r="B135" s="351"/>
      <c r="C135" s="310" t="s">
        <v>122</v>
      </c>
      <c r="D135" s="310"/>
      <c r="E135" s="310"/>
      <c r="F135" s="331" t="s">
        <v>738</v>
      </c>
      <c r="G135" s="310"/>
      <c r="H135" s="310" t="s">
        <v>784</v>
      </c>
      <c r="I135" s="310" t="s">
        <v>734</v>
      </c>
      <c r="J135" s="310">
        <v>255</v>
      </c>
      <c r="K135" s="353"/>
    </row>
    <row r="136" ht="15" customHeight="1">
      <c r="B136" s="351"/>
      <c r="C136" s="310" t="s">
        <v>761</v>
      </c>
      <c r="D136" s="310"/>
      <c r="E136" s="310"/>
      <c r="F136" s="331" t="s">
        <v>732</v>
      </c>
      <c r="G136" s="310"/>
      <c r="H136" s="310" t="s">
        <v>785</v>
      </c>
      <c r="I136" s="310" t="s">
        <v>763</v>
      </c>
      <c r="J136" s="310"/>
      <c r="K136" s="353"/>
    </row>
    <row r="137" ht="15" customHeight="1">
      <c r="B137" s="351"/>
      <c r="C137" s="310" t="s">
        <v>764</v>
      </c>
      <c r="D137" s="310"/>
      <c r="E137" s="310"/>
      <c r="F137" s="331" t="s">
        <v>732</v>
      </c>
      <c r="G137" s="310"/>
      <c r="H137" s="310" t="s">
        <v>786</v>
      </c>
      <c r="I137" s="310" t="s">
        <v>766</v>
      </c>
      <c r="J137" s="310"/>
      <c r="K137" s="353"/>
    </row>
    <row r="138" ht="15" customHeight="1">
      <c r="B138" s="351"/>
      <c r="C138" s="310" t="s">
        <v>767</v>
      </c>
      <c r="D138" s="310"/>
      <c r="E138" s="310"/>
      <c r="F138" s="331" t="s">
        <v>732</v>
      </c>
      <c r="G138" s="310"/>
      <c r="H138" s="310" t="s">
        <v>767</v>
      </c>
      <c r="I138" s="310" t="s">
        <v>766</v>
      </c>
      <c r="J138" s="310"/>
      <c r="K138" s="353"/>
    </row>
    <row r="139" ht="15" customHeight="1">
      <c r="B139" s="351"/>
      <c r="C139" s="310" t="s">
        <v>43</v>
      </c>
      <c r="D139" s="310"/>
      <c r="E139" s="310"/>
      <c r="F139" s="331" t="s">
        <v>732</v>
      </c>
      <c r="G139" s="310"/>
      <c r="H139" s="310" t="s">
        <v>787</v>
      </c>
      <c r="I139" s="310" t="s">
        <v>766</v>
      </c>
      <c r="J139" s="310"/>
      <c r="K139" s="353"/>
    </row>
    <row r="140" ht="15" customHeight="1">
      <c r="B140" s="351"/>
      <c r="C140" s="310" t="s">
        <v>788</v>
      </c>
      <c r="D140" s="310"/>
      <c r="E140" s="310"/>
      <c r="F140" s="331" t="s">
        <v>732</v>
      </c>
      <c r="G140" s="310"/>
      <c r="H140" s="310" t="s">
        <v>789</v>
      </c>
      <c r="I140" s="310" t="s">
        <v>766</v>
      </c>
      <c r="J140" s="310"/>
      <c r="K140" s="353"/>
    </row>
    <row r="141" ht="15" customHeight="1">
      <c r="B141" s="354"/>
      <c r="C141" s="355"/>
      <c r="D141" s="355"/>
      <c r="E141" s="355"/>
      <c r="F141" s="355"/>
      <c r="G141" s="355"/>
      <c r="H141" s="355"/>
      <c r="I141" s="355"/>
      <c r="J141" s="355"/>
      <c r="K141" s="356"/>
    </row>
    <row r="142" ht="18.75" customHeight="1">
      <c r="B142" s="306"/>
      <c r="C142" s="306"/>
      <c r="D142" s="306"/>
      <c r="E142" s="306"/>
      <c r="F142" s="343"/>
      <c r="G142" s="306"/>
      <c r="H142" s="306"/>
      <c r="I142" s="306"/>
      <c r="J142" s="306"/>
      <c r="K142" s="306"/>
    </row>
    <row r="143" ht="18.75" customHeight="1">
      <c r="B143" s="317"/>
      <c r="C143" s="317"/>
      <c r="D143" s="317"/>
      <c r="E143" s="317"/>
      <c r="F143" s="317"/>
      <c r="G143" s="317"/>
      <c r="H143" s="317"/>
      <c r="I143" s="317"/>
      <c r="J143" s="317"/>
      <c r="K143" s="317"/>
    </row>
    <row r="144" ht="7.5" customHeight="1">
      <c r="B144" s="318"/>
      <c r="C144" s="319"/>
      <c r="D144" s="319"/>
      <c r="E144" s="319"/>
      <c r="F144" s="319"/>
      <c r="G144" s="319"/>
      <c r="H144" s="319"/>
      <c r="I144" s="319"/>
      <c r="J144" s="319"/>
      <c r="K144" s="320"/>
    </row>
    <row r="145" ht="45" customHeight="1">
      <c r="B145" s="321"/>
      <c r="C145" s="322" t="s">
        <v>790</v>
      </c>
      <c r="D145" s="322"/>
      <c r="E145" s="322"/>
      <c r="F145" s="322"/>
      <c r="G145" s="322"/>
      <c r="H145" s="322"/>
      <c r="I145" s="322"/>
      <c r="J145" s="322"/>
      <c r="K145" s="323"/>
    </row>
    <row r="146" ht="17.25" customHeight="1">
      <c r="B146" s="321"/>
      <c r="C146" s="324" t="s">
        <v>726</v>
      </c>
      <c r="D146" s="324"/>
      <c r="E146" s="324"/>
      <c r="F146" s="324" t="s">
        <v>727</v>
      </c>
      <c r="G146" s="325"/>
      <c r="H146" s="324" t="s">
        <v>117</v>
      </c>
      <c r="I146" s="324" t="s">
        <v>62</v>
      </c>
      <c r="J146" s="324" t="s">
        <v>728</v>
      </c>
      <c r="K146" s="323"/>
    </row>
    <row r="147" ht="17.25" customHeight="1">
      <c r="B147" s="321"/>
      <c r="C147" s="326" t="s">
        <v>729</v>
      </c>
      <c r="D147" s="326"/>
      <c r="E147" s="326"/>
      <c r="F147" s="327" t="s">
        <v>730</v>
      </c>
      <c r="G147" s="328"/>
      <c r="H147" s="326"/>
      <c r="I147" s="326"/>
      <c r="J147" s="326" t="s">
        <v>731</v>
      </c>
      <c r="K147" s="323"/>
    </row>
    <row r="148" ht="5.25" customHeight="1">
      <c r="B148" s="332"/>
      <c r="C148" s="329"/>
      <c r="D148" s="329"/>
      <c r="E148" s="329"/>
      <c r="F148" s="329"/>
      <c r="G148" s="330"/>
      <c r="H148" s="329"/>
      <c r="I148" s="329"/>
      <c r="J148" s="329"/>
      <c r="K148" s="353"/>
    </row>
    <row r="149" ht="15" customHeight="1">
      <c r="B149" s="332"/>
      <c r="C149" s="357" t="s">
        <v>735</v>
      </c>
      <c r="D149" s="310"/>
      <c r="E149" s="310"/>
      <c r="F149" s="358" t="s">
        <v>732</v>
      </c>
      <c r="G149" s="310"/>
      <c r="H149" s="357" t="s">
        <v>771</v>
      </c>
      <c r="I149" s="357" t="s">
        <v>734</v>
      </c>
      <c r="J149" s="357">
        <v>120</v>
      </c>
      <c r="K149" s="353"/>
    </row>
    <row r="150" ht="15" customHeight="1">
      <c r="B150" s="332"/>
      <c r="C150" s="357" t="s">
        <v>780</v>
      </c>
      <c r="D150" s="310"/>
      <c r="E150" s="310"/>
      <c r="F150" s="358" t="s">
        <v>732</v>
      </c>
      <c r="G150" s="310"/>
      <c r="H150" s="357" t="s">
        <v>791</v>
      </c>
      <c r="I150" s="357" t="s">
        <v>734</v>
      </c>
      <c r="J150" s="357" t="s">
        <v>782</v>
      </c>
      <c r="K150" s="353"/>
    </row>
    <row r="151" ht="15" customHeight="1">
      <c r="B151" s="332"/>
      <c r="C151" s="357" t="s">
        <v>681</v>
      </c>
      <c r="D151" s="310"/>
      <c r="E151" s="310"/>
      <c r="F151" s="358" t="s">
        <v>732</v>
      </c>
      <c r="G151" s="310"/>
      <c r="H151" s="357" t="s">
        <v>792</v>
      </c>
      <c r="I151" s="357" t="s">
        <v>734</v>
      </c>
      <c r="J151" s="357" t="s">
        <v>782</v>
      </c>
      <c r="K151" s="353"/>
    </row>
    <row r="152" ht="15" customHeight="1">
      <c r="B152" s="332"/>
      <c r="C152" s="357" t="s">
        <v>737</v>
      </c>
      <c r="D152" s="310"/>
      <c r="E152" s="310"/>
      <c r="F152" s="358" t="s">
        <v>738</v>
      </c>
      <c r="G152" s="310"/>
      <c r="H152" s="357" t="s">
        <v>771</v>
      </c>
      <c r="I152" s="357" t="s">
        <v>734</v>
      </c>
      <c r="J152" s="357">
        <v>50</v>
      </c>
      <c r="K152" s="353"/>
    </row>
    <row r="153" ht="15" customHeight="1">
      <c r="B153" s="332"/>
      <c r="C153" s="357" t="s">
        <v>740</v>
      </c>
      <c r="D153" s="310"/>
      <c r="E153" s="310"/>
      <c r="F153" s="358" t="s">
        <v>732</v>
      </c>
      <c r="G153" s="310"/>
      <c r="H153" s="357" t="s">
        <v>771</v>
      </c>
      <c r="I153" s="357" t="s">
        <v>742</v>
      </c>
      <c r="J153" s="357"/>
      <c r="K153" s="353"/>
    </row>
    <row r="154" ht="15" customHeight="1">
      <c r="B154" s="332"/>
      <c r="C154" s="357" t="s">
        <v>751</v>
      </c>
      <c r="D154" s="310"/>
      <c r="E154" s="310"/>
      <c r="F154" s="358" t="s">
        <v>738</v>
      </c>
      <c r="G154" s="310"/>
      <c r="H154" s="357" t="s">
        <v>771</v>
      </c>
      <c r="I154" s="357" t="s">
        <v>734</v>
      </c>
      <c r="J154" s="357">
        <v>50</v>
      </c>
      <c r="K154" s="353"/>
    </row>
    <row r="155" ht="15" customHeight="1">
      <c r="B155" s="332"/>
      <c r="C155" s="357" t="s">
        <v>759</v>
      </c>
      <c r="D155" s="310"/>
      <c r="E155" s="310"/>
      <c r="F155" s="358" t="s">
        <v>738</v>
      </c>
      <c r="G155" s="310"/>
      <c r="H155" s="357" t="s">
        <v>771</v>
      </c>
      <c r="I155" s="357" t="s">
        <v>734</v>
      </c>
      <c r="J155" s="357">
        <v>50</v>
      </c>
      <c r="K155" s="353"/>
    </row>
    <row r="156" ht="15" customHeight="1">
      <c r="B156" s="332"/>
      <c r="C156" s="357" t="s">
        <v>757</v>
      </c>
      <c r="D156" s="310"/>
      <c r="E156" s="310"/>
      <c r="F156" s="358" t="s">
        <v>738</v>
      </c>
      <c r="G156" s="310"/>
      <c r="H156" s="357" t="s">
        <v>771</v>
      </c>
      <c r="I156" s="357" t="s">
        <v>734</v>
      </c>
      <c r="J156" s="357">
        <v>50</v>
      </c>
      <c r="K156" s="353"/>
    </row>
    <row r="157" ht="15" customHeight="1">
      <c r="B157" s="332"/>
      <c r="C157" s="357" t="s">
        <v>102</v>
      </c>
      <c r="D157" s="310"/>
      <c r="E157" s="310"/>
      <c r="F157" s="358" t="s">
        <v>732</v>
      </c>
      <c r="G157" s="310"/>
      <c r="H157" s="357" t="s">
        <v>793</v>
      </c>
      <c r="I157" s="357" t="s">
        <v>734</v>
      </c>
      <c r="J157" s="357" t="s">
        <v>794</v>
      </c>
      <c r="K157" s="353"/>
    </row>
    <row r="158" ht="15" customHeight="1">
      <c r="B158" s="332"/>
      <c r="C158" s="357" t="s">
        <v>795</v>
      </c>
      <c r="D158" s="310"/>
      <c r="E158" s="310"/>
      <c r="F158" s="358" t="s">
        <v>732</v>
      </c>
      <c r="G158" s="310"/>
      <c r="H158" s="357" t="s">
        <v>796</v>
      </c>
      <c r="I158" s="357" t="s">
        <v>766</v>
      </c>
      <c r="J158" s="357"/>
      <c r="K158" s="353"/>
    </row>
    <row r="159" ht="15" customHeight="1">
      <c r="B159" s="359"/>
      <c r="C159" s="341"/>
      <c r="D159" s="341"/>
      <c r="E159" s="341"/>
      <c r="F159" s="341"/>
      <c r="G159" s="341"/>
      <c r="H159" s="341"/>
      <c r="I159" s="341"/>
      <c r="J159" s="341"/>
      <c r="K159" s="360"/>
    </row>
    <row r="160" ht="18.75" customHeight="1">
      <c r="B160" s="306"/>
      <c r="C160" s="310"/>
      <c r="D160" s="310"/>
      <c r="E160" s="310"/>
      <c r="F160" s="331"/>
      <c r="G160" s="310"/>
      <c r="H160" s="310"/>
      <c r="I160" s="310"/>
      <c r="J160" s="310"/>
      <c r="K160" s="306"/>
    </row>
    <row r="161" ht="18.75" customHeight="1">
      <c r="B161" s="317"/>
      <c r="C161" s="317"/>
      <c r="D161" s="317"/>
      <c r="E161" s="317"/>
      <c r="F161" s="317"/>
      <c r="G161" s="317"/>
      <c r="H161" s="317"/>
      <c r="I161" s="317"/>
      <c r="J161" s="317"/>
      <c r="K161" s="317"/>
    </row>
    <row r="162" ht="7.5" customHeight="1">
      <c r="B162" s="296"/>
      <c r="C162" s="297"/>
      <c r="D162" s="297"/>
      <c r="E162" s="297"/>
      <c r="F162" s="297"/>
      <c r="G162" s="297"/>
      <c r="H162" s="297"/>
      <c r="I162" s="297"/>
      <c r="J162" s="297"/>
      <c r="K162" s="298"/>
    </row>
    <row r="163" ht="45" customHeight="1">
      <c r="B163" s="299"/>
      <c r="C163" s="300" t="s">
        <v>797</v>
      </c>
      <c r="D163" s="300"/>
      <c r="E163" s="300"/>
      <c r="F163" s="300"/>
      <c r="G163" s="300"/>
      <c r="H163" s="300"/>
      <c r="I163" s="300"/>
      <c r="J163" s="300"/>
      <c r="K163" s="301"/>
    </row>
    <row r="164" ht="17.25" customHeight="1">
      <c r="B164" s="299"/>
      <c r="C164" s="324" t="s">
        <v>726</v>
      </c>
      <c r="D164" s="324"/>
      <c r="E164" s="324"/>
      <c r="F164" s="324" t="s">
        <v>727</v>
      </c>
      <c r="G164" s="361"/>
      <c r="H164" s="362" t="s">
        <v>117</v>
      </c>
      <c r="I164" s="362" t="s">
        <v>62</v>
      </c>
      <c r="J164" s="324" t="s">
        <v>728</v>
      </c>
      <c r="K164" s="301"/>
    </row>
    <row r="165" ht="17.25" customHeight="1">
      <c r="B165" s="302"/>
      <c r="C165" s="326" t="s">
        <v>729</v>
      </c>
      <c r="D165" s="326"/>
      <c r="E165" s="326"/>
      <c r="F165" s="327" t="s">
        <v>730</v>
      </c>
      <c r="G165" s="363"/>
      <c r="H165" s="364"/>
      <c r="I165" s="364"/>
      <c r="J165" s="326" t="s">
        <v>731</v>
      </c>
      <c r="K165" s="304"/>
    </row>
    <row r="166" ht="5.25" customHeight="1">
      <c r="B166" s="332"/>
      <c r="C166" s="329"/>
      <c r="D166" s="329"/>
      <c r="E166" s="329"/>
      <c r="F166" s="329"/>
      <c r="G166" s="330"/>
      <c r="H166" s="329"/>
      <c r="I166" s="329"/>
      <c r="J166" s="329"/>
      <c r="K166" s="353"/>
    </row>
    <row r="167" ht="15" customHeight="1">
      <c r="B167" s="332"/>
      <c r="C167" s="310" t="s">
        <v>735</v>
      </c>
      <c r="D167" s="310"/>
      <c r="E167" s="310"/>
      <c r="F167" s="331" t="s">
        <v>732</v>
      </c>
      <c r="G167" s="310"/>
      <c r="H167" s="310" t="s">
        <v>771</v>
      </c>
      <c r="I167" s="310" t="s">
        <v>734</v>
      </c>
      <c r="J167" s="310">
        <v>120</v>
      </c>
      <c r="K167" s="353"/>
    </row>
    <row r="168" ht="15" customHeight="1">
      <c r="B168" s="332"/>
      <c r="C168" s="310" t="s">
        <v>780</v>
      </c>
      <c r="D168" s="310"/>
      <c r="E168" s="310"/>
      <c r="F168" s="331" t="s">
        <v>732</v>
      </c>
      <c r="G168" s="310"/>
      <c r="H168" s="310" t="s">
        <v>781</v>
      </c>
      <c r="I168" s="310" t="s">
        <v>734</v>
      </c>
      <c r="J168" s="310" t="s">
        <v>782</v>
      </c>
      <c r="K168" s="353"/>
    </row>
    <row r="169" ht="15" customHeight="1">
      <c r="B169" s="332"/>
      <c r="C169" s="310" t="s">
        <v>681</v>
      </c>
      <c r="D169" s="310"/>
      <c r="E169" s="310"/>
      <c r="F169" s="331" t="s">
        <v>732</v>
      </c>
      <c r="G169" s="310"/>
      <c r="H169" s="310" t="s">
        <v>798</v>
      </c>
      <c r="I169" s="310" t="s">
        <v>734</v>
      </c>
      <c r="J169" s="310" t="s">
        <v>782</v>
      </c>
      <c r="K169" s="353"/>
    </row>
    <row r="170" ht="15" customHeight="1">
      <c r="B170" s="332"/>
      <c r="C170" s="310" t="s">
        <v>737</v>
      </c>
      <c r="D170" s="310"/>
      <c r="E170" s="310"/>
      <c r="F170" s="331" t="s">
        <v>738</v>
      </c>
      <c r="G170" s="310"/>
      <c r="H170" s="310" t="s">
        <v>798</v>
      </c>
      <c r="I170" s="310" t="s">
        <v>734</v>
      </c>
      <c r="J170" s="310">
        <v>50</v>
      </c>
      <c r="K170" s="353"/>
    </row>
    <row r="171" ht="15" customHeight="1">
      <c r="B171" s="332"/>
      <c r="C171" s="310" t="s">
        <v>740</v>
      </c>
      <c r="D171" s="310"/>
      <c r="E171" s="310"/>
      <c r="F171" s="331" t="s">
        <v>732</v>
      </c>
      <c r="G171" s="310"/>
      <c r="H171" s="310" t="s">
        <v>798</v>
      </c>
      <c r="I171" s="310" t="s">
        <v>742</v>
      </c>
      <c r="J171" s="310"/>
      <c r="K171" s="353"/>
    </row>
    <row r="172" ht="15" customHeight="1">
      <c r="B172" s="332"/>
      <c r="C172" s="310" t="s">
        <v>751</v>
      </c>
      <c r="D172" s="310"/>
      <c r="E172" s="310"/>
      <c r="F172" s="331" t="s">
        <v>738</v>
      </c>
      <c r="G172" s="310"/>
      <c r="H172" s="310" t="s">
        <v>798</v>
      </c>
      <c r="I172" s="310" t="s">
        <v>734</v>
      </c>
      <c r="J172" s="310">
        <v>50</v>
      </c>
      <c r="K172" s="353"/>
    </row>
    <row r="173" ht="15" customHeight="1">
      <c r="B173" s="332"/>
      <c r="C173" s="310" t="s">
        <v>759</v>
      </c>
      <c r="D173" s="310"/>
      <c r="E173" s="310"/>
      <c r="F173" s="331" t="s">
        <v>738</v>
      </c>
      <c r="G173" s="310"/>
      <c r="H173" s="310" t="s">
        <v>798</v>
      </c>
      <c r="I173" s="310" t="s">
        <v>734</v>
      </c>
      <c r="J173" s="310">
        <v>50</v>
      </c>
      <c r="K173" s="353"/>
    </row>
    <row r="174" ht="15" customHeight="1">
      <c r="B174" s="332"/>
      <c r="C174" s="310" t="s">
        <v>757</v>
      </c>
      <c r="D174" s="310"/>
      <c r="E174" s="310"/>
      <c r="F174" s="331" t="s">
        <v>738</v>
      </c>
      <c r="G174" s="310"/>
      <c r="H174" s="310" t="s">
        <v>798</v>
      </c>
      <c r="I174" s="310" t="s">
        <v>734</v>
      </c>
      <c r="J174" s="310">
        <v>50</v>
      </c>
      <c r="K174" s="353"/>
    </row>
    <row r="175" ht="15" customHeight="1">
      <c r="B175" s="332"/>
      <c r="C175" s="310" t="s">
        <v>116</v>
      </c>
      <c r="D175" s="310"/>
      <c r="E175" s="310"/>
      <c r="F175" s="331" t="s">
        <v>732</v>
      </c>
      <c r="G175" s="310"/>
      <c r="H175" s="310" t="s">
        <v>799</v>
      </c>
      <c r="I175" s="310" t="s">
        <v>800</v>
      </c>
      <c r="J175" s="310"/>
      <c r="K175" s="353"/>
    </row>
    <row r="176" ht="15" customHeight="1">
      <c r="B176" s="332"/>
      <c r="C176" s="310" t="s">
        <v>62</v>
      </c>
      <c r="D176" s="310"/>
      <c r="E176" s="310"/>
      <c r="F176" s="331" t="s">
        <v>732</v>
      </c>
      <c r="G176" s="310"/>
      <c r="H176" s="310" t="s">
        <v>801</v>
      </c>
      <c r="I176" s="310" t="s">
        <v>802</v>
      </c>
      <c r="J176" s="310">
        <v>1</v>
      </c>
      <c r="K176" s="353"/>
    </row>
    <row r="177" ht="15" customHeight="1">
      <c r="B177" s="332"/>
      <c r="C177" s="310" t="s">
        <v>58</v>
      </c>
      <c r="D177" s="310"/>
      <c r="E177" s="310"/>
      <c r="F177" s="331" t="s">
        <v>732</v>
      </c>
      <c r="G177" s="310"/>
      <c r="H177" s="310" t="s">
        <v>803</v>
      </c>
      <c r="I177" s="310" t="s">
        <v>734</v>
      </c>
      <c r="J177" s="310">
        <v>20</v>
      </c>
      <c r="K177" s="353"/>
    </row>
    <row r="178" ht="15" customHeight="1">
      <c r="B178" s="332"/>
      <c r="C178" s="310" t="s">
        <v>117</v>
      </c>
      <c r="D178" s="310"/>
      <c r="E178" s="310"/>
      <c r="F178" s="331" t="s">
        <v>732</v>
      </c>
      <c r="G178" s="310"/>
      <c r="H178" s="310" t="s">
        <v>804</v>
      </c>
      <c r="I178" s="310" t="s">
        <v>734</v>
      </c>
      <c r="J178" s="310">
        <v>255</v>
      </c>
      <c r="K178" s="353"/>
    </row>
    <row r="179" ht="15" customHeight="1">
      <c r="B179" s="332"/>
      <c r="C179" s="310" t="s">
        <v>118</v>
      </c>
      <c r="D179" s="310"/>
      <c r="E179" s="310"/>
      <c r="F179" s="331" t="s">
        <v>732</v>
      </c>
      <c r="G179" s="310"/>
      <c r="H179" s="310" t="s">
        <v>697</v>
      </c>
      <c r="I179" s="310" t="s">
        <v>734</v>
      </c>
      <c r="J179" s="310">
        <v>10</v>
      </c>
      <c r="K179" s="353"/>
    </row>
    <row r="180" ht="15" customHeight="1">
      <c r="B180" s="332"/>
      <c r="C180" s="310" t="s">
        <v>119</v>
      </c>
      <c r="D180" s="310"/>
      <c r="E180" s="310"/>
      <c r="F180" s="331" t="s">
        <v>732</v>
      </c>
      <c r="G180" s="310"/>
      <c r="H180" s="310" t="s">
        <v>805</v>
      </c>
      <c r="I180" s="310" t="s">
        <v>766</v>
      </c>
      <c r="J180" s="310"/>
      <c r="K180" s="353"/>
    </row>
    <row r="181" ht="15" customHeight="1">
      <c r="B181" s="332"/>
      <c r="C181" s="310" t="s">
        <v>806</v>
      </c>
      <c r="D181" s="310"/>
      <c r="E181" s="310"/>
      <c r="F181" s="331" t="s">
        <v>732</v>
      </c>
      <c r="G181" s="310"/>
      <c r="H181" s="310" t="s">
        <v>807</v>
      </c>
      <c r="I181" s="310" t="s">
        <v>766</v>
      </c>
      <c r="J181" s="310"/>
      <c r="K181" s="353"/>
    </row>
    <row r="182" ht="15" customHeight="1">
      <c r="B182" s="332"/>
      <c r="C182" s="310" t="s">
        <v>795</v>
      </c>
      <c r="D182" s="310"/>
      <c r="E182" s="310"/>
      <c r="F182" s="331" t="s">
        <v>732</v>
      </c>
      <c r="G182" s="310"/>
      <c r="H182" s="310" t="s">
        <v>808</v>
      </c>
      <c r="I182" s="310" t="s">
        <v>766</v>
      </c>
      <c r="J182" s="310"/>
      <c r="K182" s="353"/>
    </row>
    <row r="183" ht="15" customHeight="1">
      <c r="B183" s="332"/>
      <c r="C183" s="310" t="s">
        <v>121</v>
      </c>
      <c r="D183" s="310"/>
      <c r="E183" s="310"/>
      <c r="F183" s="331" t="s">
        <v>738</v>
      </c>
      <c r="G183" s="310"/>
      <c r="H183" s="310" t="s">
        <v>809</v>
      </c>
      <c r="I183" s="310" t="s">
        <v>734</v>
      </c>
      <c r="J183" s="310">
        <v>50</v>
      </c>
      <c r="K183" s="353"/>
    </row>
    <row r="184" ht="15" customHeight="1">
      <c r="B184" s="332"/>
      <c r="C184" s="310" t="s">
        <v>810</v>
      </c>
      <c r="D184" s="310"/>
      <c r="E184" s="310"/>
      <c r="F184" s="331" t="s">
        <v>738</v>
      </c>
      <c r="G184" s="310"/>
      <c r="H184" s="310" t="s">
        <v>811</v>
      </c>
      <c r="I184" s="310" t="s">
        <v>812</v>
      </c>
      <c r="J184" s="310"/>
      <c r="K184" s="353"/>
    </row>
    <row r="185" ht="15" customHeight="1">
      <c r="B185" s="332"/>
      <c r="C185" s="310" t="s">
        <v>813</v>
      </c>
      <c r="D185" s="310"/>
      <c r="E185" s="310"/>
      <c r="F185" s="331" t="s">
        <v>738</v>
      </c>
      <c r="G185" s="310"/>
      <c r="H185" s="310" t="s">
        <v>814</v>
      </c>
      <c r="I185" s="310" t="s">
        <v>812</v>
      </c>
      <c r="J185" s="310"/>
      <c r="K185" s="353"/>
    </row>
    <row r="186" ht="15" customHeight="1">
      <c r="B186" s="332"/>
      <c r="C186" s="310" t="s">
        <v>815</v>
      </c>
      <c r="D186" s="310"/>
      <c r="E186" s="310"/>
      <c r="F186" s="331" t="s">
        <v>738</v>
      </c>
      <c r="G186" s="310"/>
      <c r="H186" s="310" t="s">
        <v>816</v>
      </c>
      <c r="I186" s="310" t="s">
        <v>812</v>
      </c>
      <c r="J186" s="310"/>
      <c r="K186" s="353"/>
    </row>
    <row r="187" ht="15" customHeight="1">
      <c r="B187" s="332"/>
      <c r="C187" s="365" t="s">
        <v>817</v>
      </c>
      <c r="D187" s="310"/>
      <c r="E187" s="310"/>
      <c r="F187" s="331" t="s">
        <v>738</v>
      </c>
      <c r="G187" s="310"/>
      <c r="H187" s="310" t="s">
        <v>818</v>
      </c>
      <c r="I187" s="310" t="s">
        <v>819</v>
      </c>
      <c r="J187" s="366" t="s">
        <v>820</v>
      </c>
      <c r="K187" s="353"/>
    </row>
    <row r="188" ht="15" customHeight="1">
      <c r="B188" s="332"/>
      <c r="C188" s="316" t="s">
        <v>47</v>
      </c>
      <c r="D188" s="310"/>
      <c r="E188" s="310"/>
      <c r="F188" s="331" t="s">
        <v>732</v>
      </c>
      <c r="G188" s="310"/>
      <c r="H188" s="306" t="s">
        <v>821</v>
      </c>
      <c r="I188" s="310" t="s">
        <v>822</v>
      </c>
      <c r="J188" s="310"/>
      <c r="K188" s="353"/>
    </row>
    <row r="189" ht="15" customHeight="1">
      <c r="B189" s="332"/>
      <c r="C189" s="316" t="s">
        <v>823</v>
      </c>
      <c r="D189" s="310"/>
      <c r="E189" s="310"/>
      <c r="F189" s="331" t="s">
        <v>732</v>
      </c>
      <c r="G189" s="310"/>
      <c r="H189" s="310" t="s">
        <v>824</v>
      </c>
      <c r="I189" s="310" t="s">
        <v>766</v>
      </c>
      <c r="J189" s="310"/>
      <c r="K189" s="353"/>
    </row>
    <row r="190" ht="15" customHeight="1">
      <c r="B190" s="332"/>
      <c r="C190" s="316" t="s">
        <v>825</v>
      </c>
      <c r="D190" s="310"/>
      <c r="E190" s="310"/>
      <c r="F190" s="331" t="s">
        <v>732</v>
      </c>
      <c r="G190" s="310"/>
      <c r="H190" s="310" t="s">
        <v>826</v>
      </c>
      <c r="I190" s="310" t="s">
        <v>766</v>
      </c>
      <c r="J190" s="310"/>
      <c r="K190" s="353"/>
    </row>
    <row r="191" ht="15" customHeight="1">
      <c r="B191" s="332"/>
      <c r="C191" s="316" t="s">
        <v>827</v>
      </c>
      <c r="D191" s="310"/>
      <c r="E191" s="310"/>
      <c r="F191" s="331" t="s">
        <v>738</v>
      </c>
      <c r="G191" s="310"/>
      <c r="H191" s="310" t="s">
        <v>828</v>
      </c>
      <c r="I191" s="310" t="s">
        <v>766</v>
      </c>
      <c r="J191" s="310"/>
      <c r="K191" s="353"/>
    </row>
    <row r="192" ht="15" customHeight="1">
      <c r="B192" s="359"/>
      <c r="C192" s="367"/>
      <c r="D192" s="341"/>
      <c r="E192" s="341"/>
      <c r="F192" s="341"/>
      <c r="G192" s="341"/>
      <c r="H192" s="341"/>
      <c r="I192" s="341"/>
      <c r="J192" s="341"/>
      <c r="K192" s="360"/>
    </row>
    <row r="193" ht="18.75" customHeight="1">
      <c r="B193" s="306"/>
      <c r="C193" s="310"/>
      <c r="D193" s="310"/>
      <c r="E193" s="310"/>
      <c r="F193" s="331"/>
      <c r="G193" s="310"/>
      <c r="H193" s="310"/>
      <c r="I193" s="310"/>
      <c r="J193" s="310"/>
      <c r="K193" s="306"/>
    </row>
    <row r="194" ht="18.75" customHeight="1">
      <c r="B194" s="306"/>
      <c r="C194" s="310"/>
      <c r="D194" s="310"/>
      <c r="E194" s="310"/>
      <c r="F194" s="331"/>
      <c r="G194" s="310"/>
      <c r="H194" s="310"/>
      <c r="I194" s="310"/>
      <c r="J194" s="310"/>
      <c r="K194" s="306"/>
    </row>
    <row r="195" ht="18.75" customHeight="1">
      <c r="B195" s="317"/>
      <c r="C195" s="317"/>
      <c r="D195" s="317"/>
      <c r="E195" s="317"/>
      <c r="F195" s="317"/>
      <c r="G195" s="317"/>
      <c r="H195" s="317"/>
      <c r="I195" s="317"/>
      <c r="J195" s="317"/>
      <c r="K195" s="317"/>
    </row>
    <row r="196" ht="13.5">
      <c r="B196" s="296"/>
      <c r="C196" s="297"/>
      <c r="D196" s="297"/>
      <c r="E196" s="297"/>
      <c r="F196" s="297"/>
      <c r="G196" s="297"/>
      <c r="H196" s="297"/>
      <c r="I196" s="297"/>
      <c r="J196" s="297"/>
      <c r="K196" s="298"/>
    </row>
    <row r="197" ht="21">
      <c r="B197" s="299"/>
      <c r="C197" s="300" t="s">
        <v>829</v>
      </c>
      <c r="D197" s="300"/>
      <c r="E197" s="300"/>
      <c r="F197" s="300"/>
      <c r="G197" s="300"/>
      <c r="H197" s="300"/>
      <c r="I197" s="300"/>
      <c r="J197" s="300"/>
      <c r="K197" s="301"/>
    </row>
    <row r="198" ht="25.5" customHeight="1">
      <c r="B198" s="299"/>
      <c r="C198" s="368" t="s">
        <v>830</v>
      </c>
      <c r="D198" s="368"/>
      <c r="E198" s="368"/>
      <c r="F198" s="368" t="s">
        <v>831</v>
      </c>
      <c r="G198" s="369"/>
      <c r="H198" s="368" t="s">
        <v>832</v>
      </c>
      <c r="I198" s="368"/>
      <c r="J198" s="368"/>
      <c r="K198" s="301"/>
    </row>
    <row r="199" ht="5.25" customHeight="1">
      <c r="B199" s="332"/>
      <c r="C199" s="329"/>
      <c r="D199" s="329"/>
      <c r="E199" s="329"/>
      <c r="F199" s="329"/>
      <c r="G199" s="310"/>
      <c r="H199" s="329"/>
      <c r="I199" s="329"/>
      <c r="J199" s="329"/>
      <c r="K199" s="353"/>
    </row>
    <row r="200" ht="15" customHeight="1">
      <c r="B200" s="332"/>
      <c r="C200" s="310" t="s">
        <v>822</v>
      </c>
      <c r="D200" s="310"/>
      <c r="E200" s="310"/>
      <c r="F200" s="331" t="s">
        <v>48</v>
      </c>
      <c r="G200" s="310"/>
      <c r="H200" s="310" t="s">
        <v>833</v>
      </c>
      <c r="I200" s="310"/>
      <c r="J200" s="310"/>
      <c r="K200" s="353"/>
    </row>
    <row r="201" ht="15" customHeight="1">
      <c r="B201" s="332"/>
      <c r="C201" s="338"/>
      <c r="D201" s="310"/>
      <c r="E201" s="310"/>
      <c r="F201" s="331" t="s">
        <v>49</v>
      </c>
      <c r="G201" s="310"/>
      <c r="H201" s="310" t="s">
        <v>834</v>
      </c>
      <c r="I201" s="310"/>
      <c r="J201" s="310"/>
      <c r="K201" s="353"/>
    </row>
    <row r="202" ht="15" customHeight="1">
      <c r="B202" s="332"/>
      <c r="C202" s="338"/>
      <c r="D202" s="310"/>
      <c r="E202" s="310"/>
      <c r="F202" s="331" t="s">
        <v>52</v>
      </c>
      <c r="G202" s="310"/>
      <c r="H202" s="310" t="s">
        <v>835</v>
      </c>
      <c r="I202" s="310"/>
      <c r="J202" s="310"/>
      <c r="K202" s="353"/>
    </row>
    <row r="203" ht="15" customHeight="1">
      <c r="B203" s="332"/>
      <c r="C203" s="310"/>
      <c r="D203" s="310"/>
      <c r="E203" s="310"/>
      <c r="F203" s="331" t="s">
        <v>50</v>
      </c>
      <c r="G203" s="310"/>
      <c r="H203" s="310" t="s">
        <v>836</v>
      </c>
      <c r="I203" s="310"/>
      <c r="J203" s="310"/>
      <c r="K203" s="353"/>
    </row>
    <row r="204" ht="15" customHeight="1">
      <c r="B204" s="332"/>
      <c r="C204" s="310"/>
      <c r="D204" s="310"/>
      <c r="E204" s="310"/>
      <c r="F204" s="331" t="s">
        <v>51</v>
      </c>
      <c r="G204" s="310"/>
      <c r="H204" s="310" t="s">
        <v>837</v>
      </c>
      <c r="I204" s="310"/>
      <c r="J204" s="310"/>
      <c r="K204" s="353"/>
    </row>
    <row r="205" ht="15" customHeight="1">
      <c r="B205" s="332"/>
      <c r="C205" s="310"/>
      <c r="D205" s="310"/>
      <c r="E205" s="310"/>
      <c r="F205" s="331"/>
      <c r="G205" s="310"/>
      <c r="H205" s="310"/>
      <c r="I205" s="310"/>
      <c r="J205" s="310"/>
      <c r="K205" s="353"/>
    </row>
    <row r="206" ht="15" customHeight="1">
      <c r="B206" s="332"/>
      <c r="C206" s="310" t="s">
        <v>778</v>
      </c>
      <c r="D206" s="310"/>
      <c r="E206" s="310"/>
      <c r="F206" s="331" t="s">
        <v>84</v>
      </c>
      <c r="G206" s="310"/>
      <c r="H206" s="310" t="s">
        <v>838</v>
      </c>
      <c r="I206" s="310"/>
      <c r="J206" s="310"/>
      <c r="K206" s="353"/>
    </row>
    <row r="207" ht="15" customHeight="1">
      <c r="B207" s="332"/>
      <c r="C207" s="338"/>
      <c r="D207" s="310"/>
      <c r="E207" s="310"/>
      <c r="F207" s="331" t="s">
        <v>676</v>
      </c>
      <c r="G207" s="310"/>
      <c r="H207" s="310" t="s">
        <v>677</v>
      </c>
      <c r="I207" s="310"/>
      <c r="J207" s="310"/>
      <c r="K207" s="353"/>
    </row>
    <row r="208" ht="15" customHeight="1">
      <c r="B208" s="332"/>
      <c r="C208" s="310"/>
      <c r="D208" s="310"/>
      <c r="E208" s="310"/>
      <c r="F208" s="331" t="s">
        <v>674</v>
      </c>
      <c r="G208" s="310"/>
      <c r="H208" s="310" t="s">
        <v>839</v>
      </c>
      <c r="I208" s="310"/>
      <c r="J208" s="310"/>
      <c r="K208" s="353"/>
    </row>
    <row r="209" ht="15" customHeight="1">
      <c r="B209" s="370"/>
      <c r="C209" s="338"/>
      <c r="D209" s="338"/>
      <c r="E209" s="338"/>
      <c r="F209" s="331" t="s">
        <v>90</v>
      </c>
      <c r="G209" s="316"/>
      <c r="H209" s="357" t="s">
        <v>678</v>
      </c>
      <c r="I209" s="357"/>
      <c r="J209" s="357"/>
      <c r="K209" s="371"/>
    </row>
    <row r="210" ht="15" customHeight="1">
      <c r="B210" s="370"/>
      <c r="C210" s="338"/>
      <c r="D210" s="338"/>
      <c r="E210" s="338"/>
      <c r="F210" s="331" t="s">
        <v>679</v>
      </c>
      <c r="G210" s="316"/>
      <c r="H210" s="357" t="s">
        <v>639</v>
      </c>
      <c r="I210" s="357"/>
      <c r="J210" s="357"/>
      <c r="K210" s="371"/>
    </row>
    <row r="211" ht="15" customHeight="1">
      <c r="B211" s="370"/>
      <c r="C211" s="338"/>
      <c r="D211" s="338"/>
      <c r="E211" s="338"/>
      <c r="F211" s="372"/>
      <c r="G211" s="316"/>
      <c r="H211" s="373"/>
      <c r="I211" s="373"/>
      <c r="J211" s="373"/>
      <c r="K211" s="371"/>
    </row>
    <row r="212" ht="15" customHeight="1">
      <c r="B212" s="370"/>
      <c r="C212" s="310" t="s">
        <v>802</v>
      </c>
      <c r="D212" s="338"/>
      <c r="E212" s="338"/>
      <c r="F212" s="331">
        <v>1</v>
      </c>
      <c r="G212" s="316"/>
      <c r="H212" s="357" t="s">
        <v>840</v>
      </c>
      <c r="I212" s="357"/>
      <c r="J212" s="357"/>
      <c r="K212" s="371"/>
    </row>
    <row r="213" ht="15" customHeight="1">
      <c r="B213" s="370"/>
      <c r="C213" s="338"/>
      <c r="D213" s="338"/>
      <c r="E213" s="338"/>
      <c r="F213" s="331">
        <v>2</v>
      </c>
      <c r="G213" s="316"/>
      <c r="H213" s="357" t="s">
        <v>841</v>
      </c>
      <c r="I213" s="357"/>
      <c r="J213" s="357"/>
      <c r="K213" s="371"/>
    </row>
    <row r="214" ht="15" customHeight="1">
      <c r="B214" s="370"/>
      <c r="C214" s="338"/>
      <c r="D214" s="338"/>
      <c r="E214" s="338"/>
      <c r="F214" s="331">
        <v>3</v>
      </c>
      <c r="G214" s="316"/>
      <c r="H214" s="357" t="s">
        <v>842</v>
      </c>
      <c r="I214" s="357"/>
      <c r="J214" s="357"/>
      <c r="K214" s="371"/>
    </row>
    <row r="215" ht="15" customHeight="1">
      <c r="B215" s="370"/>
      <c r="C215" s="338"/>
      <c r="D215" s="338"/>
      <c r="E215" s="338"/>
      <c r="F215" s="331">
        <v>4</v>
      </c>
      <c r="G215" s="316"/>
      <c r="H215" s="357" t="s">
        <v>843</v>
      </c>
      <c r="I215" s="357"/>
      <c r="J215" s="357"/>
      <c r="K215" s="371"/>
    </row>
    <row r="216" ht="12.75" customHeight="1">
      <c r="B216" s="374"/>
      <c r="C216" s="375"/>
      <c r="D216" s="375"/>
      <c r="E216" s="375"/>
      <c r="F216" s="375"/>
      <c r="G216" s="375"/>
      <c r="H216" s="375"/>
      <c r="I216" s="375"/>
      <c r="J216" s="375"/>
      <c r="K216" s="376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Miroslava Šmejdířová</dc:creator>
  <cp:lastModifiedBy>Miroslava Šmejdířová</cp:lastModifiedBy>
  <dcterms:created xsi:type="dcterms:W3CDTF">2017-09-14T08:29:47Z</dcterms:created>
  <dcterms:modified xsi:type="dcterms:W3CDTF">2017-09-14T08:29:55Z</dcterms:modified>
</cp:coreProperties>
</file>