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995" windowHeight="640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'Položky'!$A$1:$G$96</definedName>
    <definedName name="_xlnm.Print_Area" localSheetId="1">'Rekapitulace'!$A$1:$I$24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<sst xmlns="http://schemas.openxmlformats.org/spreadsheetml/2006/main" count="338" uniqueCount="215">
  <si>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</si>
  <si>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</si>
  <si>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</si>
  <si>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</si>
  <si>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</si>
  <si>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</si>
  <si>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</si>
  <si>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</si>
  <si>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</si>
  <si>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</si>
  <si>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</si>
  <si>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</si>
  <si>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</si>
  <si>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</si>
  <si>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</si>
  <si>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</si>
  <si>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</si>
  <si>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</si>
  <si>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</si>
  <si>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</si>
  <si>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</si>
  <si>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</si>
  <si>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</si>
  <si>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</si>
  <si>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</si>
  <si>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</si>
  <si>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</si>
  <si>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</si>
  <si>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</si>
  <si>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</si>
  <si>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</si>
  <si>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</si>
  <si>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</si>
  <si>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</si>
  <si>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</si>
  <si>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</si>
  <si>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</si>
  <si>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</si>
  <si>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</si>
  <si>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</si>
  <si>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</si>
  <si>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</si>
  <si>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</si>
  <si>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</si>
  <si>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</si>
  <si>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</si>
  <si>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</si>
  <si>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</si>
  <si>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</si>
  <si>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</si>
  <si>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</si>
  <si>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</si>
  <si>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</si>
  <si>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</si>
  <si>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</si>
  <si>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</si>
  <si>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</si>
  <si>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</si>
  <si>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</si>
  <si>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</si>
  <si>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</si>
  <si>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</si>
  <si>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</si>
  <si>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</si>
  <si>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</si>
  <si>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</si>
  <si>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</si>
  <si>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</si>
  <si>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</si>
  <si>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</si>
  <si>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</si>
  <si>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</si>
  <si>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</si>
  <si>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</si>
  <si>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</si>
  <si>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</si>
  <si>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049</t>
  </si>
  <si>
    <t>Město Studénka</t>
  </si>
  <si>
    <t>11</t>
  </si>
  <si>
    <t>MŠ Nová Horka</t>
  </si>
  <si>
    <t>801.31</t>
  </si>
  <si>
    <t>01</t>
  </si>
  <si>
    <t>Oprava střechy</t>
  </si>
  <si>
    <t>712</t>
  </si>
  <si>
    <t>Živičné krytiny</t>
  </si>
  <si>
    <t>712212111R00</t>
  </si>
  <si>
    <t xml:space="preserve">Podkladní pás z textilie přibitím </t>
  </si>
  <si>
    <t>m2</t>
  </si>
  <si>
    <t>16,60*3,9+16,60*7,605+0,3*(16,60*2+3,9+7,605)</t>
  </si>
  <si>
    <t>14,95*3,9+14,95*7,605+0,3*(16,60*2+3,9+7,605)</t>
  </si>
  <si>
    <t>712371801RZ4</t>
  </si>
  <si>
    <t>Povlaková krytina střech do 10°, fólií PVC 1 vrstva - včetně dod. fólie Fatrafol 810 tl.1,5mm</t>
  </si>
  <si>
    <t>998712101R00</t>
  </si>
  <si>
    <t xml:space="preserve">Přesun hmot pro povlakové krytiny, výšky do 6 m </t>
  </si>
  <si>
    <t>t</t>
  </si>
  <si>
    <t>713</t>
  </si>
  <si>
    <t>Izolace tepelné</t>
  </si>
  <si>
    <t>713141151R00</t>
  </si>
  <si>
    <t xml:space="preserve">Izolace tepelná střech kladená na sucho 1vrstvá </t>
  </si>
  <si>
    <t>16,6*3,9+16,6*7,605</t>
  </si>
  <si>
    <t>713141221RK5</t>
  </si>
  <si>
    <t>Montáž parozábrany, ploché střechy, přelep. spojů Jutafol N 140 standard</t>
  </si>
  <si>
    <t>16,6*3,9+16,6*7,605+0,1*(16,6*4+3,9*2+7,605*2)</t>
  </si>
  <si>
    <t>28375766.A</t>
  </si>
  <si>
    <t>Deska izolační polystyrén samozhášivý EPS 100</t>
  </si>
  <si>
    <t>m3</t>
  </si>
  <si>
    <t>(16,6*3,9+16,6*7,605)*0,1*1,02</t>
  </si>
  <si>
    <t>67352004</t>
  </si>
  <si>
    <t>Geotextilie netkaná PK-Nontex PET 300 g/m2</t>
  </si>
  <si>
    <t>(16,60*3,9+16,60*7,605)*1,10</t>
  </si>
  <si>
    <t>(14,95*3,9+14,95*7,605)*1,10</t>
  </si>
  <si>
    <t>998713101R00</t>
  </si>
  <si>
    <t xml:space="preserve">Přesun hmot pro izolace tepelné, výšky do 6 m </t>
  </si>
  <si>
    <t>764</t>
  </si>
  <si>
    <t>Konstrukce klempířské</t>
  </si>
  <si>
    <t>712378007R00</t>
  </si>
  <si>
    <t xml:space="preserve">Rohová lišta vnitřní VIPLANYL RŠ 100 mm </t>
  </si>
  <si>
    <t>m</t>
  </si>
  <si>
    <t>16,6+14,95</t>
  </si>
  <si>
    <t>712378008R00</t>
  </si>
  <si>
    <t xml:space="preserve">Pásek VIPLANYL RŠ 50 mm </t>
  </si>
  <si>
    <t>16,60*3+3,9*2+7,605*2</t>
  </si>
  <si>
    <t>14,95*3+3,9*2+7,605*2</t>
  </si>
  <si>
    <t>721242111R00</t>
  </si>
  <si>
    <t xml:space="preserve">Lapač střešních splavenin PP HL660 D 110 mm </t>
  </si>
  <si>
    <t>kus</t>
  </si>
  <si>
    <t>721273145RM1</t>
  </si>
  <si>
    <t>Hlavice ventilační z PVC  DN 100/930 hlavice HL 810</t>
  </si>
  <si>
    <t>764242420R00</t>
  </si>
  <si>
    <t xml:space="preserve">Lemování trub z Ti Zn, hladká krytina, D do 100 mm </t>
  </si>
  <si>
    <t>764323330R00</t>
  </si>
  <si>
    <t xml:space="preserve">Oplechování okapů Al, živičná krytina, rš 330 mm </t>
  </si>
  <si>
    <t>(16,60+14,95)*2</t>
  </si>
  <si>
    <t>764323830R00</t>
  </si>
  <si>
    <t xml:space="preserve">Demont. oplech. okapů, živičná krytina, rš 330 mm </t>
  </si>
  <si>
    <t>764334360R00</t>
  </si>
  <si>
    <t xml:space="preserve">Lemování zdí na plochých střechách,z Al,rš 660 mm </t>
  </si>
  <si>
    <t>16,60+14,95-0,80</t>
  </si>
  <si>
    <t>764334870R00</t>
  </si>
  <si>
    <t xml:space="preserve">Demontáž lemování zdí plochých střech,rš 750 mm </t>
  </si>
  <si>
    <t>764339340R00</t>
  </si>
  <si>
    <t xml:space="preserve">Lemování z Al, komínů na hladké krytině, v hřebeni </t>
  </si>
  <si>
    <t>2,6+0,20</t>
  </si>
  <si>
    <t>764339840R00</t>
  </si>
  <si>
    <t xml:space="preserve">Demontáž lemování komínů v hřeb. hl. kryt, do 30° </t>
  </si>
  <si>
    <t>764345831R00</t>
  </si>
  <si>
    <t xml:space="preserve">Demontáž ventilačních nástavců D do 150 mm, do 30° </t>
  </si>
  <si>
    <t>764352301R00</t>
  </si>
  <si>
    <t xml:space="preserve">Žlaby z Al plechu podokapní půlkruhové,rš 250 mm </t>
  </si>
  <si>
    <t>764352800R00</t>
  </si>
  <si>
    <t xml:space="preserve">Demontáž žlabů půlkruh. rovných, rš 250 mm, do 30° </t>
  </si>
  <si>
    <t>764359312R00</t>
  </si>
  <si>
    <t xml:space="preserve">Kotlík kónický z Al plechu pro trouby,D do 125 mm </t>
  </si>
  <si>
    <t>764410450RT2</t>
  </si>
  <si>
    <t>Oplechování parapetů z Al tl. 0,63 mm, rš 330 mm lepení Enkolitem</t>
  </si>
  <si>
    <t>1,2*8</t>
  </si>
  <si>
    <t>764410850R00</t>
  </si>
  <si>
    <t xml:space="preserve">Demontáž oplechování parapetů,rš od 100 do 330 mm </t>
  </si>
  <si>
    <t>764430330R00</t>
  </si>
  <si>
    <t xml:space="preserve">Oplechování zdí včetně rohů z Al, rš 400 mm </t>
  </si>
  <si>
    <t>7,70*2+1,50*2+3,20*2</t>
  </si>
  <si>
    <t>764430840R00</t>
  </si>
  <si>
    <t xml:space="preserve">Demontáž oplechování zdí,rš od 330 do 500 mm </t>
  </si>
  <si>
    <t>764454801R00</t>
  </si>
  <si>
    <t xml:space="preserve">Demontáž odpadních trub kruhových,D 75 a 100 mm </t>
  </si>
  <si>
    <t>3,5*4</t>
  </si>
  <si>
    <t>764718109R00</t>
  </si>
  <si>
    <t xml:space="preserve">Odpadní trouby kruhové z Al plechu lak., D 100 mm </t>
  </si>
  <si>
    <t>4,0*2+5,5*2</t>
  </si>
  <si>
    <t>764719410R00</t>
  </si>
  <si>
    <t xml:space="preserve">Závětrná lišta z Al plechu lak, rš 330 mm </t>
  </si>
  <si>
    <t>998764101R00</t>
  </si>
  <si>
    <t xml:space="preserve">Přesun hmot pro klempířské konstr., výšky do 6 m </t>
  </si>
  <si>
    <t>979082111R00</t>
  </si>
  <si>
    <t xml:space="preserve">Vnitrostaveništní doprava suti do 10 m </t>
  </si>
  <si>
    <t>979083116R00</t>
  </si>
  <si>
    <t xml:space="preserve">Vodorovné přemístění suti na skládku do 5000 m </t>
  </si>
  <si>
    <t>783</t>
  </si>
  <si>
    <t>Nátěry</t>
  </si>
  <si>
    <t>783103811R00</t>
  </si>
  <si>
    <t xml:space="preserve">Odstranění nátěrů z ocel.konstrukcí "C" oškrábáním </t>
  </si>
  <si>
    <t>(2,3*2+0,25*10+0,15*4)*0,10</t>
  </si>
  <si>
    <t>783125230R00</t>
  </si>
  <si>
    <t xml:space="preserve">Nátěr syntetický OK "C" nebo "CC" 1x + 2x email </t>
  </si>
  <si>
    <t>M211</t>
  </si>
  <si>
    <t>Hromosvod</t>
  </si>
  <si>
    <t>210220212RT2</t>
  </si>
  <si>
    <t>Tyč jímací s upev. na stř.hřeben do 3 m, do zdi včetně dodávky tyče JP 20 + 2xdržák DJ 1</t>
  </si>
  <si>
    <t>210220301RT2</t>
  </si>
  <si>
    <t>Svorka hromosvodová do 2 šroubů /SS, SZ, SO/ včetně dodávky svorky SS</t>
  </si>
  <si>
    <t>743621120R00</t>
  </si>
  <si>
    <t xml:space="preserve">Mtz hromosvod dratu s podper 10- mm </t>
  </si>
  <si>
    <t>11,0*3+4,0+31,0*3</t>
  </si>
  <si>
    <t>743621220R00</t>
  </si>
  <si>
    <t xml:space="preserve">Mtz hromosvod dratu 10- mm </t>
  </si>
  <si>
    <t>11,0*2</t>
  </si>
  <si>
    <t>210 11</t>
  </si>
  <si>
    <t xml:space="preserve">Demontáž stávajícího hromosvodu </t>
  </si>
  <si>
    <t>soubor</t>
  </si>
  <si>
    <t>15615235</t>
  </si>
  <si>
    <t>Drát tažený pozinkovaný 11343  D 10,00 mm</t>
  </si>
  <si>
    <t>kg</t>
  </si>
  <si>
    <t>(130+22+6*1,5+4*3,5)*1,02*0,617</t>
  </si>
  <si>
    <t>35441540</t>
  </si>
  <si>
    <t>Podpěra vedení na ploché střechy PV 21-b 100 mm</t>
  </si>
  <si>
    <t>31/3*3+3*3</t>
  </si>
  <si>
    <t>35441860</t>
  </si>
  <si>
    <t>Svorka SJ 1 k jímací tyči</t>
  </si>
  <si>
    <t>Ztížené výrobní podmínky</t>
  </si>
  <si>
    <t>Oborová přirážka</t>
  </si>
  <si>
    <t>Mimostaveništní doprava</t>
  </si>
  <si>
    <t>Zařízení staveniště</t>
  </si>
  <si>
    <t>Provoz investora</t>
  </si>
  <si>
    <t>Rezerva rozpočtu</t>
  </si>
  <si>
    <t>Škopová Renata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</si>
</sst>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Oprava střechy</v>
      </c>
      <c r="E2" s="6"/>
      <c r="F2" s="7" t="s">
        <v>1</v>
      </c>
      <c r="G2" s="8" t="s">
        <v>80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214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Škopová Renata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77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49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Rekapitulace!A17</f>
        <v>Ztížené výrobní podmínky</v>
      </c>
      <c r="E15" s="61"/>
      <c r="F15" s="62"/>
      <c r="G15" s="59">
        <f>Rekapitulace!I17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Rekapitulace!A18</f>
        <v>Oborová přirážka</v>
      </c>
      <c r="E16" s="63"/>
      <c r="F16" s="64"/>
      <c r="G16" s="59">
        <f>Rekapitulace!I18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Rekapitulace!A19</f>
        <v>Mimostaveništní doprava</v>
      </c>
      <c r="E17" s="63"/>
      <c r="F17" s="64"/>
      <c r="G17" s="59">
        <f>Rekapitulace!I19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Rekapitulace!A20</f>
        <v>Zařízení staveniště</v>
      </c>
      <c r="E18" s="63"/>
      <c r="F18" s="64"/>
      <c r="G18" s="59">
        <f>Rekapitulace!I20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Rekapitulace!A21</f>
        <v>Provoz investora</v>
      </c>
      <c r="E19" s="63"/>
      <c r="F19" s="64"/>
      <c r="G19" s="59">
        <f>Rekapitulace!I21</f>
        <v>0</v>
      </c>
    </row>
    <row r="20" spans="1:7" ht="15.75" customHeight="1">
      <c r="A20" s="67"/>
      <c r="B20" s="58"/>
      <c r="C20" s="59"/>
      <c r="D20" s="9" t="str">
        <f>Rekapitulace!A22</f>
        <v>Rezerva rozpočtu</v>
      </c>
      <c r="E20" s="63"/>
      <c r="F20" s="64"/>
      <c r="G20" s="59">
        <f>Rekapitulace!I22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zoomScalePageLayoutView="0" workbookViewId="0" topLeftCell="A1">
      <selection activeCell="H23" sqref="H23:I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049 Město Studénka</v>
      </c>
      <c r="D1" s="111"/>
      <c r="E1" s="112"/>
      <c r="F1" s="111"/>
      <c r="G1" s="113" t="s">
        <v>49</v>
      </c>
      <c r="H1" s="114" t="s">
        <v>81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11 MŠ Nová Horka</v>
      </c>
      <c r="D2" s="119"/>
      <c r="E2" s="120"/>
      <c r="F2" s="119"/>
      <c r="G2" s="121" t="s">
        <v>82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712</v>
      </c>
      <c r="B7" s="133" t="str">
        <f>Položky!C7</f>
        <v>Živičné krytiny</v>
      </c>
      <c r="C7" s="69"/>
      <c r="D7" s="134"/>
      <c r="E7" s="228">
        <f>Položky!BA15</f>
        <v>0</v>
      </c>
      <c r="F7" s="229">
        <f>Položky!BB15</f>
        <v>0</v>
      </c>
      <c r="G7" s="229">
        <f>Položky!BC15</f>
        <v>0</v>
      </c>
      <c r="H7" s="229">
        <f>Položky!BD15</f>
        <v>0</v>
      </c>
      <c r="I7" s="230">
        <f>Položky!BE15</f>
        <v>0</v>
      </c>
    </row>
    <row r="8" spans="1:9" s="37" customFormat="1" ht="12.75">
      <c r="A8" s="227" t="str">
        <f>Položky!B16</f>
        <v>713</v>
      </c>
      <c r="B8" s="133" t="str">
        <f>Položky!C16</f>
        <v>Izolace tepelné</v>
      </c>
      <c r="C8" s="69"/>
      <c r="D8" s="134"/>
      <c r="E8" s="228">
        <f>Položky!BA27</f>
        <v>0</v>
      </c>
      <c r="F8" s="229">
        <f>Položky!BB27</f>
        <v>0</v>
      </c>
      <c r="G8" s="229">
        <f>Položky!BC27</f>
        <v>0</v>
      </c>
      <c r="H8" s="229">
        <f>Položky!BD27</f>
        <v>0</v>
      </c>
      <c r="I8" s="230">
        <f>Položky!BE27</f>
        <v>0</v>
      </c>
    </row>
    <row r="9" spans="1:9" s="37" customFormat="1" ht="12.75">
      <c r="A9" s="227" t="str">
        <f>Položky!B28</f>
        <v>764</v>
      </c>
      <c r="B9" s="133" t="str">
        <f>Položky!C28</f>
        <v>Konstrukce klempířské</v>
      </c>
      <c r="C9" s="69"/>
      <c r="D9" s="134"/>
      <c r="E9" s="228">
        <f>Položky!BA72</f>
        <v>0</v>
      </c>
      <c r="F9" s="229">
        <f>Položky!BB72</f>
        <v>0</v>
      </c>
      <c r="G9" s="229">
        <f>Položky!BC72</f>
        <v>0</v>
      </c>
      <c r="H9" s="229">
        <f>Položky!BD72</f>
        <v>0</v>
      </c>
      <c r="I9" s="230">
        <f>Položky!BE72</f>
        <v>0</v>
      </c>
    </row>
    <row r="10" spans="1:9" s="37" customFormat="1" ht="12.75">
      <c r="A10" s="227" t="str">
        <f>Položky!B73</f>
        <v>783</v>
      </c>
      <c r="B10" s="133" t="str">
        <f>Položky!C73</f>
        <v>Nátěry</v>
      </c>
      <c r="C10" s="69"/>
      <c r="D10" s="134"/>
      <c r="E10" s="228">
        <f>Položky!BA78</f>
        <v>0</v>
      </c>
      <c r="F10" s="229">
        <f>Položky!BB78</f>
        <v>0</v>
      </c>
      <c r="G10" s="229">
        <f>Položky!BC78</f>
        <v>0</v>
      </c>
      <c r="H10" s="229">
        <f>Položky!BD78</f>
        <v>0</v>
      </c>
      <c r="I10" s="230">
        <f>Položky!BE78</f>
        <v>0</v>
      </c>
    </row>
    <row r="11" spans="1:9" s="37" customFormat="1" ht="13.5" thickBot="1">
      <c r="A11" s="227" t="str">
        <f>Položky!B79</f>
        <v>M211</v>
      </c>
      <c r="B11" s="133" t="str">
        <f>Položky!C79</f>
        <v>Hromosvod</v>
      </c>
      <c r="C11" s="69"/>
      <c r="D11" s="134"/>
      <c r="E11" s="228">
        <f>Položky!BA96</f>
        <v>0</v>
      </c>
      <c r="F11" s="229">
        <f>Položky!BB96</f>
        <v>0</v>
      </c>
      <c r="G11" s="229">
        <f>Položky!BC96</f>
        <v>0</v>
      </c>
      <c r="H11" s="229">
        <f>Položky!BD96</f>
        <v>0</v>
      </c>
      <c r="I11" s="230">
        <f>Položky!BE96</f>
        <v>0</v>
      </c>
    </row>
    <row r="12" spans="1:9" s="141" customFormat="1" ht="13.5" thickBot="1">
      <c r="A12" s="135"/>
      <c r="B12" s="136" t="s">
        <v>57</v>
      </c>
      <c r="C12" s="136"/>
      <c r="D12" s="137"/>
      <c r="E12" s="138">
        <f>SUM(E7:E11)</f>
        <v>0</v>
      </c>
      <c r="F12" s="139">
        <f>SUM(F7:F11)</f>
        <v>0</v>
      </c>
      <c r="G12" s="139">
        <f>SUM(G7:G11)</f>
        <v>0</v>
      </c>
      <c r="H12" s="139">
        <f>SUM(H7:H11)</f>
        <v>0</v>
      </c>
      <c r="I12" s="140">
        <f>SUM(I7:I11)</f>
        <v>0</v>
      </c>
    </row>
    <row r="13" spans="1:9" ht="12.75">
      <c r="A13" s="69"/>
      <c r="B13" s="69"/>
      <c r="C13" s="69"/>
      <c r="D13" s="69"/>
      <c r="E13" s="69"/>
      <c r="F13" s="69"/>
      <c r="G13" s="69"/>
      <c r="H13" s="69"/>
      <c r="I13" s="69"/>
    </row>
    <row r="14" spans="1:57" ht="19.5" customHeight="1">
      <c r="A14" s="125" t="s">
        <v>58</v>
      </c>
      <c r="B14" s="125"/>
      <c r="C14" s="125"/>
      <c r="D14" s="125"/>
      <c r="E14" s="125"/>
      <c r="F14" s="125"/>
      <c r="G14" s="142"/>
      <c r="H14" s="125"/>
      <c r="I14" s="125"/>
      <c r="BA14" s="43"/>
      <c r="BB14" s="43"/>
      <c r="BC14" s="43"/>
      <c r="BD14" s="43"/>
      <c r="BE14" s="43"/>
    </row>
    <row r="15" spans="1:9" ht="13.5" thickBot="1">
      <c r="A15" s="82"/>
      <c r="B15" s="82"/>
      <c r="C15" s="82"/>
      <c r="D15" s="82"/>
      <c r="E15" s="82"/>
      <c r="F15" s="82"/>
      <c r="G15" s="82"/>
      <c r="H15" s="82"/>
      <c r="I15" s="82"/>
    </row>
    <row r="16" spans="1:9" ht="12.75">
      <c r="A16" s="76" t="s">
        <v>59</v>
      </c>
      <c r="B16" s="77"/>
      <c r="C16" s="77"/>
      <c r="D16" s="143"/>
      <c r="E16" s="144" t="s">
        <v>60</v>
      </c>
      <c r="F16" s="145" t="s">
        <v>61</v>
      </c>
      <c r="G16" s="146" t="s">
        <v>62</v>
      </c>
      <c r="H16" s="147"/>
      <c r="I16" s="148" t="s">
        <v>60</v>
      </c>
    </row>
    <row r="17" spans="1:53" ht="12.75">
      <c r="A17" s="67" t="s">
        <v>208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209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210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211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ht="12.75">
      <c r="A21" s="67" t="s">
        <v>212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213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9" ht="13.5" thickBot="1">
      <c r="A23" s="155"/>
      <c r="B23" s="156" t="s">
        <v>63</v>
      </c>
      <c r="C23" s="157"/>
      <c r="D23" s="158"/>
      <c r="E23" s="159"/>
      <c r="F23" s="160"/>
      <c r="G23" s="160"/>
      <c r="H23" s="161">
        <f>SUM(I17:I22)</f>
        <v>0</v>
      </c>
      <c r="I23" s="162"/>
    </row>
    <row r="25" spans="2:9" ht="12.75">
      <c r="B25" s="141"/>
      <c r="F25" s="163"/>
      <c r="G25" s="164"/>
      <c r="H25" s="164"/>
      <c r="I25" s="165"/>
    </row>
    <row r="26" spans="6:9" ht="12.75"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69"/>
  <sheetViews>
    <sheetView showGridLines="0" showZeros="0" zoomScalePageLayoutView="0" workbookViewId="0" topLeftCell="A1">
      <selection activeCell="A96" sqref="A96:IV98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049 Město Studénka</v>
      </c>
      <c r="D3" s="172"/>
      <c r="E3" s="173" t="s">
        <v>64</v>
      </c>
      <c r="F3" s="174" t="str">
        <f>Rekapitulace!H1</f>
        <v>01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11 MŠ Nová Horka</v>
      </c>
      <c r="D4" s="177"/>
      <c r="E4" s="178" t="str">
        <f>Rekapitulace!G2</f>
        <v>Oprava střechy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83</v>
      </c>
      <c r="C7" s="190" t="s">
        <v>84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85</v>
      </c>
      <c r="C8" s="198" t="s">
        <v>86</v>
      </c>
      <c r="D8" s="199" t="s">
        <v>87</v>
      </c>
      <c r="E8" s="200">
        <v>389.8057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7</v>
      </c>
      <c r="AC8" s="167">
        <v>7</v>
      </c>
      <c r="AZ8" s="167">
        <v>2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7</v>
      </c>
      <c r="CZ8" s="167">
        <v>4E-05</v>
      </c>
    </row>
    <row r="9" spans="1:15" ht="12.75">
      <c r="A9" s="203"/>
      <c r="B9" s="205"/>
      <c r="C9" s="206" t="s">
        <v>88</v>
      </c>
      <c r="D9" s="207"/>
      <c r="E9" s="208">
        <v>204.3945</v>
      </c>
      <c r="F9" s="209"/>
      <c r="G9" s="210"/>
      <c r="M9" s="204" t="s">
        <v>88</v>
      </c>
      <c r="O9" s="195"/>
    </row>
    <row r="10" spans="1:15" ht="12.75">
      <c r="A10" s="203"/>
      <c r="B10" s="205"/>
      <c r="C10" s="206" t="s">
        <v>89</v>
      </c>
      <c r="D10" s="207"/>
      <c r="E10" s="208">
        <v>185.4112</v>
      </c>
      <c r="F10" s="209"/>
      <c r="G10" s="210"/>
      <c r="M10" s="204" t="s">
        <v>89</v>
      </c>
      <c r="O10" s="195"/>
    </row>
    <row r="11" spans="1:104" ht="22.5">
      <c r="A11" s="196">
        <v>2</v>
      </c>
      <c r="B11" s="197" t="s">
        <v>90</v>
      </c>
      <c r="C11" s="198" t="s">
        <v>91</v>
      </c>
      <c r="D11" s="199" t="s">
        <v>87</v>
      </c>
      <c r="E11" s="200">
        <v>389.8057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7</v>
      </c>
      <c r="AC11" s="167">
        <v>7</v>
      </c>
      <c r="AZ11" s="167">
        <v>2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7</v>
      </c>
      <c r="CZ11" s="167">
        <v>0.00261</v>
      </c>
    </row>
    <row r="12" spans="1:15" ht="12.75">
      <c r="A12" s="203"/>
      <c r="B12" s="205"/>
      <c r="C12" s="206" t="s">
        <v>88</v>
      </c>
      <c r="D12" s="207"/>
      <c r="E12" s="208">
        <v>204.3945</v>
      </c>
      <c r="F12" s="209"/>
      <c r="G12" s="210"/>
      <c r="M12" s="204" t="s">
        <v>88</v>
      </c>
      <c r="O12" s="195"/>
    </row>
    <row r="13" spans="1:15" ht="12.75">
      <c r="A13" s="203"/>
      <c r="B13" s="205"/>
      <c r="C13" s="206" t="s">
        <v>89</v>
      </c>
      <c r="D13" s="207"/>
      <c r="E13" s="208">
        <v>185.4112</v>
      </c>
      <c r="F13" s="209"/>
      <c r="G13" s="210"/>
      <c r="M13" s="204" t="s">
        <v>89</v>
      </c>
      <c r="O13" s="195"/>
    </row>
    <row r="14" spans="1:104" ht="12.75">
      <c r="A14" s="196">
        <v>3</v>
      </c>
      <c r="B14" s="197" t="s">
        <v>92</v>
      </c>
      <c r="C14" s="198" t="s">
        <v>93</v>
      </c>
      <c r="D14" s="199" t="s">
        <v>94</v>
      </c>
      <c r="E14" s="200">
        <v>1.032985105</v>
      </c>
      <c r="F14" s="200">
        <v>0</v>
      </c>
      <c r="G14" s="201">
        <f>E14*F14</f>
        <v>0</v>
      </c>
      <c r="O14" s="195">
        <v>2</v>
      </c>
      <c r="AA14" s="167">
        <v>7</v>
      </c>
      <c r="AB14" s="167">
        <v>1001</v>
      </c>
      <c r="AC14" s="167">
        <v>5</v>
      </c>
      <c r="AZ14" s="167">
        <v>2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7</v>
      </c>
      <c r="CB14" s="202">
        <v>1001</v>
      </c>
      <c r="CZ14" s="167">
        <v>0</v>
      </c>
    </row>
    <row r="15" spans="1:57" ht="12.75">
      <c r="A15" s="211"/>
      <c r="B15" s="212" t="s">
        <v>73</v>
      </c>
      <c r="C15" s="213" t="str">
        <f>CONCATENATE(B7," ",C7)</f>
        <v>712 Živičné krytiny</v>
      </c>
      <c r="D15" s="214"/>
      <c r="E15" s="215"/>
      <c r="F15" s="216"/>
      <c r="G15" s="217">
        <f>SUM(G7:G14)</f>
        <v>0</v>
      </c>
      <c r="O15" s="195">
        <v>4</v>
      </c>
      <c r="BA15" s="218">
        <f>SUM(BA7:BA14)</f>
        <v>0</v>
      </c>
      <c r="BB15" s="218">
        <f>SUM(BB7:BB14)</f>
        <v>0</v>
      </c>
      <c r="BC15" s="218">
        <f>SUM(BC7:BC14)</f>
        <v>0</v>
      </c>
      <c r="BD15" s="218">
        <f>SUM(BD7:BD14)</f>
        <v>0</v>
      </c>
      <c r="BE15" s="218">
        <f>SUM(BE7:BE14)</f>
        <v>0</v>
      </c>
    </row>
    <row r="16" spans="1:15" ht="12.75">
      <c r="A16" s="188" t="s">
        <v>72</v>
      </c>
      <c r="B16" s="189" t="s">
        <v>95</v>
      </c>
      <c r="C16" s="190" t="s">
        <v>96</v>
      </c>
      <c r="D16" s="191"/>
      <c r="E16" s="192"/>
      <c r="F16" s="192"/>
      <c r="G16" s="193"/>
      <c r="H16" s="194"/>
      <c r="I16" s="194"/>
      <c r="O16" s="195">
        <v>1</v>
      </c>
    </row>
    <row r="17" spans="1:104" ht="12.75">
      <c r="A17" s="196">
        <v>4</v>
      </c>
      <c r="B17" s="197" t="s">
        <v>97</v>
      </c>
      <c r="C17" s="198" t="s">
        <v>98</v>
      </c>
      <c r="D17" s="199" t="s">
        <v>87</v>
      </c>
      <c r="E17" s="200">
        <v>190.983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7</v>
      </c>
      <c r="AC17" s="167">
        <v>7</v>
      </c>
      <c r="AZ17" s="167">
        <v>2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7</v>
      </c>
      <c r="CZ17" s="167">
        <v>0</v>
      </c>
    </row>
    <row r="18" spans="1:15" ht="12.75">
      <c r="A18" s="203"/>
      <c r="B18" s="205"/>
      <c r="C18" s="206" t="s">
        <v>99</v>
      </c>
      <c r="D18" s="207"/>
      <c r="E18" s="208">
        <v>190.983</v>
      </c>
      <c r="F18" s="209"/>
      <c r="G18" s="210"/>
      <c r="M18" s="204" t="s">
        <v>99</v>
      </c>
      <c r="O18" s="195"/>
    </row>
    <row r="19" spans="1:104" ht="22.5">
      <c r="A19" s="196">
        <v>5</v>
      </c>
      <c r="B19" s="197" t="s">
        <v>100</v>
      </c>
      <c r="C19" s="198" t="s">
        <v>101</v>
      </c>
      <c r="D19" s="199" t="s">
        <v>87</v>
      </c>
      <c r="E19" s="200">
        <v>199.924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7</v>
      </c>
      <c r="AC19" s="167">
        <v>7</v>
      </c>
      <c r="AZ19" s="167">
        <v>2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7</v>
      </c>
      <c r="CZ19" s="167">
        <v>0.00018</v>
      </c>
    </row>
    <row r="20" spans="1:15" ht="12.75">
      <c r="A20" s="203"/>
      <c r="B20" s="205"/>
      <c r="C20" s="206" t="s">
        <v>102</v>
      </c>
      <c r="D20" s="207"/>
      <c r="E20" s="208">
        <v>199.924</v>
      </c>
      <c r="F20" s="209"/>
      <c r="G20" s="210"/>
      <c r="M20" s="204" t="s">
        <v>102</v>
      </c>
      <c r="O20" s="195"/>
    </row>
    <row r="21" spans="1:104" ht="12.75">
      <c r="A21" s="196">
        <v>6</v>
      </c>
      <c r="B21" s="197" t="s">
        <v>103</v>
      </c>
      <c r="C21" s="198" t="s">
        <v>104</v>
      </c>
      <c r="D21" s="199" t="s">
        <v>105</v>
      </c>
      <c r="E21" s="200">
        <v>19.4803</v>
      </c>
      <c r="F21" s="200">
        <v>0</v>
      </c>
      <c r="G21" s="201">
        <f>E21*F21</f>
        <v>0</v>
      </c>
      <c r="O21" s="195">
        <v>2</v>
      </c>
      <c r="AA21" s="167">
        <v>3</v>
      </c>
      <c r="AB21" s="167">
        <v>7</v>
      </c>
      <c r="AC21" s="167" t="s">
        <v>103</v>
      </c>
      <c r="AZ21" s="167">
        <v>2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3</v>
      </c>
      <c r="CB21" s="202">
        <v>7</v>
      </c>
      <c r="CZ21" s="167">
        <v>0.02</v>
      </c>
    </row>
    <row r="22" spans="1:15" ht="12.75">
      <c r="A22" s="203"/>
      <c r="B22" s="205"/>
      <c r="C22" s="206" t="s">
        <v>106</v>
      </c>
      <c r="D22" s="207"/>
      <c r="E22" s="208">
        <v>19.4803</v>
      </c>
      <c r="F22" s="209"/>
      <c r="G22" s="210"/>
      <c r="M22" s="204" t="s">
        <v>106</v>
      </c>
      <c r="O22" s="195"/>
    </row>
    <row r="23" spans="1:104" ht="12.75">
      <c r="A23" s="196">
        <v>7</v>
      </c>
      <c r="B23" s="197" t="s">
        <v>107</v>
      </c>
      <c r="C23" s="198" t="s">
        <v>108</v>
      </c>
      <c r="D23" s="199" t="s">
        <v>87</v>
      </c>
      <c r="E23" s="200">
        <v>399.281</v>
      </c>
      <c r="F23" s="200">
        <v>0</v>
      </c>
      <c r="G23" s="201">
        <f>E23*F23</f>
        <v>0</v>
      </c>
      <c r="O23" s="195">
        <v>2</v>
      </c>
      <c r="AA23" s="167">
        <v>3</v>
      </c>
      <c r="AB23" s="167">
        <v>7</v>
      </c>
      <c r="AC23" s="167">
        <v>67352004</v>
      </c>
      <c r="AZ23" s="167">
        <v>2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3</v>
      </c>
      <c r="CB23" s="202">
        <v>7</v>
      </c>
      <c r="CZ23" s="167">
        <v>0.0003</v>
      </c>
    </row>
    <row r="24" spans="1:15" ht="12.75">
      <c r="A24" s="203"/>
      <c r="B24" s="205"/>
      <c r="C24" s="206" t="s">
        <v>109</v>
      </c>
      <c r="D24" s="207"/>
      <c r="E24" s="208">
        <v>210.0813</v>
      </c>
      <c r="F24" s="209"/>
      <c r="G24" s="210"/>
      <c r="M24" s="204" t="s">
        <v>109</v>
      </c>
      <c r="O24" s="195"/>
    </row>
    <row r="25" spans="1:15" ht="12.75">
      <c r="A25" s="203"/>
      <c r="B25" s="205"/>
      <c r="C25" s="206" t="s">
        <v>110</v>
      </c>
      <c r="D25" s="207"/>
      <c r="E25" s="208">
        <v>189.1997</v>
      </c>
      <c r="F25" s="209"/>
      <c r="G25" s="210"/>
      <c r="M25" s="204" t="s">
        <v>110</v>
      </c>
      <c r="O25" s="195"/>
    </row>
    <row r="26" spans="1:104" ht="12.75">
      <c r="A26" s="196">
        <v>8</v>
      </c>
      <c r="B26" s="197" t="s">
        <v>111</v>
      </c>
      <c r="C26" s="198" t="s">
        <v>112</v>
      </c>
      <c r="D26" s="199" t="s">
        <v>94</v>
      </c>
      <c r="E26" s="200">
        <v>0.54537662</v>
      </c>
      <c r="F26" s="200">
        <v>0</v>
      </c>
      <c r="G26" s="201">
        <f>E26*F26</f>
        <v>0</v>
      </c>
      <c r="O26" s="195">
        <v>2</v>
      </c>
      <c r="AA26" s="167">
        <v>7</v>
      </c>
      <c r="AB26" s="167">
        <v>1001</v>
      </c>
      <c r="AC26" s="167">
        <v>5</v>
      </c>
      <c r="AZ26" s="167">
        <v>2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7</v>
      </c>
      <c r="CB26" s="202">
        <v>1001</v>
      </c>
      <c r="CZ26" s="167">
        <v>0</v>
      </c>
    </row>
    <row r="27" spans="1:57" ht="12.75">
      <c r="A27" s="211"/>
      <c r="B27" s="212" t="s">
        <v>73</v>
      </c>
      <c r="C27" s="213" t="str">
        <f>CONCATENATE(B16," ",C16)</f>
        <v>713 Izolace tepelné</v>
      </c>
      <c r="D27" s="214"/>
      <c r="E27" s="215"/>
      <c r="F27" s="216"/>
      <c r="G27" s="217">
        <f>SUM(G16:G26)</f>
        <v>0</v>
      </c>
      <c r="O27" s="195">
        <v>4</v>
      </c>
      <c r="BA27" s="218">
        <f>SUM(BA16:BA26)</f>
        <v>0</v>
      </c>
      <c r="BB27" s="218">
        <f>SUM(BB16:BB26)</f>
        <v>0</v>
      </c>
      <c r="BC27" s="218">
        <f>SUM(BC16:BC26)</f>
        <v>0</v>
      </c>
      <c r="BD27" s="218">
        <f>SUM(BD16:BD26)</f>
        <v>0</v>
      </c>
      <c r="BE27" s="218">
        <f>SUM(BE16:BE26)</f>
        <v>0</v>
      </c>
    </row>
    <row r="28" spans="1:15" ht="12.75">
      <c r="A28" s="188" t="s">
        <v>72</v>
      </c>
      <c r="B28" s="189" t="s">
        <v>113</v>
      </c>
      <c r="C28" s="190" t="s">
        <v>114</v>
      </c>
      <c r="D28" s="191"/>
      <c r="E28" s="192"/>
      <c r="F28" s="192"/>
      <c r="G28" s="193"/>
      <c r="H28" s="194"/>
      <c r="I28" s="194"/>
      <c r="O28" s="195">
        <v>1</v>
      </c>
    </row>
    <row r="29" spans="1:104" ht="12.75">
      <c r="A29" s="196">
        <v>9</v>
      </c>
      <c r="B29" s="197" t="s">
        <v>115</v>
      </c>
      <c r="C29" s="198" t="s">
        <v>116</v>
      </c>
      <c r="D29" s="199" t="s">
        <v>117</v>
      </c>
      <c r="E29" s="200">
        <v>31.55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7</v>
      </c>
      <c r="AC29" s="167">
        <v>7</v>
      </c>
      <c r="AZ29" s="167">
        <v>2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7</v>
      </c>
      <c r="CZ29" s="167">
        <v>0.00076</v>
      </c>
    </row>
    <row r="30" spans="1:15" ht="12.75">
      <c r="A30" s="203"/>
      <c r="B30" s="205"/>
      <c r="C30" s="206" t="s">
        <v>118</v>
      </c>
      <c r="D30" s="207"/>
      <c r="E30" s="208">
        <v>31.55</v>
      </c>
      <c r="F30" s="209"/>
      <c r="G30" s="210"/>
      <c r="M30" s="204" t="s">
        <v>118</v>
      </c>
      <c r="O30" s="195"/>
    </row>
    <row r="31" spans="1:104" ht="12.75">
      <c r="A31" s="196">
        <v>10</v>
      </c>
      <c r="B31" s="197" t="s">
        <v>119</v>
      </c>
      <c r="C31" s="198" t="s">
        <v>120</v>
      </c>
      <c r="D31" s="199" t="s">
        <v>117</v>
      </c>
      <c r="E31" s="200">
        <v>140.67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7</v>
      </c>
      <c r="AC31" s="167">
        <v>7</v>
      </c>
      <c r="AZ31" s="167">
        <v>2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7</v>
      </c>
      <c r="CZ31" s="167">
        <v>0.00043</v>
      </c>
    </row>
    <row r="32" spans="1:15" ht="12.75">
      <c r="A32" s="203"/>
      <c r="B32" s="205"/>
      <c r="C32" s="206" t="s">
        <v>121</v>
      </c>
      <c r="D32" s="207"/>
      <c r="E32" s="208">
        <v>72.81</v>
      </c>
      <c r="F32" s="209"/>
      <c r="G32" s="210"/>
      <c r="M32" s="204" t="s">
        <v>121</v>
      </c>
      <c r="O32" s="195"/>
    </row>
    <row r="33" spans="1:15" ht="12.75">
      <c r="A33" s="203"/>
      <c r="B33" s="205"/>
      <c r="C33" s="206" t="s">
        <v>122</v>
      </c>
      <c r="D33" s="207"/>
      <c r="E33" s="208">
        <v>67.86</v>
      </c>
      <c r="F33" s="209"/>
      <c r="G33" s="210"/>
      <c r="M33" s="204" t="s">
        <v>122</v>
      </c>
      <c r="O33" s="195"/>
    </row>
    <row r="34" spans="1:104" ht="12.75">
      <c r="A34" s="196">
        <v>11</v>
      </c>
      <c r="B34" s="197" t="s">
        <v>123</v>
      </c>
      <c r="C34" s="198" t="s">
        <v>124</v>
      </c>
      <c r="D34" s="199" t="s">
        <v>125</v>
      </c>
      <c r="E34" s="200">
        <v>4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7</v>
      </c>
      <c r="AC34" s="167">
        <v>7</v>
      </c>
      <c r="AZ34" s="167">
        <v>2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7</v>
      </c>
      <c r="CZ34" s="167">
        <v>0.0758</v>
      </c>
    </row>
    <row r="35" spans="1:104" ht="12.75">
      <c r="A35" s="196">
        <v>12</v>
      </c>
      <c r="B35" s="197" t="s">
        <v>126</v>
      </c>
      <c r="C35" s="198" t="s">
        <v>127</v>
      </c>
      <c r="D35" s="199" t="s">
        <v>125</v>
      </c>
      <c r="E35" s="200">
        <v>6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7</v>
      </c>
      <c r="AC35" s="167">
        <v>7</v>
      </c>
      <c r="AZ35" s="167">
        <v>2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7</v>
      </c>
      <c r="CZ35" s="167">
        <v>0.00027</v>
      </c>
    </row>
    <row r="36" spans="1:104" ht="12.75">
      <c r="A36" s="196">
        <v>13</v>
      </c>
      <c r="B36" s="197" t="s">
        <v>128</v>
      </c>
      <c r="C36" s="198" t="s">
        <v>129</v>
      </c>
      <c r="D36" s="199" t="s">
        <v>125</v>
      </c>
      <c r="E36" s="200">
        <v>6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7</v>
      </c>
      <c r="AC36" s="167">
        <v>7</v>
      </c>
      <c r="AZ36" s="167">
        <v>2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7</v>
      </c>
      <c r="CZ36" s="167">
        <v>0.00273</v>
      </c>
    </row>
    <row r="37" spans="1:104" ht="12.75">
      <c r="A37" s="196">
        <v>14</v>
      </c>
      <c r="B37" s="197" t="s">
        <v>130</v>
      </c>
      <c r="C37" s="198" t="s">
        <v>131</v>
      </c>
      <c r="D37" s="199" t="s">
        <v>117</v>
      </c>
      <c r="E37" s="200">
        <v>63.1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7</v>
      </c>
      <c r="AC37" s="167">
        <v>7</v>
      </c>
      <c r="AZ37" s="167">
        <v>2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7</v>
      </c>
      <c r="CZ37" s="167">
        <v>0.00263</v>
      </c>
    </row>
    <row r="38" spans="1:15" ht="12.75">
      <c r="A38" s="203"/>
      <c r="B38" s="205"/>
      <c r="C38" s="206" t="s">
        <v>132</v>
      </c>
      <c r="D38" s="207"/>
      <c r="E38" s="208">
        <v>63.1</v>
      </c>
      <c r="F38" s="209"/>
      <c r="G38" s="210"/>
      <c r="M38" s="204" t="s">
        <v>132</v>
      </c>
      <c r="O38" s="195"/>
    </row>
    <row r="39" spans="1:104" ht="12.75">
      <c r="A39" s="196">
        <v>15</v>
      </c>
      <c r="B39" s="197" t="s">
        <v>133</v>
      </c>
      <c r="C39" s="198" t="s">
        <v>134</v>
      </c>
      <c r="D39" s="199" t="s">
        <v>117</v>
      </c>
      <c r="E39" s="200">
        <v>63.1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7</v>
      </c>
      <c r="AC39" s="167">
        <v>7</v>
      </c>
      <c r="AZ39" s="167">
        <v>2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7</v>
      </c>
      <c r="CZ39" s="167">
        <v>0</v>
      </c>
    </row>
    <row r="40" spans="1:15" ht="12.75">
      <c r="A40" s="203"/>
      <c r="B40" s="205"/>
      <c r="C40" s="206" t="s">
        <v>132</v>
      </c>
      <c r="D40" s="207"/>
      <c r="E40" s="208">
        <v>63.1</v>
      </c>
      <c r="F40" s="209"/>
      <c r="G40" s="210"/>
      <c r="M40" s="204" t="s">
        <v>132</v>
      </c>
      <c r="O40" s="195"/>
    </row>
    <row r="41" spans="1:104" ht="12.75">
      <c r="A41" s="196">
        <v>16</v>
      </c>
      <c r="B41" s="197" t="s">
        <v>135</v>
      </c>
      <c r="C41" s="198" t="s">
        <v>136</v>
      </c>
      <c r="D41" s="199" t="s">
        <v>117</v>
      </c>
      <c r="E41" s="200">
        <v>30.75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7</v>
      </c>
      <c r="AC41" s="167">
        <v>7</v>
      </c>
      <c r="AZ41" s="167">
        <v>2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7</v>
      </c>
      <c r="CZ41" s="167">
        <v>0.00304</v>
      </c>
    </row>
    <row r="42" spans="1:15" ht="12.75">
      <c r="A42" s="203"/>
      <c r="B42" s="205"/>
      <c r="C42" s="206" t="s">
        <v>137</v>
      </c>
      <c r="D42" s="207"/>
      <c r="E42" s="208">
        <v>30.75</v>
      </c>
      <c r="F42" s="209"/>
      <c r="G42" s="210"/>
      <c r="M42" s="204" t="s">
        <v>137</v>
      </c>
      <c r="O42" s="195"/>
    </row>
    <row r="43" spans="1:104" ht="12.75">
      <c r="A43" s="196">
        <v>17</v>
      </c>
      <c r="B43" s="197" t="s">
        <v>138</v>
      </c>
      <c r="C43" s="198" t="s">
        <v>139</v>
      </c>
      <c r="D43" s="199" t="s">
        <v>117</v>
      </c>
      <c r="E43" s="200">
        <v>30.75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7</v>
      </c>
      <c r="AC43" s="167">
        <v>7</v>
      </c>
      <c r="AZ43" s="167">
        <v>2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7</v>
      </c>
      <c r="CZ43" s="167">
        <v>0</v>
      </c>
    </row>
    <row r="44" spans="1:15" ht="12.75">
      <c r="A44" s="203"/>
      <c r="B44" s="205"/>
      <c r="C44" s="206" t="s">
        <v>137</v>
      </c>
      <c r="D44" s="207"/>
      <c r="E44" s="208">
        <v>30.75</v>
      </c>
      <c r="F44" s="209"/>
      <c r="G44" s="210"/>
      <c r="M44" s="204" t="s">
        <v>137</v>
      </c>
      <c r="O44" s="195"/>
    </row>
    <row r="45" spans="1:104" ht="12.75">
      <c r="A45" s="196">
        <v>18</v>
      </c>
      <c r="B45" s="197" t="s">
        <v>140</v>
      </c>
      <c r="C45" s="198" t="s">
        <v>141</v>
      </c>
      <c r="D45" s="199" t="s">
        <v>87</v>
      </c>
      <c r="E45" s="200">
        <v>2.8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7</v>
      </c>
      <c r="AC45" s="167">
        <v>7</v>
      </c>
      <c r="AZ45" s="167">
        <v>2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7</v>
      </c>
      <c r="CZ45" s="167">
        <v>0.00433</v>
      </c>
    </row>
    <row r="46" spans="1:15" ht="12.75">
      <c r="A46" s="203"/>
      <c r="B46" s="205"/>
      <c r="C46" s="206" t="s">
        <v>142</v>
      </c>
      <c r="D46" s="207"/>
      <c r="E46" s="208">
        <v>2.8</v>
      </c>
      <c r="F46" s="209"/>
      <c r="G46" s="210"/>
      <c r="M46" s="204" t="s">
        <v>142</v>
      </c>
      <c r="O46" s="195"/>
    </row>
    <row r="47" spans="1:104" ht="12.75">
      <c r="A47" s="196">
        <v>19</v>
      </c>
      <c r="B47" s="197" t="s">
        <v>143</v>
      </c>
      <c r="C47" s="198" t="s">
        <v>144</v>
      </c>
      <c r="D47" s="199" t="s">
        <v>87</v>
      </c>
      <c r="E47" s="200">
        <v>2.8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7</v>
      </c>
      <c r="AC47" s="167">
        <v>7</v>
      </c>
      <c r="AZ47" s="167">
        <v>2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7</v>
      </c>
      <c r="CZ47" s="167">
        <v>0</v>
      </c>
    </row>
    <row r="48" spans="1:15" ht="12.75">
      <c r="A48" s="203"/>
      <c r="B48" s="205"/>
      <c r="C48" s="206" t="s">
        <v>142</v>
      </c>
      <c r="D48" s="207"/>
      <c r="E48" s="208">
        <v>2.8</v>
      </c>
      <c r="F48" s="209"/>
      <c r="G48" s="210"/>
      <c r="M48" s="204" t="s">
        <v>142</v>
      </c>
      <c r="O48" s="195"/>
    </row>
    <row r="49" spans="1:104" ht="12.75">
      <c r="A49" s="196">
        <v>20</v>
      </c>
      <c r="B49" s="197" t="s">
        <v>145</v>
      </c>
      <c r="C49" s="198" t="s">
        <v>146</v>
      </c>
      <c r="D49" s="199" t="s">
        <v>125</v>
      </c>
      <c r="E49" s="200">
        <v>6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7</v>
      </c>
      <c r="AC49" s="167">
        <v>7</v>
      </c>
      <c r="AZ49" s="167">
        <v>2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7</v>
      </c>
      <c r="CZ49" s="167">
        <v>0</v>
      </c>
    </row>
    <row r="50" spans="1:104" ht="12.75">
      <c r="A50" s="196">
        <v>21</v>
      </c>
      <c r="B50" s="197" t="s">
        <v>147</v>
      </c>
      <c r="C50" s="198" t="s">
        <v>148</v>
      </c>
      <c r="D50" s="199" t="s">
        <v>117</v>
      </c>
      <c r="E50" s="200">
        <v>63.1</v>
      </c>
      <c r="F50" s="200">
        <v>0</v>
      </c>
      <c r="G50" s="201">
        <f>E50*F50</f>
        <v>0</v>
      </c>
      <c r="O50" s="195">
        <v>2</v>
      </c>
      <c r="AA50" s="167">
        <v>1</v>
      </c>
      <c r="AB50" s="167">
        <v>7</v>
      </c>
      <c r="AC50" s="167">
        <v>7</v>
      </c>
      <c r="AZ50" s="167">
        <v>2</v>
      </c>
      <c r="BA50" s="167">
        <f>IF(AZ50=1,G50,0)</f>
        <v>0</v>
      </c>
      <c r="BB50" s="167">
        <f>IF(AZ50=2,G50,0)</f>
        <v>0</v>
      </c>
      <c r="BC50" s="167">
        <f>IF(AZ50=3,G50,0)</f>
        <v>0</v>
      </c>
      <c r="BD50" s="167">
        <f>IF(AZ50=4,G50,0)</f>
        <v>0</v>
      </c>
      <c r="BE50" s="167">
        <f>IF(AZ50=5,G50,0)</f>
        <v>0</v>
      </c>
      <c r="CA50" s="202">
        <v>1</v>
      </c>
      <c r="CB50" s="202">
        <v>7</v>
      </c>
      <c r="CZ50" s="167">
        <v>0.00148</v>
      </c>
    </row>
    <row r="51" spans="1:15" ht="12.75">
      <c r="A51" s="203"/>
      <c r="B51" s="205"/>
      <c r="C51" s="206" t="s">
        <v>132</v>
      </c>
      <c r="D51" s="207"/>
      <c r="E51" s="208">
        <v>63.1</v>
      </c>
      <c r="F51" s="209"/>
      <c r="G51" s="210"/>
      <c r="M51" s="204" t="s">
        <v>132</v>
      </c>
      <c r="O51" s="195"/>
    </row>
    <row r="52" spans="1:104" ht="12.75">
      <c r="A52" s="196">
        <v>22</v>
      </c>
      <c r="B52" s="197" t="s">
        <v>149</v>
      </c>
      <c r="C52" s="198" t="s">
        <v>150</v>
      </c>
      <c r="D52" s="199" t="s">
        <v>117</v>
      </c>
      <c r="E52" s="200">
        <v>63.1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7</v>
      </c>
      <c r="AC52" s="167">
        <v>7</v>
      </c>
      <c r="AZ52" s="167">
        <v>2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7</v>
      </c>
      <c r="CZ52" s="167">
        <v>0</v>
      </c>
    </row>
    <row r="53" spans="1:15" ht="12.75">
      <c r="A53" s="203"/>
      <c r="B53" s="205"/>
      <c r="C53" s="206" t="s">
        <v>132</v>
      </c>
      <c r="D53" s="207"/>
      <c r="E53" s="208">
        <v>63.1</v>
      </c>
      <c r="F53" s="209"/>
      <c r="G53" s="210"/>
      <c r="M53" s="204" t="s">
        <v>132</v>
      </c>
      <c r="O53" s="195"/>
    </row>
    <row r="54" spans="1:104" ht="12.75">
      <c r="A54" s="196">
        <v>23</v>
      </c>
      <c r="B54" s="197" t="s">
        <v>151</v>
      </c>
      <c r="C54" s="198" t="s">
        <v>152</v>
      </c>
      <c r="D54" s="199" t="s">
        <v>125</v>
      </c>
      <c r="E54" s="200">
        <v>4</v>
      </c>
      <c r="F54" s="200">
        <v>0</v>
      </c>
      <c r="G54" s="201">
        <f>E54*F54</f>
        <v>0</v>
      </c>
      <c r="O54" s="195">
        <v>2</v>
      </c>
      <c r="AA54" s="167">
        <v>1</v>
      </c>
      <c r="AB54" s="167">
        <v>7</v>
      </c>
      <c r="AC54" s="167">
        <v>7</v>
      </c>
      <c r="AZ54" s="167">
        <v>2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1</v>
      </c>
      <c r="CB54" s="202">
        <v>7</v>
      </c>
      <c r="CZ54" s="167">
        <v>0.00061</v>
      </c>
    </row>
    <row r="55" spans="1:104" ht="22.5">
      <c r="A55" s="196">
        <v>24</v>
      </c>
      <c r="B55" s="197" t="s">
        <v>153</v>
      </c>
      <c r="C55" s="198" t="s">
        <v>154</v>
      </c>
      <c r="D55" s="199" t="s">
        <v>117</v>
      </c>
      <c r="E55" s="200">
        <v>9.6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7</v>
      </c>
      <c r="AC55" s="167">
        <v>7</v>
      </c>
      <c r="AZ55" s="167">
        <v>2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7</v>
      </c>
      <c r="CZ55" s="167">
        <v>0.00165</v>
      </c>
    </row>
    <row r="56" spans="1:15" ht="12.75">
      <c r="A56" s="203"/>
      <c r="B56" s="205"/>
      <c r="C56" s="206" t="s">
        <v>155</v>
      </c>
      <c r="D56" s="207"/>
      <c r="E56" s="208">
        <v>9.6</v>
      </c>
      <c r="F56" s="209"/>
      <c r="G56" s="210"/>
      <c r="M56" s="204" t="s">
        <v>155</v>
      </c>
      <c r="O56" s="195"/>
    </row>
    <row r="57" spans="1:104" ht="12.75">
      <c r="A57" s="196">
        <v>25</v>
      </c>
      <c r="B57" s="197" t="s">
        <v>156</v>
      </c>
      <c r="C57" s="198" t="s">
        <v>157</v>
      </c>
      <c r="D57" s="199" t="s">
        <v>117</v>
      </c>
      <c r="E57" s="200">
        <v>9.6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7</v>
      </c>
      <c r="AC57" s="167">
        <v>7</v>
      </c>
      <c r="AZ57" s="167">
        <v>2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7</v>
      </c>
      <c r="CZ57" s="167">
        <v>0</v>
      </c>
    </row>
    <row r="58" spans="1:15" ht="12.75">
      <c r="A58" s="203"/>
      <c r="B58" s="205"/>
      <c r="C58" s="206" t="s">
        <v>155</v>
      </c>
      <c r="D58" s="207"/>
      <c r="E58" s="208">
        <v>9.6</v>
      </c>
      <c r="F58" s="209"/>
      <c r="G58" s="210"/>
      <c r="M58" s="204" t="s">
        <v>155</v>
      </c>
      <c r="O58" s="195"/>
    </row>
    <row r="59" spans="1:104" ht="12.75">
      <c r="A59" s="196">
        <v>26</v>
      </c>
      <c r="B59" s="197" t="s">
        <v>158</v>
      </c>
      <c r="C59" s="198" t="s">
        <v>159</v>
      </c>
      <c r="D59" s="199" t="s">
        <v>117</v>
      </c>
      <c r="E59" s="200">
        <v>24.8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7</v>
      </c>
      <c r="AC59" s="167">
        <v>7</v>
      </c>
      <c r="AZ59" s="167">
        <v>2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7</v>
      </c>
      <c r="CZ59" s="167">
        <v>0.00251</v>
      </c>
    </row>
    <row r="60" spans="1:15" ht="12.75">
      <c r="A60" s="203"/>
      <c r="B60" s="205"/>
      <c r="C60" s="206" t="s">
        <v>160</v>
      </c>
      <c r="D60" s="207"/>
      <c r="E60" s="208">
        <v>24.8</v>
      </c>
      <c r="F60" s="209"/>
      <c r="G60" s="210"/>
      <c r="M60" s="204" t="s">
        <v>160</v>
      </c>
      <c r="O60" s="195"/>
    </row>
    <row r="61" spans="1:104" ht="12.75">
      <c r="A61" s="196">
        <v>27</v>
      </c>
      <c r="B61" s="197" t="s">
        <v>161</v>
      </c>
      <c r="C61" s="198" t="s">
        <v>162</v>
      </c>
      <c r="D61" s="199" t="s">
        <v>117</v>
      </c>
      <c r="E61" s="200">
        <v>24.8</v>
      </c>
      <c r="F61" s="200">
        <v>0</v>
      </c>
      <c r="G61" s="201">
        <f>E61*F61</f>
        <v>0</v>
      </c>
      <c r="O61" s="195">
        <v>2</v>
      </c>
      <c r="AA61" s="167">
        <v>1</v>
      </c>
      <c r="AB61" s="167">
        <v>7</v>
      </c>
      <c r="AC61" s="167">
        <v>7</v>
      </c>
      <c r="AZ61" s="167">
        <v>2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</v>
      </c>
      <c r="CB61" s="202">
        <v>7</v>
      </c>
      <c r="CZ61" s="167">
        <v>0</v>
      </c>
    </row>
    <row r="62" spans="1:15" ht="12.75">
      <c r="A62" s="203"/>
      <c r="B62" s="205"/>
      <c r="C62" s="206" t="s">
        <v>160</v>
      </c>
      <c r="D62" s="207"/>
      <c r="E62" s="208">
        <v>24.8</v>
      </c>
      <c r="F62" s="209"/>
      <c r="G62" s="210"/>
      <c r="M62" s="204" t="s">
        <v>160</v>
      </c>
      <c r="O62" s="195"/>
    </row>
    <row r="63" spans="1:104" ht="12.75">
      <c r="A63" s="196">
        <v>28</v>
      </c>
      <c r="B63" s="197" t="s">
        <v>163</v>
      </c>
      <c r="C63" s="198" t="s">
        <v>164</v>
      </c>
      <c r="D63" s="199" t="s">
        <v>117</v>
      </c>
      <c r="E63" s="200">
        <v>14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7</v>
      </c>
      <c r="AC63" s="167">
        <v>7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7</v>
      </c>
      <c r="CZ63" s="167">
        <v>0</v>
      </c>
    </row>
    <row r="64" spans="1:15" ht="12.75">
      <c r="A64" s="203"/>
      <c r="B64" s="205"/>
      <c r="C64" s="206" t="s">
        <v>165</v>
      </c>
      <c r="D64" s="207"/>
      <c r="E64" s="208">
        <v>14</v>
      </c>
      <c r="F64" s="209"/>
      <c r="G64" s="210"/>
      <c r="M64" s="204" t="s">
        <v>165</v>
      </c>
      <c r="O64" s="195"/>
    </row>
    <row r="65" spans="1:104" ht="12.75">
      <c r="A65" s="196">
        <v>29</v>
      </c>
      <c r="B65" s="197" t="s">
        <v>166</v>
      </c>
      <c r="C65" s="198" t="s">
        <v>167</v>
      </c>
      <c r="D65" s="199" t="s">
        <v>117</v>
      </c>
      <c r="E65" s="200">
        <v>19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7</v>
      </c>
      <c r="AC65" s="167">
        <v>7</v>
      </c>
      <c r="AZ65" s="167">
        <v>2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7</v>
      </c>
      <c r="CZ65" s="167">
        <v>0.00197</v>
      </c>
    </row>
    <row r="66" spans="1:15" ht="12.75">
      <c r="A66" s="203"/>
      <c r="B66" s="205"/>
      <c r="C66" s="206" t="s">
        <v>168</v>
      </c>
      <c r="D66" s="207"/>
      <c r="E66" s="208">
        <v>19</v>
      </c>
      <c r="F66" s="209"/>
      <c r="G66" s="210"/>
      <c r="M66" s="204" t="s">
        <v>168</v>
      </c>
      <c r="O66" s="195"/>
    </row>
    <row r="67" spans="1:104" ht="12.75">
      <c r="A67" s="196">
        <v>30</v>
      </c>
      <c r="B67" s="197" t="s">
        <v>169</v>
      </c>
      <c r="C67" s="198" t="s">
        <v>170</v>
      </c>
      <c r="D67" s="199" t="s">
        <v>117</v>
      </c>
      <c r="E67" s="200">
        <v>30.75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7</v>
      </c>
      <c r="AC67" s="167">
        <v>7</v>
      </c>
      <c r="AZ67" s="167">
        <v>2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7</v>
      </c>
      <c r="CZ67" s="167">
        <v>0.00056</v>
      </c>
    </row>
    <row r="68" spans="1:15" ht="12.75">
      <c r="A68" s="203"/>
      <c r="B68" s="205"/>
      <c r="C68" s="206" t="s">
        <v>137</v>
      </c>
      <c r="D68" s="207"/>
      <c r="E68" s="208">
        <v>30.75</v>
      </c>
      <c r="F68" s="209"/>
      <c r="G68" s="210"/>
      <c r="M68" s="204" t="s">
        <v>137</v>
      </c>
      <c r="O68" s="195"/>
    </row>
    <row r="69" spans="1:104" ht="12.75">
      <c r="A69" s="196">
        <v>31</v>
      </c>
      <c r="B69" s="197" t="s">
        <v>171</v>
      </c>
      <c r="C69" s="198" t="s">
        <v>172</v>
      </c>
      <c r="D69" s="199" t="s">
        <v>94</v>
      </c>
      <c r="E69" s="200">
        <v>0.9057891</v>
      </c>
      <c r="F69" s="200">
        <v>0</v>
      </c>
      <c r="G69" s="201">
        <f>E69*F69</f>
        <v>0</v>
      </c>
      <c r="O69" s="195">
        <v>2</v>
      </c>
      <c r="AA69" s="167">
        <v>7</v>
      </c>
      <c r="AB69" s="167">
        <v>1001</v>
      </c>
      <c r="AC69" s="167">
        <v>5</v>
      </c>
      <c r="AZ69" s="167">
        <v>2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7</v>
      </c>
      <c r="CB69" s="202">
        <v>1001</v>
      </c>
      <c r="CZ69" s="167">
        <v>0</v>
      </c>
    </row>
    <row r="70" spans="1:104" ht="12.75">
      <c r="A70" s="196">
        <v>32</v>
      </c>
      <c r="B70" s="197" t="s">
        <v>173</v>
      </c>
      <c r="C70" s="198" t="s">
        <v>174</v>
      </c>
      <c r="D70" s="199" t="s">
        <v>94</v>
      </c>
      <c r="E70" s="200">
        <v>0.665689</v>
      </c>
      <c r="F70" s="200">
        <v>0</v>
      </c>
      <c r="G70" s="201">
        <f>E70*F70</f>
        <v>0</v>
      </c>
      <c r="O70" s="195">
        <v>2</v>
      </c>
      <c r="AA70" s="167">
        <v>8</v>
      </c>
      <c r="AB70" s="167">
        <v>0</v>
      </c>
      <c r="AC70" s="167">
        <v>3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8</v>
      </c>
      <c r="CB70" s="202">
        <v>0</v>
      </c>
      <c r="CZ70" s="167">
        <v>0</v>
      </c>
    </row>
    <row r="71" spans="1:104" ht="12.75">
      <c r="A71" s="196">
        <v>33</v>
      </c>
      <c r="B71" s="197" t="s">
        <v>175</v>
      </c>
      <c r="C71" s="198" t="s">
        <v>176</v>
      </c>
      <c r="D71" s="199" t="s">
        <v>94</v>
      </c>
      <c r="E71" s="200">
        <v>0.665689</v>
      </c>
      <c r="F71" s="200">
        <v>0</v>
      </c>
      <c r="G71" s="201">
        <f>E71*F71</f>
        <v>0</v>
      </c>
      <c r="O71" s="195">
        <v>2</v>
      </c>
      <c r="AA71" s="167">
        <v>8</v>
      </c>
      <c r="AB71" s="167">
        <v>0</v>
      </c>
      <c r="AC71" s="167">
        <v>3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8</v>
      </c>
      <c r="CB71" s="202">
        <v>0</v>
      </c>
      <c r="CZ71" s="167">
        <v>0</v>
      </c>
    </row>
    <row r="72" spans="1:57" ht="12.75">
      <c r="A72" s="211"/>
      <c r="B72" s="212" t="s">
        <v>73</v>
      </c>
      <c r="C72" s="213" t="str">
        <f>CONCATENATE(B28," ",C28)</f>
        <v>764 Konstrukce klempířské</v>
      </c>
      <c r="D72" s="214"/>
      <c r="E72" s="215"/>
      <c r="F72" s="216"/>
      <c r="G72" s="217">
        <f>SUM(G28:G71)</f>
        <v>0</v>
      </c>
      <c r="O72" s="195">
        <v>4</v>
      </c>
      <c r="BA72" s="218">
        <f>SUM(BA28:BA71)</f>
        <v>0</v>
      </c>
      <c r="BB72" s="218">
        <f>SUM(BB28:BB71)</f>
        <v>0</v>
      </c>
      <c r="BC72" s="218">
        <f>SUM(BC28:BC71)</f>
        <v>0</v>
      </c>
      <c r="BD72" s="218">
        <f>SUM(BD28:BD71)</f>
        <v>0</v>
      </c>
      <c r="BE72" s="218">
        <f>SUM(BE28:BE71)</f>
        <v>0</v>
      </c>
    </row>
    <row r="73" spans="1:15" ht="12.75">
      <c r="A73" s="188" t="s">
        <v>72</v>
      </c>
      <c r="B73" s="189" t="s">
        <v>177</v>
      </c>
      <c r="C73" s="190" t="s">
        <v>178</v>
      </c>
      <c r="D73" s="191"/>
      <c r="E73" s="192"/>
      <c r="F73" s="192"/>
      <c r="G73" s="193"/>
      <c r="H73" s="194"/>
      <c r="I73" s="194"/>
      <c r="O73" s="195">
        <v>1</v>
      </c>
    </row>
    <row r="74" spans="1:104" ht="12.75">
      <c r="A74" s="196">
        <v>34</v>
      </c>
      <c r="B74" s="197" t="s">
        <v>179</v>
      </c>
      <c r="C74" s="198" t="s">
        <v>180</v>
      </c>
      <c r="D74" s="199" t="s">
        <v>87</v>
      </c>
      <c r="E74" s="200">
        <v>0.77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7</v>
      </c>
      <c r="AC74" s="167">
        <v>7</v>
      </c>
      <c r="AZ74" s="167">
        <v>2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7</v>
      </c>
      <c r="CZ74" s="167">
        <v>1E-05</v>
      </c>
    </row>
    <row r="75" spans="1:15" ht="12.75">
      <c r="A75" s="203"/>
      <c r="B75" s="205"/>
      <c r="C75" s="206" t="s">
        <v>181</v>
      </c>
      <c r="D75" s="207"/>
      <c r="E75" s="208">
        <v>0.77</v>
      </c>
      <c r="F75" s="209"/>
      <c r="G75" s="210"/>
      <c r="M75" s="204" t="s">
        <v>181</v>
      </c>
      <c r="O75" s="195"/>
    </row>
    <row r="76" spans="1:104" ht="12.75">
      <c r="A76" s="196">
        <v>35</v>
      </c>
      <c r="B76" s="197" t="s">
        <v>182</v>
      </c>
      <c r="C76" s="198" t="s">
        <v>183</v>
      </c>
      <c r="D76" s="199" t="s">
        <v>87</v>
      </c>
      <c r="E76" s="200">
        <v>0.77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7</v>
      </c>
      <c r="AC76" s="167">
        <v>7</v>
      </c>
      <c r="AZ76" s="167">
        <v>2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7</v>
      </c>
      <c r="CZ76" s="167">
        <v>0.00053</v>
      </c>
    </row>
    <row r="77" spans="1:15" ht="12.75">
      <c r="A77" s="203"/>
      <c r="B77" s="205"/>
      <c r="C77" s="206" t="s">
        <v>181</v>
      </c>
      <c r="D77" s="207"/>
      <c r="E77" s="208">
        <v>0.77</v>
      </c>
      <c r="F77" s="209"/>
      <c r="G77" s="210"/>
      <c r="M77" s="204" t="s">
        <v>181</v>
      </c>
      <c r="O77" s="195"/>
    </row>
    <row r="78" spans="1:57" ht="12.75">
      <c r="A78" s="211"/>
      <c r="B78" s="212" t="s">
        <v>73</v>
      </c>
      <c r="C78" s="213" t="str">
        <f>CONCATENATE(B73," ",C73)</f>
        <v>783 Nátěry</v>
      </c>
      <c r="D78" s="214"/>
      <c r="E78" s="215"/>
      <c r="F78" s="216"/>
      <c r="G78" s="217">
        <f>SUM(G73:G77)</f>
        <v>0</v>
      </c>
      <c r="O78" s="195">
        <v>4</v>
      </c>
      <c r="BA78" s="218">
        <f>SUM(BA73:BA77)</f>
        <v>0</v>
      </c>
      <c r="BB78" s="218">
        <f>SUM(BB73:BB77)</f>
        <v>0</v>
      </c>
      <c r="BC78" s="218">
        <f>SUM(BC73:BC77)</f>
        <v>0</v>
      </c>
      <c r="BD78" s="218">
        <f>SUM(BD73:BD77)</f>
        <v>0</v>
      </c>
      <c r="BE78" s="218">
        <f>SUM(BE73:BE77)</f>
        <v>0</v>
      </c>
    </row>
    <row r="79" spans="1:15" ht="12.75">
      <c r="A79" s="188" t="s">
        <v>72</v>
      </c>
      <c r="B79" s="189" t="s">
        <v>184</v>
      </c>
      <c r="C79" s="190" t="s">
        <v>185</v>
      </c>
      <c r="D79" s="191"/>
      <c r="E79" s="192"/>
      <c r="F79" s="192"/>
      <c r="G79" s="193"/>
      <c r="H79" s="194"/>
      <c r="I79" s="194"/>
      <c r="O79" s="195">
        <v>1</v>
      </c>
    </row>
    <row r="80" spans="1:104" ht="22.5">
      <c r="A80" s="196">
        <v>36</v>
      </c>
      <c r="B80" s="197" t="s">
        <v>186</v>
      </c>
      <c r="C80" s="198" t="s">
        <v>187</v>
      </c>
      <c r="D80" s="199" t="s">
        <v>125</v>
      </c>
      <c r="E80" s="200">
        <v>2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9</v>
      </c>
      <c r="AC80" s="167">
        <v>9</v>
      </c>
      <c r="AZ80" s="167">
        <v>4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9</v>
      </c>
      <c r="CZ80" s="167">
        <v>0.00594</v>
      </c>
    </row>
    <row r="81" spans="1:104" ht="22.5">
      <c r="A81" s="196">
        <v>37</v>
      </c>
      <c r="B81" s="197" t="s">
        <v>188</v>
      </c>
      <c r="C81" s="198" t="s">
        <v>189</v>
      </c>
      <c r="D81" s="199" t="s">
        <v>125</v>
      </c>
      <c r="E81" s="200">
        <v>22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9</v>
      </c>
      <c r="AC81" s="167">
        <v>9</v>
      </c>
      <c r="AZ81" s="167">
        <v>4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9</v>
      </c>
      <c r="CZ81" s="167">
        <v>0.00011</v>
      </c>
    </row>
    <row r="82" spans="1:104" ht="12.75">
      <c r="A82" s="196">
        <v>38</v>
      </c>
      <c r="B82" s="197" t="s">
        <v>190</v>
      </c>
      <c r="C82" s="198" t="s">
        <v>191</v>
      </c>
      <c r="D82" s="199" t="s">
        <v>117</v>
      </c>
      <c r="E82" s="200">
        <v>130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9</v>
      </c>
      <c r="AC82" s="167">
        <v>9</v>
      </c>
      <c r="AZ82" s="167">
        <v>4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9</v>
      </c>
      <c r="CZ82" s="167">
        <v>0</v>
      </c>
    </row>
    <row r="83" spans="1:15" ht="12.75">
      <c r="A83" s="203"/>
      <c r="B83" s="205"/>
      <c r="C83" s="206" t="s">
        <v>192</v>
      </c>
      <c r="D83" s="207"/>
      <c r="E83" s="208">
        <v>130</v>
      </c>
      <c r="F83" s="209"/>
      <c r="G83" s="210"/>
      <c r="M83" s="204" t="s">
        <v>192</v>
      </c>
      <c r="O83" s="195"/>
    </row>
    <row r="84" spans="1:104" ht="12.75">
      <c r="A84" s="196">
        <v>39</v>
      </c>
      <c r="B84" s="197" t="s">
        <v>193</v>
      </c>
      <c r="C84" s="198" t="s">
        <v>194</v>
      </c>
      <c r="D84" s="199" t="s">
        <v>117</v>
      </c>
      <c r="E84" s="200">
        <v>22</v>
      </c>
      <c r="F84" s="200">
        <v>0</v>
      </c>
      <c r="G84" s="201">
        <f>E84*F84</f>
        <v>0</v>
      </c>
      <c r="O84" s="195">
        <v>2</v>
      </c>
      <c r="AA84" s="167">
        <v>1</v>
      </c>
      <c r="AB84" s="167">
        <v>9</v>
      </c>
      <c r="AC84" s="167">
        <v>9</v>
      </c>
      <c r="AZ84" s="167">
        <v>4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</v>
      </c>
      <c r="CB84" s="202">
        <v>9</v>
      </c>
      <c r="CZ84" s="167">
        <v>0</v>
      </c>
    </row>
    <row r="85" spans="1:15" ht="12.75">
      <c r="A85" s="203"/>
      <c r="B85" s="205"/>
      <c r="C85" s="206" t="s">
        <v>195</v>
      </c>
      <c r="D85" s="207"/>
      <c r="E85" s="208">
        <v>22</v>
      </c>
      <c r="F85" s="209"/>
      <c r="G85" s="210"/>
      <c r="M85" s="204" t="s">
        <v>195</v>
      </c>
      <c r="O85" s="195"/>
    </row>
    <row r="86" spans="1:104" ht="12.75">
      <c r="A86" s="196">
        <v>40</v>
      </c>
      <c r="B86" s="197" t="s">
        <v>156</v>
      </c>
      <c r="C86" s="198" t="s">
        <v>157</v>
      </c>
      <c r="D86" s="199" t="s">
        <v>117</v>
      </c>
      <c r="E86" s="200">
        <v>9.6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7</v>
      </c>
      <c r="AC86" s="167">
        <v>7</v>
      </c>
      <c r="AZ86" s="167">
        <v>4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7</v>
      </c>
      <c r="CZ86" s="167">
        <v>0</v>
      </c>
    </row>
    <row r="87" spans="1:15" ht="12.75">
      <c r="A87" s="203"/>
      <c r="B87" s="205"/>
      <c r="C87" s="206" t="s">
        <v>155</v>
      </c>
      <c r="D87" s="207"/>
      <c r="E87" s="208">
        <v>9.6</v>
      </c>
      <c r="F87" s="209"/>
      <c r="G87" s="210"/>
      <c r="M87" s="204" t="s">
        <v>155</v>
      </c>
      <c r="O87" s="195"/>
    </row>
    <row r="88" spans="1:104" ht="12.75">
      <c r="A88" s="196">
        <v>41</v>
      </c>
      <c r="B88" s="197" t="s">
        <v>196</v>
      </c>
      <c r="C88" s="198" t="s">
        <v>197</v>
      </c>
      <c r="D88" s="199" t="s">
        <v>198</v>
      </c>
      <c r="E88" s="200">
        <v>1</v>
      </c>
      <c r="F88" s="200">
        <v>0</v>
      </c>
      <c r="G88" s="201">
        <f>E88*F88</f>
        <v>0</v>
      </c>
      <c r="O88" s="195">
        <v>2</v>
      </c>
      <c r="AA88" s="167">
        <v>12</v>
      </c>
      <c r="AB88" s="167">
        <v>0</v>
      </c>
      <c r="AC88" s="167">
        <v>9</v>
      </c>
      <c r="AZ88" s="167">
        <v>4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12</v>
      </c>
      <c r="CB88" s="202">
        <v>0</v>
      </c>
      <c r="CZ88" s="167">
        <v>0</v>
      </c>
    </row>
    <row r="89" spans="1:104" ht="12.75">
      <c r="A89" s="196">
        <v>42</v>
      </c>
      <c r="B89" s="197" t="s">
        <v>199</v>
      </c>
      <c r="C89" s="198" t="s">
        <v>200</v>
      </c>
      <c r="D89" s="199" t="s">
        <v>201</v>
      </c>
      <c r="E89" s="200">
        <v>110.1345</v>
      </c>
      <c r="F89" s="200">
        <v>0</v>
      </c>
      <c r="G89" s="201">
        <f>E89*F89</f>
        <v>0</v>
      </c>
      <c r="O89" s="195">
        <v>2</v>
      </c>
      <c r="AA89" s="167">
        <v>3</v>
      </c>
      <c r="AB89" s="167">
        <v>9</v>
      </c>
      <c r="AC89" s="167">
        <v>15615235</v>
      </c>
      <c r="AZ89" s="167">
        <v>3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3</v>
      </c>
      <c r="CB89" s="202">
        <v>9</v>
      </c>
      <c r="CZ89" s="167">
        <v>0.001</v>
      </c>
    </row>
    <row r="90" spans="1:15" ht="12.75">
      <c r="A90" s="203"/>
      <c r="B90" s="205"/>
      <c r="C90" s="206" t="s">
        <v>202</v>
      </c>
      <c r="D90" s="207"/>
      <c r="E90" s="208">
        <v>110.1345</v>
      </c>
      <c r="F90" s="209"/>
      <c r="G90" s="210"/>
      <c r="M90" s="204" t="s">
        <v>202</v>
      </c>
      <c r="O90" s="195"/>
    </row>
    <row r="91" spans="1:104" ht="12.75">
      <c r="A91" s="196">
        <v>43</v>
      </c>
      <c r="B91" s="197" t="s">
        <v>203</v>
      </c>
      <c r="C91" s="198" t="s">
        <v>204</v>
      </c>
      <c r="D91" s="199" t="s">
        <v>125</v>
      </c>
      <c r="E91" s="200">
        <v>40</v>
      </c>
      <c r="F91" s="200">
        <v>0</v>
      </c>
      <c r="G91" s="201">
        <f>E91*F91</f>
        <v>0</v>
      </c>
      <c r="O91" s="195">
        <v>2</v>
      </c>
      <c r="AA91" s="167">
        <v>3</v>
      </c>
      <c r="AB91" s="167">
        <v>9</v>
      </c>
      <c r="AC91" s="167">
        <v>35441540</v>
      </c>
      <c r="AZ91" s="167">
        <v>3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3</v>
      </c>
      <c r="CB91" s="202">
        <v>9</v>
      </c>
      <c r="CZ91" s="167">
        <v>0.00087</v>
      </c>
    </row>
    <row r="92" spans="1:15" ht="12.75">
      <c r="A92" s="203"/>
      <c r="B92" s="205"/>
      <c r="C92" s="206" t="s">
        <v>205</v>
      </c>
      <c r="D92" s="207"/>
      <c r="E92" s="208">
        <v>40</v>
      </c>
      <c r="F92" s="209"/>
      <c r="G92" s="210"/>
      <c r="M92" s="204" t="s">
        <v>205</v>
      </c>
      <c r="O92" s="195"/>
    </row>
    <row r="93" spans="1:104" ht="12.75">
      <c r="A93" s="196">
        <v>44</v>
      </c>
      <c r="B93" s="197" t="s">
        <v>206</v>
      </c>
      <c r="C93" s="198" t="s">
        <v>207</v>
      </c>
      <c r="D93" s="199" t="s">
        <v>125</v>
      </c>
      <c r="E93" s="200">
        <v>2</v>
      </c>
      <c r="F93" s="200">
        <v>0</v>
      </c>
      <c r="G93" s="201">
        <f>E93*F93</f>
        <v>0</v>
      </c>
      <c r="O93" s="195">
        <v>2</v>
      </c>
      <c r="AA93" s="167">
        <v>3</v>
      </c>
      <c r="AB93" s="167">
        <v>9</v>
      </c>
      <c r="AC93" s="167">
        <v>35441860</v>
      </c>
      <c r="AZ93" s="167">
        <v>3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3</v>
      </c>
      <c r="CB93" s="202">
        <v>9</v>
      </c>
      <c r="CZ93" s="167">
        <v>0.00039</v>
      </c>
    </row>
    <row r="94" spans="1:104" ht="12.75">
      <c r="A94" s="196">
        <v>45</v>
      </c>
      <c r="B94" s="197" t="s">
        <v>173</v>
      </c>
      <c r="C94" s="198" t="s">
        <v>174</v>
      </c>
      <c r="D94" s="199" t="s">
        <v>94</v>
      </c>
      <c r="E94" s="200">
        <v>0.11296</v>
      </c>
      <c r="F94" s="200">
        <v>0</v>
      </c>
      <c r="G94" s="201">
        <f>E94*F94</f>
        <v>0</v>
      </c>
      <c r="O94" s="195">
        <v>2</v>
      </c>
      <c r="AA94" s="167">
        <v>8</v>
      </c>
      <c r="AB94" s="167">
        <v>0</v>
      </c>
      <c r="AC94" s="167">
        <v>3</v>
      </c>
      <c r="AZ94" s="167">
        <v>4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8</v>
      </c>
      <c r="CB94" s="202">
        <v>0</v>
      </c>
      <c r="CZ94" s="167">
        <v>0</v>
      </c>
    </row>
    <row r="95" spans="1:104" ht="12.75">
      <c r="A95" s="196">
        <v>46</v>
      </c>
      <c r="B95" s="197" t="s">
        <v>175</v>
      </c>
      <c r="C95" s="198" t="s">
        <v>176</v>
      </c>
      <c r="D95" s="199" t="s">
        <v>94</v>
      </c>
      <c r="E95" s="200">
        <v>0.11296</v>
      </c>
      <c r="F95" s="200">
        <v>0</v>
      </c>
      <c r="G95" s="201">
        <f>E95*F95</f>
        <v>0</v>
      </c>
      <c r="O95" s="195">
        <v>2</v>
      </c>
      <c r="AA95" s="167">
        <v>8</v>
      </c>
      <c r="AB95" s="167">
        <v>0</v>
      </c>
      <c r="AC95" s="167">
        <v>3</v>
      </c>
      <c r="AZ95" s="167">
        <v>4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8</v>
      </c>
      <c r="CB95" s="202">
        <v>0</v>
      </c>
      <c r="CZ95" s="167">
        <v>0</v>
      </c>
    </row>
    <row r="96" spans="1:57" ht="12.75">
      <c r="A96" s="211"/>
      <c r="B96" s="212" t="s">
        <v>73</v>
      </c>
      <c r="C96" s="213" t="str">
        <f>CONCATENATE(B79," ",C79)</f>
        <v>M211 Hromosvod</v>
      </c>
      <c r="D96" s="214"/>
      <c r="E96" s="215"/>
      <c r="F96" s="216"/>
      <c r="G96" s="217">
        <f>SUM(G79:G95)</f>
        <v>0</v>
      </c>
      <c r="O96" s="195">
        <v>4</v>
      </c>
      <c r="BA96" s="218">
        <f>SUM(BA79:BA95)</f>
        <v>0</v>
      </c>
      <c r="BB96" s="218">
        <f>SUM(BB79:BB95)</f>
        <v>0</v>
      </c>
      <c r="BC96" s="218">
        <f>SUM(BC79:BC95)</f>
        <v>0</v>
      </c>
      <c r="BD96" s="218">
        <f>SUM(BD79:BD95)</f>
        <v>0</v>
      </c>
      <c r="BE96" s="218">
        <f>SUM(BE79:BE95)</f>
        <v>0</v>
      </c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ht="12.75">
      <c r="E101" s="167"/>
    </row>
    <row r="102" ht="12.75">
      <c r="E102" s="167"/>
    </row>
    <row r="103" ht="12.75">
      <c r="E103" s="167"/>
    </row>
    <row r="104" ht="12.75">
      <c r="E104" s="167"/>
    </row>
    <row r="105" ht="12.75">
      <c r="E105" s="167"/>
    </row>
    <row r="106" ht="12.75">
      <c r="E106" s="167"/>
    </row>
    <row r="107" ht="12.75">
      <c r="E107" s="167"/>
    </row>
    <row r="108" ht="12.75">
      <c r="E108" s="167"/>
    </row>
    <row r="109" ht="12.75">
      <c r="E109" s="167"/>
    </row>
    <row r="110" ht="12.75">
      <c r="E110" s="167"/>
    </row>
    <row r="111" ht="12.75">
      <c r="E111" s="167"/>
    </row>
    <row r="112" ht="12.75">
      <c r="E112" s="167"/>
    </row>
    <row r="113" ht="12.75">
      <c r="E113" s="167"/>
    </row>
    <row r="114" ht="12.75">
      <c r="E114" s="167"/>
    </row>
    <row r="115" ht="12.75">
      <c r="E115" s="167"/>
    </row>
    <row r="116" ht="12.75">
      <c r="E116" s="167"/>
    </row>
    <row r="117" ht="12.75">
      <c r="E117" s="167"/>
    </row>
    <row r="118" ht="12.75">
      <c r="E118" s="167"/>
    </row>
    <row r="119" ht="12.75">
      <c r="E119" s="167"/>
    </row>
    <row r="120" spans="1:7" ht="12.75">
      <c r="A120" s="219"/>
      <c r="B120" s="219"/>
      <c r="C120" s="219"/>
      <c r="D120" s="219"/>
      <c r="E120" s="219"/>
      <c r="F120" s="219"/>
      <c r="G120" s="219"/>
    </row>
    <row r="121" spans="1:7" ht="12.75">
      <c r="A121" s="219"/>
      <c r="B121" s="219"/>
      <c r="C121" s="219"/>
      <c r="D121" s="219"/>
      <c r="E121" s="219"/>
      <c r="F121" s="219"/>
      <c r="G121" s="219"/>
    </row>
    <row r="122" spans="1:7" ht="12.75">
      <c r="A122" s="219"/>
      <c r="B122" s="219"/>
      <c r="C122" s="219"/>
      <c r="D122" s="219"/>
      <c r="E122" s="219"/>
      <c r="F122" s="219"/>
      <c r="G122" s="219"/>
    </row>
    <row r="123" spans="1:7" ht="12.75">
      <c r="A123" s="219"/>
      <c r="B123" s="219"/>
      <c r="C123" s="219"/>
      <c r="D123" s="219"/>
      <c r="E123" s="219"/>
      <c r="F123" s="219"/>
      <c r="G123" s="219"/>
    </row>
    <row r="124" ht="12.75">
      <c r="E124" s="167"/>
    </row>
    <row r="125" ht="12.75">
      <c r="E125" s="167"/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ht="12.75">
      <c r="E136" s="167"/>
    </row>
    <row r="137" ht="12.75">
      <c r="E137" s="167"/>
    </row>
    <row r="138" ht="12.75">
      <c r="E138" s="167"/>
    </row>
    <row r="139" ht="12.75">
      <c r="E139" s="167"/>
    </row>
    <row r="140" ht="12.75">
      <c r="E140" s="167"/>
    </row>
    <row r="141" ht="12.75">
      <c r="E141" s="167"/>
    </row>
    <row r="142" ht="12.75">
      <c r="E142" s="167"/>
    </row>
    <row r="143" ht="12.75">
      <c r="E143" s="167"/>
    </row>
    <row r="144" ht="12.75">
      <c r="E144" s="167"/>
    </row>
    <row r="145" ht="12.75">
      <c r="E145" s="167"/>
    </row>
    <row r="146" ht="12.75">
      <c r="E146" s="167"/>
    </row>
    <row r="147" ht="12.75">
      <c r="E147" s="167"/>
    </row>
    <row r="148" ht="12.75">
      <c r="E148" s="167"/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spans="1:2" ht="12.75">
      <c r="A155" s="220"/>
      <c r="B155" s="220"/>
    </row>
    <row r="156" spans="1:7" ht="12.75">
      <c r="A156" s="219"/>
      <c r="B156" s="219"/>
      <c r="C156" s="222"/>
      <c r="D156" s="222"/>
      <c r="E156" s="223"/>
      <c r="F156" s="222"/>
      <c r="G156" s="224"/>
    </row>
    <row r="157" spans="1:7" ht="12.75">
      <c r="A157" s="225"/>
      <c r="B157" s="225"/>
      <c r="C157" s="219"/>
      <c r="D157" s="219"/>
      <c r="E157" s="226"/>
      <c r="F157" s="219"/>
      <c r="G157" s="219"/>
    </row>
    <row r="158" spans="1:7" ht="12.75">
      <c r="A158" s="219"/>
      <c r="B158" s="219"/>
      <c r="C158" s="219"/>
      <c r="D158" s="219"/>
      <c r="E158" s="226"/>
      <c r="F158" s="219"/>
      <c r="G158" s="219"/>
    </row>
    <row r="159" spans="1:7" ht="12.75">
      <c r="A159" s="219"/>
      <c r="B159" s="219"/>
      <c r="C159" s="219"/>
      <c r="D159" s="219"/>
      <c r="E159" s="226"/>
      <c r="F159" s="219"/>
      <c r="G159" s="219"/>
    </row>
    <row r="160" spans="1:7" ht="12.75">
      <c r="A160" s="219"/>
      <c r="B160" s="219"/>
      <c r="C160" s="219"/>
      <c r="D160" s="219"/>
      <c r="E160" s="226"/>
      <c r="F160" s="219"/>
      <c r="G160" s="219"/>
    </row>
    <row r="161" spans="1:7" ht="12.75">
      <c r="A161" s="219"/>
      <c r="B161" s="219"/>
      <c r="C161" s="219"/>
      <c r="D161" s="219"/>
      <c r="E161" s="226"/>
      <c r="F161" s="219"/>
      <c r="G161" s="219"/>
    </row>
    <row r="162" spans="1:7" ht="12.75">
      <c r="A162" s="219"/>
      <c r="B162" s="219"/>
      <c r="C162" s="219"/>
      <c r="D162" s="219"/>
      <c r="E162" s="226"/>
      <c r="F162" s="219"/>
      <c r="G162" s="219"/>
    </row>
    <row r="163" spans="1:7" ht="12.75">
      <c r="A163" s="219"/>
      <c r="B163" s="219"/>
      <c r="C163" s="219"/>
      <c r="D163" s="219"/>
      <c r="E163" s="226"/>
      <c r="F163" s="219"/>
      <c r="G163" s="219"/>
    </row>
    <row r="164" spans="1:7" ht="12.75">
      <c r="A164" s="219"/>
      <c r="B164" s="219"/>
      <c r="C164" s="219"/>
      <c r="D164" s="219"/>
      <c r="E164" s="226"/>
      <c r="F164" s="219"/>
      <c r="G164" s="219"/>
    </row>
    <row r="165" spans="1:7" ht="12.75">
      <c r="A165" s="219"/>
      <c r="B165" s="219"/>
      <c r="C165" s="219"/>
      <c r="D165" s="219"/>
      <c r="E165" s="226"/>
      <c r="F165" s="219"/>
      <c r="G165" s="219"/>
    </row>
    <row r="166" spans="1:7" ht="12.75">
      <c r="A166" s="219"/>
      <c r="B166" s="219"/>
      <c r="C166" s="219"/>
      <c r="D166" s="219"/>
      <c r="E166" s="226"/>
      <c r="F166" s="219"/>
      <c r="G166" s="219"/>
    </row>
    <row r="167" spans="1:7" ht="12.75">
      <c r="A167" s="219"/>
      <c r="B167" s="219"/>
      <c r="C167" s="219"/>
      <c r="D167" s="219"/>
      <c r="E167" s="226"/>
      <c r="F167" s="219"/>
      <c r="G167" s="219"/>
    </row>
    <row r="168" spans="1:7" ht="12.75">
      <c r="A168" s="219"/>
      <c r="B168" s="219"/>
      <c r="C168" s="219"/>
      <c r="D168" s="219"/>
      <c r="E168" s="226"/>
      <c r="F168" s="219"/>
      <c r="G168" s="219"/>
    </row>
    <row r="169" spans="1:7" ht="12.75">
      <c r="A169" s="219"/>
      <c r="B169" s="219"/>
      <c r="C169" s="219"/>
      <c r="D169" s="219"/>
      <c r="E169" s="226"/>
      <c r="F169" s="219"/>
      <c r="G169" s="219"/>
    </row>
  </sheetData>
  <sheetProtection/>
  <mergeCells count="38">
    <mergeCell ref="C83:D83"/>
    <mergeCell ref="C85:D85"/>
    <mergeCell ref="C87:D87"/>
    <mergeCell ref="C90:D90"/>
    <mergeCell ref="C92:D92"/>
    <mergeCell ref="C62:D62"/>
    <mergeCell ref="C64:D64"/>
    <mergeCell ref="C66:D66"/>
    <mergeCell ref="C68:D68"/>
    <mergeCell ref="C75:D75"/>
    <mergeCell ref="C77:D77"/>
    <mergeCell ref="C48:D48"/>
    <mergeCell ref="C51:D51"/>
    <mergeCell ref="C53:D53"/>
    <mergeCell ref="C56:D56"/>
    <mergeCell ref="C58:D58"/>
    <mergeCell ref="C60:D60"/>
    <mergeCell ref="C30:D30"/>
    <mergeCell ref="C32:D32"/>
    <mergeCell ref="C33:D33"/>
    <mergeCell ref="C38:D38"/>
    <mergeCell ref="C40:D40"/>
    <mergeCell ref="C42:D42"/>
    <mergeCell ref="C44:D44"/>
    <mergeCell ref="C46:D46"/>
    <mergeCell ref="C18:D18"/>
    <mergeCell ref="C20:D20"/>
    <mergeCell ref="C22:D22"/>
    <mergeCell ref="C24:D24"/>
    <mergeCell ref="C25:D25"/>
    <mergeCell ref="A1:G1"/>
    <mergeCell ref="A3:B3"/>
    <mergeCell ref="A4:B4"/>
    <mergeCell ref="E4:G4"/>
    <mergeCell ref="C9:D9"/>
    <mergeCell ref="C10:D10"/>
    <mergeCell ref="C12:D12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HVP</dc:creator>
  <cp:keywords/>
  <dc:description/>
  <cp:lastModifiedBy>HVP</cp:lastModifiedBy>
  <dcterms:created xsi:type="dcterms:W3CDTF">2017-04-27T12:11:26Z</dcterms:created>
  <dcterms:modified xsi:type="dcterms:W3CDTF">2017-04-27T12:11:49Z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