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395" windowHeight="125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'Položky'!$A$1:$G$160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<sst xmlns="http://schemas.openxmlformats.org/spreadsheetml/2006/main" count="509" uniqueCount="273">
  <si>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</si>
  <si>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</si>
  <si>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</si>
  <si>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</si>
  <si>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</si>
  <si>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</si>
  <si>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</si>
  <si>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</si>
  <si>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</si>
  <si>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</si>
  <si>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</si>
  <si>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</si>
  <si>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</si>
  <si>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</si>
  <si>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</si>
  <si>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</si>
  <si>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</si>
  <si>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</si>
  <si>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</si>
  <si>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</si>
  <si>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</si>
  <si>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</si>
  <si>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</si>
  <si>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</si>
  <si>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</si>
  <si>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</si>
  <si>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</si>
  <si>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</si>
  <si>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</si>
  <si>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</si>
  <si>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</si>
  <si>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</si>
  <si>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</si>
  <si>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</si>
  <si>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</si>
  <si>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</si>
  <si>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</si>
  <si>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</si>
  <si>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</si>
  <si>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</si>
  <si>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</si>
  <si>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</si>
  <si>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</si>
  <si>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</si>
  <si>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</si>
  <si>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</si>
  <si>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</si>
  <si>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</si>
  <si>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</si>
  <si>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</si>
  <si>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</si>
  <si>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</si>
  <si>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</si>
  <si>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</si>
  <si>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</si>
  <si>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</si>
  <si>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</si>
  <si>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</si>
  <si>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</si>
  <si>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</si>
  <si>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</si>
  <si>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</si>
  <si>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</si>
  <si>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</si>
  <si>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</si>
  <si>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</si>
  <si>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</si>
  <si>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</si>
  <si>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</si>
  <si>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</si>
  <si>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</si>
  <si>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</si>
  <si>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</si>
  <si>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</si>
  <si>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</si>
  <si>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</si>
  <si>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</si>
  <si>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</si>
  <si>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09</t>
  </si>
  <si>
    <t>Dělnický dům</t>
  </si>
  <si>
    <t>801.43</t>
  </si>
  <si>
    <t>03</t>
  </si>
  <si>
    <t>Oprava hlavního schodiště</t>
  </si>
  <si>
    <t>6</t>
  </si>
  <si>
    <t>Úpravy povrchu, podlahy</t>
  </si>
  <si>
    <t>612421231RT2</t>
  </si>
  <si>
    <t>Oprava vápen.omítek stěn do 10 % pl. - štukových s použitím suché maltové směsi</t>
  </si>
  <si>
    <t>m2</t>
  </si>
  <si>
    <t>5,5*7,0*2+2,08*3,67/2*2+4,36*3,67/2*2+3,42*(3,5*2+5,96)+5,5*5,96</t>
  </si>
  <si>
    <t>0,3*(4,05+0,3+0,63)*2+0,6*(1,53+1,73)+(0,2+0,6)*2,0*4+(0,2+0,6)*1,5*2</t>
  </si>
  <si>
    <t>otvory a odečet:-(0,9*4,4*3+4,2*1,5*2*2+1,4*2,0*2+1,56*2,0*2)</t>
  </si>
  <si>
    <t>612421637R00</t>
  </si>
  <si>
    <t xml:space="preserve">Omítka vnitřní zdiva, MVC, štuková </t>
  </si>
  <si>
    <t>4,2*1,5*2*2</t>
  </si>
  <si>
    <t>622323041R00</t>
  </si>
  <si>
    <t xml:space="preserve">Penetrace podkladu </t>
  </si>
  <si>
    <t>632418102RT3</t>
  </si>
  <si>
    <t>Potěr ze SMS Baumit, ruční zpracování, tl. 2 mm Nivello 10 samonivelační, vč. penetrace Grund</t>
  </si>
  <si>
    <t>Ramena:(1,73*12+2,10*12+1,53*12)*0,327</t>
  </si>
  <si>
    <t>Podesty:3,5*5,96+0,38*2,1+0,2*1,4*2+0,6*1,56*2+3,0*5,96+0,3*(1,53+1,73)</t>
  </si>
  <si>
    <t>998011001R00</t>
  </si>
  <si>
    <t xml:space="preserve">Přesun hmot pro budovy zděné výšky do 6 m </t>
  </si>
  <si>
    <t>t</t>
  </si>
  <si>
    <t>9</t>
  </si>
  <si>
    <t>Ostatní konstrukce, bourání</t>
  </si>
  <si>
    <t>968061126R00</t>
  </si>
  <si>
    <t xml:space="preserve">Vyvěšení dřevěných dveřních křídel pl. nad 2 m2 </t>
  </si>
  <si>
    <t>kus</t>
  </si>
  <si>
    <t>2*2*2</t>
  </si>
  <si>
    <t>968072456R00</t>
  </si>
  <si>
    <t xml:space="preserve">Vybourání kovových dveřních zárubní pl. nad 2 m2 </t>
  </si>
  <si>
    <t>2*2</t>
  </si>
  <si>
    <t>978013191R00</t>
  </si>
  <si>
    <t xml:space="preserve">Otlučení omítek vnitřních stěn v rozsahu do 100 % </t>
  </si>
  <si>
    <t>978059531R00</t>
  </si>
  <si>
    <t xml:space="preserve">Odsekání vnitřních obkladů stěn nad 2 m2 </t>
  </si>
  <si>
    <t>Ramena:0,15*(4,2*2+0,3*2+4,05*2)+1,05*(4,2*2)</t>
  </si>
  <si>
    <t>Podesta:1,05*(2,55*2)</t>
  </si>
  <si>
    <t>979011211R00</t>
  </si>
  <si>
    <t xml:space="preserve">Svislá doprava suti a vybour. hmot za 2.NP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</si>
  <si>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</si>
  <si>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</si>
  <si>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</si>
  <si>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</si>
  <si>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</si>
  <si>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</si>
  <si>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</si>
  <si>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</si>
  <si>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</si>
  <si>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</si>
  <si>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94</t>
  </si>
  <si>
    <t>Lešení a stavební výtahy</t>
  </si>
  <si>
    <t>943943221R00</t>
  </si>
  <si>
    <t xml:space="preserve">Montáž lešení prostorové lehké, do 200kg, H 10 m </t>
  </si>
  <si>
    <t>m3</t>
  </si>
  <si>
    <t>5,5*3,0*1,5+4,0*1,5*(6,0+4,0)/2*2+2,5*5,5*4,0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</si>
  <si>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</si>
  <si>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</si>
  <si>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</si>
  <si>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</si>
  <si>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735</t>
  </si>
  <si>
    <t>Otopná tělesa</t>
  </si>
  <si>
    <t>735151821R00</t>
  </si>
  <si>
    <t xml:space="preserve">Demontáž otopných těles panelových 2řadých,1500 mm </t>
  </si>
  <si>
    <t>735159220R00</t>
  </si>
  <si>
    <t xml:space="preserve">Montáž panelových těles 2řadých do délky 1500 mm </t>
  </si>
  <si>
    <t>735191910R00</t>
  </si>
  <si>
    <t xml:space="preserve">Napuštění vody do otopného systému - bez kotle </t>
  </si>
  <si>
    <t>0,9*1,2*4*2</t>
  </si>
  <si>
    <t>735494811R00</t>
  </si>
  <si>
    <t xml:space="preserve">Vypuštění vody z otopných těles </t>
  </si>
  <si>
    <t>48454412</t>
  </si>
  <si>
    <t>Těleso otopné desk.Radik Klasik typ20 v.900dl.1200</t>
  </si>
  <si>
    <t>998735101R00</t>
  </si>
  <si>
    <t xml:space="preserve">Přesun hmot pro otopná tělesa, výšky do 6 m </t>
  </si>
  <si>
    <t>766</t>
  </si>
  <si>
    <t>Konstrukce truhlářské</t>
  </si>
  <si>
    <t>766411811R00</t>
  </si>
  <si>
    <t xml:space="preserve">Demontáž obložení stěn panely velikosti do 1,5 m2 </t>
  </si>
  <si>
    <t>II.NP:(1,6*2+0,25*4+0,45*2+0,95+1,05+0,65*4+0,85)*2,0</t>
  </si>
  <si>
    <t>Ramena:0,4*4,25*2+1,0*(3,0+4,2)/2+0,6*(4,05+1,5+1,7)</t>
  </si>
  <si>
    <t>0,3*(4,05+0,65+1,5+1,7)*2+0,3*0,2*2+0,1*(4,2*2+1,8+2,0)</t>
  </si>
  <si>
    <t>Podesta:0,4*(2,6*2)+1,4*(0,7+0,9*2)+0,9*4,1</t>
  </si>
  <si>
    <t>Zábradlí a madlo:(0,1+0,35)*4,2*2*2+0,1*4,2*2</t>
  </si>
  <si>
    <t>766670011R00</t>
  </si>
  <si>
    <t xml:space="preserve">Montáž obložkové zárubně a dřevěného křídla dveří </t>
  </si>
  <si>
    <t>766812820T00</t>
  </si>
  <si>
    <t xml:space="preserve">Demontáž vestavěného nábytku </t>
  </si>
  <si>
    <t>61173172</t>
  </si>
  <si>
    <t>Dveře kazetové 140x197 cm dubové</t>
  </si>
  <si>
    <t>61173173</t>
  </si>
  <si>
    <t>Dveře kazetové dubové 156x197 cm</t>
  </si>
  <si>
    <t>61181560</t>
  </si>
  <si>
    <t>Zárubeň obložková š. 140cm/stě. 6-17cm</t>
  </si>
  <si>
    <t>61181561</t>
  </si>
  <si>
    <t>Zárubeň obložková š. 156cm/stě. 6-17cm</t>
  </si>
  <si>
    <t>998766101R00</t>
  </si>
  <si>
    <t xml:space="preserve">Přesun hmot pro truhlářské konstr., výšky do 6 m </t>
  </si>
  <si>
    <t>767</t>
  </si>
  <si>
    <t>Konstrukce zámečnické</t>
  </si>
  <si>
    <t>767161140R00</t>
  </si>
  <si>
    <t xml:space="preserve">Montáž zábradlí z trubek do zdiva nad 45kg </t>
  </si>
  <si>
    <t>m</t>
  </si>
  <si>
    <t>4,0*2+0,7*2+1,7+1,9</t>
  </si>
  <si>
    <t>767165110R00</t>
  </si>
  <si>
    <t xml:space="preserve">Montáž madel z trubek zábr. rovného - šroubováním </t>
  </si>
  <si>
    <t>4,05*2*2</t>
  </si>
  <si>
    <t>767584512R00</t>
  </si>
  <si>
    <t xml:space="preserve">Montáž podhledů kazetových do zdiva 60x60 cm </t>
  </si>
  <si>
    <t>10,768*5,96</t>
  </si>
  <si>
    <t>767996801R00</t>
  </si>
  <si>
    <t xml:space="preserve">Demontáž atypických ocelových konstr. do 50 kg </t>
  </si>
  <si>
    <t>kg</t>
  </si>
  <si>
    <t>(2,94*(2,1*3+0,9*2+0,3*4))*4</t>
  </si>
  <si>
    <t>55395100.C</t>
  </si>
  <si>
    <t>Zábradlí ocelové trubkové Nerez se skleněnou výplní</t>
  </si>
  <si>
    <t>55440301B</t>
  </si>
  <si>
    <t>Madlo nerez rovné 1000 mm</t>
  </si>
  <si>
    <t>59596006.A</t>
  </si>
  <si>
    <t>Kazeta Thermatex 60 SK Feinstratos</t>
  </si>
  <si>
    <t>(10,768*5,96)*1,05</t>
  </si>
  <si>
    <t>59596022.A</t>
  </si>
  <si>
    <t>Profil hlav 3,6 m pro kazetový strop</t>
  </si>
  <si>
    <t>10,768*5,96/1,25</t>
  </si>
  <si>
    <t>59596023.A</t>
  </si>
  <si>
    <t>Profil příč 1,2 m pro kazetový strop</t>
  </si>
  <si>
    <t>10,768*5,96/0,625</t>
  </si>
  <si>
    <t>59596024.A</t>
  </si>
  <si>
    <t>Profil příč 0,6 m pro kazetový strop</t>
  </si>
  <si>
    <t>59596025.A</t>
  </si>
  <si>
    <t>Lišta obvodová  3 m pro kazetový strop</t>
  </si>
  <si>
    <t>(10,768+5,96)*2</t>
  </si>
  <si>
    <t>59596027.A</t>
  </si>
  <si>
    <t>Drát s okem nebo hákem 250 mm pro kazet strop</t>
  </si>
  <si>
    <t>10,768*5,96/1,25/1,25</t>
  </si>
  <si>
    <t>998767101R00</t>
  </si>
  <si>
    <t xml:space="preserve">Přesun hmot pro zámečnické konstr., výšky do 6 m </t>
  </si>
  <si>
    <t>776</t>
  </si>
  <si>
    <t>Podlahy povlakové</t>
  </si>
  <si>
    <t>776200810R00</t>
  </si>
  <si>
    <t xml:space="preserve">Odstranění PVC podlah lepen. bez podl. ze schodišť </t>
  </si>
  <si>
    <t>Ramena:1,73*12+2,10*12+1,53*12</t>
  </si>
  <si>
    <t>776200830R00</t>
  </si>
  <si>
    <t xml:space="preserve">Odstranění hran schodišťových stupňů </t>
  </si>
  <si>
    <t>776421100RU1</t>
  </si>
  <si>
    <t>Lepení podlahových soklíků z PVC a vinylu včetně dodávky soklíku PVC</t>
  </si>
  <si>
    <t>II.NP:1,83+1,6+0,25*2+0,42+0,95+0,65*2*2+0,86+1,05+0,45+0,25*2+1,6+2,03</t>
  </si>
  <si>
    <t>Ramena:0,16*13*2*3+0,38*2</t>
  </si>
  <si>
    <t>Podesta:3,30+5,96+3,3+0,3*2*2</t>
  </si>
  <si>
    <t>776511810R00</t>
  </si>
  <si>
    <t xml:space="preserve">Odstranění PVC a koberců lepených bez podložky </t>
  </si>
  <si>
    <t>Koberec:3,5*5,96+0,38*2,1</t>
  </si>
  <si>
    <t>776521100RU2</t>
  </si>
  <si>
    <t>Lepení povlak.podlah z pásů PVC na Chemopren včetně podlahoviny Novoflor extra, tl. 2,0 mm</t>
  </si>
  <si>
    <t>998776101R00</t>
  </si>
  <si>
    <t xml:space="preserve">Přesun hmot pro podlahy povlakové, výšky do 6 m </t>
  </si>
  <si>
    <t>784</t>
  </si>
  <si>
    <t>Malby</t>
  </si>
  <si>
    <t>784191101R00</t>
  </si>
  <si>
    <t xml:space="preserve">Penetrace podkladu univerzální Primalex 1x </t>
  </si>
  <si>
    <t>otvory:-(0,9*4,4*3+1,4*2,0*2+1,56*2,0*2)</t>
  </si>
  <si>
    <t>784195422R00</t>
  </si>
  <si>
    <t xml:space="preserve">Malba Primalex Polar, barva, bez penetrace, 2 x </t>
  </si>
  <si>
    <t>784402801R00</t>
  </si>
  <si>
    <t xml:space="preserve">Odstranění malby oškrábáním v místnosti H do 3,8 m </t>
  </si>
  <si>
    <t>M2102</t>
  </si>
  <si>
    <t>Elektroinstalace</t>
  </si>
  <si>
    <t>210 01</t>
  </si>
  <si>
    <t>Demontáž svítidel, úpravy elektroinstalace a montáž svítidel dle výběru</t>
  </si>
  <si>
    <t>soubor</t>
  </si>
  <si>
    <t>M24</t>
  </si>
  <si>
    <t>Montáže vzduchotechnických zařízení</t>
  </si>
  <si>
    <t>240070969R00</t>
  </si>
  <si>
    <t xml:space="preserve">Mřížka krycí na čelní str. potrubí vel. 500x 200 </t>
  </si>
  <si>
    <t>240080032R00</t>
  </si>
  <si>
    <t xml:space="preserve">Potrubí ocel. 4hran. sk. I. PK120401 do obv. 1400 </t>
  </si>
  <si>
    <t>0,7*2</t>
  </si>
  <si>
    <t>42972820</t>
  </si>
  <si>
    <t>Mřížka čtyřhranná KMM vel. 500x200.20</t>
  </si>
  <si>
    <t>42982122</t>
  </si>
  <si>
    <t>Tvarovka 4hranná do d 1500 mm potrubí 1 Pz plech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</si>
  <si>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</si>
  <si>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</si>
  <si>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</si>
  <si>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</si>
  <si>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</si>
  <si>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</si>
  <si>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</si>
  <si>
    <t>5,5*7,0*2+2,08*3,67/2*2+4,36*3,67/2*2+3,42*(3,5*2+5,96)+5,5*5,96+7*2,6+5*3,2+2,2*8</t>
  </si>
  <si>
    <t>Podesty:3,5*5,96+3,2*4,4+0,38*2,1+0,2*1,4*2+0,6*1,56*2+3,0*5,96+0,3*(1,53+1,73)</t>
  </si>
  <si>
    <t>(11,768*5,96)*1,05</t>
  </si>
  <si>
    <t>5,5*7,0*2+7*2,6+5*3,2+2,2*8+2,08*3,67/2*2+4,36*3,67/2*2+3,42*(3,5*2+5,96)+5,5*5,96</t>
  </si>
  <si>
    <t>Podesty:3,5*5,96+0,38*2,1+1,8*3,6+0,2*1,4*2+0,6*1,56*2+3,0*5,96+0,3*(1,53+1,73+3,2*4,4)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</si>
</sst>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03</v>
      </c>
      <c r="D2" s="5" t="str">
        <f>Rekapitulace!G2</f>
        <v>Oprava hlavního schodiště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0" t="s">
        <v>267</v>
      </c>
      <c r="D8" s="210"/>
      <c r="E8" s="21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0" t="str">
        <f>Projektant</f>
        <v>Škopová Renata</v>
      </c>
      <c r="D9" s="210"/>
      <c r="E9" s="211"/>
      <c r="F9" s="13"/>
      <c r="G9" s="34"/>
      <c r="H9" s="35"/>
    </row>
    <row r="10" spans="1:8" ht="12.75">
      <c r="A10" s="29" t="s">
        <v>14</v>
      </c>
      <c r="B10" s="13"/>
      <c r="C10" s="210" t="s">
        <v>77</v>
      </c>
      <c r="D10" s="210"/>
      <c r="E10" s="210"/>
      <c r="F10" s="36"/>
      <c r="G10" s="37"/>
      <c r="H10" s="38"/>
    </row>
    <row r="11" spans="1:57" ht="13.5" customHeight="1">
      <c r="A11" s="29" t="s">
        <v>15</v>
      </c>
      <c r="B11" s="13"/>
      <c r="C11" s="210"/>
      <c r="D11" s="210"/>
      <c r="E11" s="210"/>
      <c r="F11" s="39" t="s">
        <v>16</v>
      </c>
      <c r="G11" s="40">
        <v>49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2"/>
      <c r="D12" s="212"/>
      <c r="E12" s="21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Rekapitulace!A22</f>
        <v>Ztížené výrobní podmínky</v>
      </c>
      <c r="E15" s="58"/>
      <c r="F15" s="59"/>
      <c r="G15" s="56">
        <f>Rekapitulace!I22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Rekapitulace!A23</f>
        <v>Oborová přirážka</v>
      </c>
      <c r="E16" s="60"/>
      <c r="F16" s="61"/>
      <c r="G16" s="56">
        <f>Rekapitulace!I23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Rekapitulace!A24</f>
        <v>Mimostaveništní doprava</v>
      </c>
      <c r="E17" s="60"/>
      <c r="F17" s="61"/>
      <c r="G17" s="56">
        <f>Rekapitulace!I24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Rekapitulace!A25</f>
        <v>Zařízení staveniště</v>
      </c>
      <c r="E18" s="60"/>
      <c r="F18" s="61"/>
      <c r="G18" s="56">
        <f>Rekapitulace!I25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Rekapitulace!A26</f>
        <v>Provoz investora</v>
      </c>
      <c r="E19" s="60"/>
      <c r="F19" s="61"/>
      <c r="G19" s="56">
        <f>Rekapitulace!I26</f>
        <v>0</v>
      </c>
    </row>
    <row r="20" spans="1:7" ht="15.75" customHeight="1">
      <c r="A20" s="64"/>
      <c r="B20" s="55"/>
      <c r="C20" s="56"/>
      <c r="D20" s="9" t="str">
        <f>Rekapitulace!A27</f>
        <v>Rezerva rozpočtu</v>
      </c>
      <c r="E20" s="60"/>
      <c r="F20" s="61"/>
      <c r="G20" s="56">
        <f>Rekapitulace!I27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3" t="s">
        <v>33</v>
      </c>
      <c r="B23" s="21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9"/>
      <c r="C37" s="209"/>
      <c r="D37" s="209"/>
      <c r="E37" s="209"/>
      <c r="F37" s="209"/>
      <c r="G37" s="209"/>
      <c r="H37" t="s">
        <v>5</v>
      </c>
    </row>
    <row r="38" spans="1:8" ht="12.75" customHeight="1">
      <c r="A38" s="96"/>
      <c r="B38" s="209"/>
      <c r="C38" s="209"/>
      <c r="D38" s="209"/>
      <c r="E38" s="209"/>
      <c r="F38" s="209"/>
      <c r="G38" s="209"/>
      <c r="H38" t="s">
        <v>5</v>
      </c>
    </row>
    <row r="39" spans="1:8" ht="12.75">
      <c r="A39" s="96"/>
      <c r="B39" s="209"/>
      <c r="C39" s="209"/>
      <c r="D39" s="209"/>
      <c r="E39" s="209"/>
      <c r="F39" s="209"/>
      <c r="G39" s="209"/>
      <c r="H39" t="s">
        <v>5</v>
      </c>
    </row>
    <row r="40" spans="1:8" ht="12.75">
      <c r="A40" s="96"/>
      <c r="B40" s="209"/>
      <c r="C40" s="209"/>
      <c r="D40" s="209"/>
      <c r="E40" s="209"/>
      <c r="F40" s="209"/>
      <c r="G40" s="209"/>
      <c r="H40" t="s">
        <v>5</v>
      </c>
    </row>
    <row r="41" spans="1:8" ht="12.75">
      <c r="A41" s="96"/>
      <c r="B41" s="209"/>
      <c r="C41" s="209"/>
      <c r="D41" s="209"/>
      <c r="E41" s="209"/>
      <c r="F41" s="209"/>
      <c r="G41" s="209"/>
      <c r="H41" t="s">
        <v>5</v>
      </c>
    </row>
    <row r="42" spans="1:8" ht="12.75">
      <c r="A42" s="96"/>
      <c r="B42" s="209"/>
      <c r="C42" s="209"/>
      <c r="D42" s="209"/>
      <c r="E42" s="209"/>
      <c r="F42" s="209"/>
      <c r="G42" s="209"/>
      <c r="H42" t="s">
        <v>5</v>
      </c>
    </row>
    <row r="43" spans="1:8" ht="12.75">
      <c r="A43" s="96"/>
      <c r="B43" s="209"/>
      <c r="C43" s="209"/>
      <c r="D43" s="209"/>
      <c r="E43" s="209"/>
      <c r="F43" s="209"/>
      <c r="G43" s="209"/>
      <c r="H43" t="s">
        <v>5</v>
      </c>
    </row>
    <row r="44" spans="1:8" ht="12.75">
      <c r="A44" s="96"/>
      <c r="B44" s="209"/>
      <c r="C44" s="209"/>
      <c r="D44" s="209"/>
      <c r="E44" s="209"/>
      <c r="F44" s="209"/>
      <c r="G44" s="209"/>
      <c r="H44" t="s">
        <v>5</v>
      </c>
    </row>
    <row r="45" spans="1:8" ht="0.75" customHeight="1">
      <c r="A45" s="96"/>
      <c r="B45" s="209"/>
      <c r="C45" s="209"/>
      <c r="D45" s="209"/>
      <c r="E45" s="209"/>
      <c r="F45" s="209"/>
      <c r="G45" s="209"/>
      <c r="H45" t="s">
        <v>5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  <row r="52" spans="2:7" ht="12.75">
      <c r="B52" s="204"/>
      <c r="C52" s="204"/>
      <c r="D52" s="204"/>
      <c r="E52" s="204"/>
      <c r="F52" s="204"/>
      <c r="G52" s="204"/>
    </row>
    <row r="53" spans="2:7" ht="12.75">
      <c r="B53" s="204"/>
      <c r="C53" s="204"/>
      <c r="D53" s="204"/>
      <c r="E53" s="204"/>
      <c r="F53" s="204"/>
      <c r="G53" s="204"/>
    </row>
    <row r="54" spans="2:7" ht="12.75">
      <c r="B54" s="204"/>
      <c r="C54" s="204"/>
      <c r="D54" s="204"/>
      <c r="E54" s="204"/>
      <c r="F54" s="204"/>
      <c r="G54" s="204"/>
    </row>
    <row r="55" spans="2:7" ht="12.75">
      <c r="B55" s="204"/>
      <c r="C55" s="204"/>
      <c r="D55" s="204"/>
      <c r="E55" s="204"/>
      <c r="F55" s="204"/>
      <c r="G55" s="20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7" t="str">
        <f>CONCATENATE(cislostavby," ",nazevstavby)</f>
        <v>049 Město Studénka</v>
      </c>
      <c r="D1" s="98"/>
      <c r="E1" s="99"/>
      <c r="F1" s="98"/>
      <c r="G1" s="100" t="s">
        <v>49</v>
      </c>
      <c r="H1" s="101" t="s">
        <v>81</v>
      </c>
      <c r="I1" s="102"/>
    </row>
    <row r="2" spans="1:9" ht="13.5" thickBot="1">
      <c r="A2" s="217" t="s">
        <v>50</v>
      </c>
      <c r="B2" s="218"/>
      <c r="C2" s="103" t="str">
        <f>CONCATENATE(cisloobjektu," ",nazevobjektu)</f>
        <v>09 Dělnický dům</v>
      </c>
      <c r="D2" s="104"/>
      <c r="E2" s="105"/>
      <c r="F2" s="104"/>
      <c r="G2" s="219" t="s">
        <v>82</v>
      </c>
      <c r="H2" s="220"/>
      <c r="I2" s="221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6</v>
      </c>
      <c r="B7" s="115" t="str">
        <f>Položky!C7</f>
        <v>Úpravy povrchu, podlahy</v>
      </c>
      <c r="C7" s="66"/>
      <c r="D7" s="116"/>
      <c r="E7" s="201">
        <f>Položky!BA20</f>
        <v>0</v>
      </c>
      <c r="F7" s="202">
        <f>Položky!BB20</f>
        <v>0</v>
      </c>
      <c r="G7" s="202">
        <f>Položky!BC20</f>
        <v>0</v>
      </c>
      <c r="H7" s="202">
        <f>Položky!BD20</f>
        <v>0</v>
      </c>
      <c r="I7" s="203">
        <f>Položky!BE20</f>
        <v>0</v>
      </c>
    </row>
    <row r="8" spans="1:9" s="35" customFormat="1" ht="12.75">
      <c r="A8" s="200" t="str">
        <f>Položky!B21</f>
        <v>9</v>
      </c>
      <c r="B8" s="115" t="str">
        <f>Položky!C21</f>
        <v>Ostatní konstrukce, bourání</v>
      </c>
      <c r="C8" s="66"/>
      <c r="D8" s="116"/>
      <c r="E8" s="201">
        <f>Položky!BA37</f>
        <v>0</v>
      </c>
      <c r="F8" s="202">
        <f>Položky!BB37</f>
        <v>0</v>
      </c>
      <c r="G8" s="202">
        <f>Položky!BC37</f>
        <v>0</v>
      </c>
      <c r="H8" s="202">
        <f>Položky!BD37</f>
        <v>0</v>
      </c>
      <c r="I8" s="203">
        <f>Položky!BE37</f>
        <v>0</v>
      </c>
    </row>
    <row r="9" spans="1:9" s="35" customFormat="1" ht="12.75">
      <c r="A9" s="200" t="str">
        <f>Položky!B38</f>
        <v>94</v>
      </c>
      <c r="B9" s="115" t="str">
        <f>Položky!C38</f>
        <v>Lešení a stavební výtahy</v>
      </c>
      <c r="C9" s="66"/>
      <c r="D9" s="116"/>
      <c r="E9" s="201">
        <f>Položky!BA46</f>
        <v>0</v>
      </c>
      <c r="F9" s="202">
        <f>Položky!BB46</f>
        <v>0</v>
      </c>
      <c r="G9" s="202">
        <f>Položky!BC46</f>
        <v>0</v>
      </c>
      <c r="H9" s="202">
        <f>Položky!BD46</f>
        <v>0</v>
      </c>
      <c r="I9" s="203">
        <f>Položky!BE46</f>
        <v>0</v>
      </c>
    </row>
    <row r="10" spans="1:9" s="35" customFormat="1" ht="12.75">
      <c r="A10" s="200" t="str">
        <f>Položky!B47</f>
        <v>735</v>
      </c>
      <c r="B10" s="115" t="str">
        <f>Položky!C47</f>
        <v>Otopná tělesa</v>
      </c>
      <c r="C10" s="66"/>
      <c r="D10" s="116"/>
      <c r="E10" s="201">
        <f>Položky!BA61</f>
        <v>0</v>
      </c>
      <c r="F10" s="202">
        <f>Položky!BB61</f>
        <v>0</v>
      </c>
      <c r="G10" s="202">
        <f>Položky!BC61</f>
        <v>0</v>
      </c>
      <c r="H10" s="202">
        <f>Položky!BD61</f>
        <v>0</v>
      </c>
      <c r="I10" s="203">
        <f>Položky!BE61</f>
        <v>0</v>
      </c>
    </row>
    <row r="11" spans="1:9" s="35" customFormat="1" ht="12.75">
      <c r="A11" s="200" t="str">
        <f>Položky!B62</f>
        <v>766</v>
      </c>
      <c r="B11" s="115" t="str">
        <f>Položky!C62</f>
        <v>Konstrukce truhlářské</v>
      </c>
      <c r="C11" s="66"/>
      <c r="D11" s="116"/>
      <c r="E11" s="201">
        <f>Položky!BA82</f>
        <v>0</v>
      </c>
      <c r="F11" s="202">
        <f>Položky!BB82</f>
        <v>0</v>
      </c>
      <c r="G11" s="202">
        <f>Položky!BC82</f>
        <v>0</v>
      </c>
      <c r="H11" s="202">
        <f>Položky!BD82</f>
        <v>0</v>
      </c>
      <c r="I11" s="203">
        <f>Položky!BE82</f>
        <v>0</v>
      </c>
    </row>
    <row r="12" spans="1:9" s="35" customFormat="1" ht="12.75">
      <c r="A12" s="200" t="str">
        <f>Položky!B83</f>
        <v>767</v>
      </c>
      <c r="B12" s="115" t="str">
        <f>Položky!C83</f>
        <v>Konstrukce zámečnické</v>
      </c>
      <c r="C12" s="66"/>
      <c r="D12" s="116"/>
      <c r="E12" s="201">
        <f>Položky!BA114</f>
        <v>0</v>
      </c>
      <c r="F12" s="202">
        <f>Položky!BB114</f>
        <v>0</v>
      </c>
      <c r="G12" s="202">
        <f>Položky!BC114</f>
        <v>0</v>
      </c>
      <c r="H12" s="202">
        <f>Položky!BD114</f>
        <v>0</v>
      </c>
      <c r="I12" s="203">
        <f>Položky!BE114</f>
        <v>0</v>
      </c>
    </row>
    <row r="13" spans="1:9" s="35" customFormat="1" ht="12.75">
      <c r="A13" s="200" t="str">
        <f>Položky!B115</f>
        <v>776</v>
      </c>
      <c r="B13" s="115" t="str">
        <f>Položky!C115</f>
        <v>Podlahy povlakové</v>
      </c>
      <c r="C13" s="66"/>
      <c r="D13" s="116"/>
      <c r="E13" s="201">
        <f>Položky!BA136</f>
        <v>0</v>
      </c>
      <c r="F13" s="202">
        <f>Položky!BB136</f>
        <v>0</v>
      </c>
      <c r="G13" s="202">
        <f>Položky!BC136</f>
        <v>0</v>
      </c>
      <c r="H13" s="202">
        <f>Položky!BD136</f>
        <v>0</v>
      </c>
      <c r="I13" s="203">
        <f>Položky!BE136</f>
        <v>0</v>
      </c>
    </row>
    <row r="14" spans="1:9" s="35" customFormat="1" ht="12.75">
      <c r="A14" s="200" t="str">
        <f>Položky!B137</f>
        <v>784</v>
      </c>
      <c r="B14" s="115" t="str">
        <f>Položky!C137</f>
        <v>Malby</v>
      </c>
      <c r="C14" s="66"/>
      <c r="D14" s="116"/>
      <c r="E14" s="201">
        <f>Položky!BA150</f>
        <v>0</v>
      </c>
      <c r="F14" s="202">
        <f>Položky!BB150</f>
        <v>0</v>
      </c>
      <c r="G14" s="202">
        <f>Položky!BC150</f>
        <v>0</v>
      </c>
      <c r="H14" s="202">
        <f>Položky!BD150</f>
        <v>0</v>
      </c>
      <c r="I14" s="203">
        <f>Položky!BE150</f>
        <v>0</v>
      </c>
    </row>
    <row r="15" spans="1:9" s="35" customFormat="1" ht="12.75">
      <c r="A15" s="200" t="str">
        <f>Položky!B151</f>
        <v>M2102</v>
      </c>
      <c r="B15" s="115" t="str">
        <f>Položky!C151</f>
        <v>Elektroinstalace</v>
      </c>
      <c r="C15" s="66"/>
      <c r="D15" s="116"/>
      <c r="E15" s="201">
        <f>Položky!BA153</f>
        <v>0</v>
      </c>
      <c r="F15" s="202">
        <f>Položky!BB153</f>
        <v>0</v>
      </c>
      <c r="G15" s="202">
        <f>Položky!BC153</f>
        <v>0</v>
      </c>
      <c r="H15" s="202">
        <f>Položky!BD153</f>
        <v>0</v>
      </c>
      <c r="I15" s="203">
        <f>Položky!BE153</f>
        <v>0</v>
      </c>
    </row>
    <row r="16" spans="1:9" s="35" customFormat="1" ht="13.5" thickBot="1">
      <c r="A16" s="200" t="str">
        <f>Položky!B154</f>
        <v>M24</v>
      </c>
      <c r="B16" s="115" t="str">
        <f>Položky!C154</f>
        <v>Montáže vzduchotechnických zařízení</v>
      </c>
      <c r="C16" s="66"/>
      <c r="D16" s="116"/>
      <c r="E16" s="201">
        <f>Položky!BA160</f>
        <v>0</v>
      </c>
      <c r="F16" s="202">
        <f>Položky!BB160</f>
        <v>0</v>
      </c>
      <c r="G16" s="202">
        <f>Položky!BC160</f>
        <v>0</v>
      </c>
      <c r="H16" s="202">
        <f>Položky!BD160</f>
        <v>0</v>
      </c>
      <c r="I16" s="203">
        <f>Položky!BE160</f>
        <v>0</v>
      </c>
    </row>
    <row r="17" spans="1:9" s="123" customFormat="1" ht="13.5" thickBot="1">
      <c r="A17" s="117"/>
      <c r="B17" s="118" t="s">
        <v>57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>
      <c r="A19" s="107" t="s">
        <v>58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1" t="s">
        <v>59</v>
      </c>
      <c r="B21" s="72"/>
      <c r="C21" s="72"/>
      <c r="D21" s="125"/>
      <c r="E21" s="126" t="s">
        <v>60</v>
      </c>
      <c r="F21" s="127" t="s">
        <v>61</v>
      </c>
      <c r="G21" s="128" t="s">
        <v>62</v>
      </c>
      <c r="H21" s="129"/>
      <c r="I21" s="130" t="s">
        <v>60</v>
      </c>
    </row>
    <row r="22" spans="1:53" ht="12.75">
      <c r="A22" s="64" t="s">
        <v>261</v>
      </c>
      <c r="B22" s="55"/>
      <c r="C22" s="55"/>
      <c r="D22" s="131"/>
      <c r="E22" s="132"/>
      <c r="F22" s="133"/>
      <c r="G22" s="134">
        <f aca="true" t="shared" si="0" ref="G22:G27">CHOOSE(BA22+1,HSV+PSV,HSV+PSV+Mont,HSV+PSV+Dodavka+Mont,HSV,PSV,Mont,Dodavka,Mont+Dodavka,0)</f>
        <v>0</v>
      </c>
      <c r="H22" s="135"/>
      <c r="I22" s="136">
        <f aca="true" t="shared" si="1" ref="I22:I27">E22+F22*G22/100</f>
        <v>0</v>
      </c>
      <c r="BA22">
        <v>0</v>
      </c>
    </row>
    <row r="23" spans="1:53" ht="12.75">
      <c r="A23" s="64" t="s">
        <v>262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263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264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265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3" ht="12.75">
      <c r="A27" s="64" t="s">
        <v>266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9" ht="13.5" thickBot="1">
      <c r="A28" s="137"/>
      <c r="B28" s="138" t="s">
        <v>63</v>
      </c>
      <c r="C28" s="139"/>
      <c r="D28" s="140"/>
      <c r="E28" s="141"/>
      <c r="F28" s="142"/>
      <c r="G28" s="142"/>
      <c r="H28" s="222">
        <f>SUM(I22:I27)</f>
        <v>0</v>
      </c>
      <c r="I28" s="223"/>
    </row>
    <row r="30" spans="2:9" ht="12.75">
      <c r="B30" s="123"/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3"/>
  <sheetViews>
    <sheetView showGridLines="0" showZeros="0" tabSelected="1" zoomScalePageLayoutView="0" workbookViewId="0" topLeftCell="A52">
      <selection activeCell="I25" sqref="I2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6" t="s">
        <v>75</v>
      </c>
      <c r="B1" s="226"/>
      <c r="C1" s="226"/>
      <c r="D1" s="226"/>
      <c r="E1" s="226"/>
      <c r="F1" s="226"/>
      <c r="G1" s="226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5" t="s">
        <v>48</v>
      </c>
      <c r="B3" s="216"/>
      <c r="C3" s="97" t="str">
        <f>CONCATENATE(cislostavby," ",nazevstavby)</f>
        <v>049 Město Studénka</v>
      </c>
      <c r="D3" s="151"/>
      <c r="E3" s="152" t="s">
        <v>64</v>
      </c>
      <c r="F3" s="153" t="str">
        <f>Rekapitulace!H1</f>
        <v>03</v>
      </c>
      <c r="G3" s="154"/>
    </row>
    <row r="4" spans="1:7" ht="13.5" thickBot="1">
      <c r="A4" s="227" t="s">
        <v>50</v>
      </c>
      <c r="B4" s="218"/>
      <c r="C4" s="103" t="str">
        <f>CONCATENATE(cisloobjektu," ",nazevobjektu)</f>
        <v>09 Dělnický dům</v>
      </c>
      <c r="D4" s="155"/>
      <c r="E4" s="228" t="str">
        <f>Rekapitulace!G2</f>
        <v>Oprava hlavního schodiště</v>
      </c>
      <c r="F4" s="229"/>
      <c r="G4" s="230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85</v>
      </c>
      <c r="C8" s="173" t="s">
        <v>86</v>
      </c>
      <c r="D8" s="174" t="s">
        <v>87</v>
      </c>
      <c r="E8" s="175">
        <v>194.36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0.00355</v>
      </c>
    </row>
    <row r="9" spans="1:15" ht="22.5">
      <c r="A9" s="178"/>
      <c r="B9" s="180"/>
      <c r="C9" s="224" t="s">
        <v>268</v>
      </c>
      <c r="D9" s="225"/>
      <c r="E9" s="181">
        <v>229.54</v>
      </c>
      <c r="F9" s="182"/>
      <c r="G9" s="183"/>
      <c r="M9" s="179" t="s">
        <v>88</v>
      </c>
      <c r="O9" s="170"/>
    </row>
    <row r="10" spans="1:15" ht="22.5">
      <c r="A10" s="178"/>
      <c r="B10" s="180"/>
      <c r="C10" s="224" t="s">
        <v>89</v>
      </c>
      <c r="D10" s="225"/>
      <c r="E10" s="181">
        <v>13.744</v>
      </c>
      <c r="F10" s="182"/>
      <c r="G10" s="183"/>
      <c r="M10" s="179" t="s">
        <v>89</v>
      </c>
      <c r="O10" s="170"/>
    </row>
    <row r="11" spans="1:15" ht="12.75">
      <c r="A11" s="178"/>
      <c r="B11" s="180"/>
      <c r="C11" s="224" t="s">
        <v>90</v>
      </c>
      <c r="D11" s="225"/>
      <c r="E11" s="181">
        <v>-48.92</v>
      </c>
      <c r="F11" s="182"/>
      <c r="G11" s="183"/>
      <c r="M11" s="179" t="s">
        <v>90</v>
      </c>
      <c r="O11" s="170"/>
    </row>
    <row r="12" spans="1:104" ht="12.75">
      <c r="A12" s="171">
        <v>2</v>
      </c>
      <c r="B12" s="172" t="s">
        <v>91</v>
      </c>
      <c r="C12" s="173" t="s">
        <v>92</v>
      </c>
      <c r="D12" s="174" t="s">
        <v>87</v>
      </c>
      <c r="E12" s="175">
        <v>229.54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0.04766</v>
      </c>
    </row>
    <row r="13" spans="1:15" ht="30.75" customHeight="1">
      <c r="A13" s="178"/>
      <c r="B13" s="180"/>
      <c r="C13" s="224" t="s">
        <v>268</v>
      </c>
      <c r="D13" s="225"/>
      <c r="E13" s="181">
        <v>229.54</v>
      </c>
      <c r="F13" s="182"/>
      <c r="G13" s="183"/>
      <c r="M13" s="179" t="s">
        <v>93</v>
      </c>
      <c r="O13" s="170"/>
    </row>
    <row r="14" spans="1:104" ht="12.75">
      <c r="A14" s="171">
        <v>3</v>
      </c>
      <c r="B14" s="172" t="s">
        <v>94</v>
      </c>
      <c r="C14" s="173" t="s">
        <v>95</v>
      </c>
      <c r="D14" s="174" t="s">
        <v>87</v>
      </c>
      <c r="E14" s="175">
        <v>229.54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0.00035</v>
      </c>
    </row>
    <row r="15" spans="1:15" ht="31.5" customHeight="1">
      <c r="A15" s="178"/>
      <c r="B15" s="180"/>
      <c r="C15" s="224" t="s">
        <v>268</v>
      </c>
      <c r="D15" s="225"/>
      <c r="E15" s="181">
        <v>229.54</v>
      </c>
      <c r="F15" s="182"/>
      <c r="G15" s="183"/>
      <c r="M15" s="179" t="s">
        <v>93</v>
      </c>
      <c r="O15" s="170"/>
    </row>
    <row r="16" spans="1:104" ht="22.5">
      <c r="A16" s="171">
        <v>4</v>
      </c>
      <c r="B16" s="172" t="s">
        <v>96</v>
      </c>
      <c r="C16" s="173" t="s">
        <v>97</v>
      </c>
      <c r="D16" s="174" t="s">
        <v>87</v>
      </c>
      <c r="E16" s="175">
        <v>78.06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0.00331</v>
      </c>
    </row>
    <row r="17" spans="1:15" ht="12.75">
      <c r="A17" s="178"/>
      <c r="B17" s="180"/>
      <c r="C17" s="224" t="s">
        <v>98</v>
      </c>
      <c r="D17" s="225"/>
      <c r="E17" s="181">
        <v>21.0326</v>
      </c>
      <c r="F17" s="182"/>
      <c r="G17" s="183"/>
      <c r="M17" s="179" t="s">
        <v>98</v>
      </c>
      <c r="O17" s="170"/>
    </row>
    <row r="18" spans="1:15" ht="22.5">
      <c r="A18" s="178"/>
      <c r="B18" s="180"/>
      <c r="C18" s="224" t="s">
        <v>269</v>
      </c>
      <c r="D18" s="225"/>
      <c r="E18" s="181">
        <v>57.03</v>
      </c>
      <c r="F18" s="182"/>
      <c r="G18" s="183"/>
      <c r="M18" s="179" t="s">
        <v>99</v>
      </c>
      <c r="O18" s="170"/>
    </row>
    <row r="19" spans="1:104" ht="12.75">
      <c r="A19" s="171">
        <v>5</v>
      </c>
      <c r="B19" s="172" t="s">
        <v>100</v>
      </c>
      <c r="C19" s="173" t="s">
        <v>101</v>
      </c>
      <c r="D19" s="174" t="s">
        <v>102</v>
      </c>
      <c r="E19" s="175">
        <v>1.927722886</v>
      </c>
      <c r="F19" s="175">
        <v>0</v>
      </c>
      <c r="G19" s="176">
        <f>E19*F19</f>
        <v>0</v>
      </c>
      <c r="O19" s="170">
        <v>2</v>
      </c>
      <c r="AA19" s="146">
        <v>7</v>
      </c>
      <c r="AB19" s="146">
        <v>1</v>
      </c>
      <c r="AC19" s="146">
        <v>2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7</v>
      </c>
      <c r="CB19" s="177">
        <v>1</v>
      </c>
      <c r="CZ19" s="146">
        <v>0</v>
      </c>
    </row>
    <row r="20" spans="1:57" ht="12.75">
      <c r="A20" s="184"/>
      <c r="B20" s="185" t="s">
        <v>73</v>
      </c>
      <c r="C20" s="186" t="str">
        <f>CONCATENATE(B7," ",C7)</f>
        <v>6 Úpravy povrchu, podlahy</v>
      </c>
      <c r="D20" s="187"/>
      <c r="E20" s="188"/>
      <c r="F20" s="189"/>
      <c r="G20" s="190">
        <f>SUM(G7:G19)</f>
        <v>0</v>
      </c>
      <c r="O20" s="170">
        <v>4</v>
      </c>
      <c r="BA20" s="191">
        <f>SUM(BA7:BA19)</f>
        <v>0</v>
      </c>
      <c r="BB20" s="191">
        <f>SUM(BB7:BB19)</f>
        <v>0</v>
      </c>
      <c r="BC20" s="191">
        <f>SUM(BC7:BC19)</f>
        <v>0</v>
      </c>
      <c r="BD20" s="191">
        <f>SUM(BD7:BD19)</f>
        <v>0</v>
      </c>
      <c r="BE20" s="191">
        <f>SUM(BE7:BE19)</f>
        <v>0</v>
      </c>
    </row>
    <row r="21" spans="1:15" ht="12.75">
      <c r="A21" s="163" t="s">
        <v>72</v>
      </c>
      <c r="B21" s="164" t="s">
        <v>103</v>
      </c>
      <c r="C21" s="165" t="s">
        <v>104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6</v>
      </c>
      <c r="B22" s="172" t="s">
        <v>105</v>
      </c>
      <c r="C22" s="173" t="s">
        <v>106</v>
      </c>
      <c r="D22" s="174" t="s">
        <v>107</v>
      </c>
      <c r="E22" s="175">
        <v>8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1</v>
      </c>
      <c r="CZ22" s="146">
        <v>0</v>
      </c>
    </row>
    <row r="23" spans="1:15" ht="12.75">
      <c r="A23" s="178"/>
      <c r="B23" s="180"/>
      <c r="C23" s="224" t="s">
        <v>108</v>
      </c>
      <c r="D23" s="225"/>
      <c r="E23" s="181">
        <v>8</v>
      </c>
      <c r="F23" s="182"/>
      <c r="G23" s="183"/>
      <c r="M23" s="179" t="s">
        <v>108</v>
      </c>
      <c r="O23" s="170"/>
    </row>
    <row r="24" spans="1:104" ht="12.75">
      <c r="A24" s="171">
        <v>7</v>
      </c>
      <c r="B24" s="172" t="s">
        <v>109</v>
      </c>
      <c r="C24" s="173" t="s">
        <v>110</v>
      </c>
      <c r="D24" s="174" t="s">
        <v>87</v>
      </c>
      <c r="E24" s="175">
        <v>4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0.001</v>
      </c>
    </row>
    <row r="25" spans="1:15" ht="12.75">
      <c r="A25" s="178"/>
      <c r="B25" s="180"/>
      <c r="C25" s="224" t="s">
        <v>111</v>
      </c>
      <c r="D25" s="225"/>
      <c r="E25" s="181">
        <v>4</v>
      </c>
      <c r="F25" s="182"/>
      <c r="G25" s="183"/>
      <c r="M25" s="179" t="s">
        <v>111</v>
      </c>
      <c r="O25" s="170"/>
    </row>
    <row r="26" spans="1:104" ht="12.75">
      <c r="A26" s="171">
        <v>8</v>
      </c>
      <c r="B26" s="172" t="s">
        <v>112</v>
      </c>
      <c r="C26" s="173" t="s">
        <v>113</v>
      </c>
      <c r="D26" s="174" t="s">
        <v>87</v>
      </c>
      <c r="E26" s="175">
        <v>25.2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0</v>
      </c>
    </row>
    <row r="27" spans="1:15" ht="12.75">
      <c r="A27" s="178"/>
      <c r="B27" s="180"/>
      <c r="C27" s="224" t="s">
        <v>93</v>
      </c>
      <c r="D27" s="225"/>
      <c r="E27" s="181">
        <v>25.2</v>
      </c>
      <c r="F27" s="182"/>
      <c r="G27" s="183"/>
      <c r="M27" s="179" t="s">
        <v>93</v>
      </c>
      <c r="O27" s="170"/>
    </row>
    <row r="28" spans="1:104" ht="12.75">
      <c r="A28" s="171">
        <v>9</v>
      </c>
      <c r="B28" s="172" t="s">
        <v>114</v>
      </c>
      <c r="C28" s="173" t="s">
        <v>115</v>
      </c>
      <c r="D28" s="174" t="s">
        <v>87</v>
      </c>
      <c r="E28" s="175">
        <v>16.74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</v>
      </c>
    </row>
    <row r="29" spans="1:15" ht="12.75">
      <c r="A29" s="178"/>
      <c r="B29" s="180"/>
      <c r="C29" s="224" t="s">
        <v>116</v>
      </c>
      <c r="D29" s="225"/>
      <c r="E29" s="181">
        <v>11.385</v>
      </c>
      <c r="F29" s="182"/>
      <c r="G29" s="183"/>
      <c r="M29" s="179" t="s">
        <v>116</v>
      </c>
      <c r="O29" s="170"/>
    </row>
    <row r="30" spans="1:15" ht="12.75">
      <c r="A30" s="178"/>
      <c r="B30" s="180"/>
      <c r="C30" s="224" t="s">
        <v>117</v>
      </c>
      <c r="D30" s="225"/>
      <c r="E30" s="181">
        <v>5.355</v>
      </c>
      <c r="F30" s="182"/>
      <c r="G30" s="183"/>
      <c r="M30" s="179" t="s">
        <v>117</v>
      </c>
      <c r="O30" s="170"/>
    </row>
    <row r="31" spans="1:104" ht="12.75">
      <c r="A31" s="171">
        <v>10</v>
      </c>
      <c r="B31" s="172" t="s">
        <v>118</v>
      </c>
      <c r="C31" s="173" t="s">
        <v>119</v>
      </c>
      <c r="D31" s="174" t="s">
        <v>102</v>
      </c>
      <c r="E31" s="175">
        <v>2.54952</v>
      </c>
      <c r="F31" s="175">
        <v>0</v>
      </c>
      <c r="G31" s="176">
        <f aca="true" t="shared" si="0" ref="G31:G36">E31*F31</f>
        <v>0</v>
      </c>
      <c r="O31" s="170">
        <v>2</v>
      </c>
      <c r="AA31" s="146">
        <v>8</v>
      </c>
      <c r="AB31" s="146">
        <v>0</v>
      </c>
      <c r="AC31" s="146">
        <v>3</v>
      </c>
      <c r="AZ31" s="146">
        <v>1</v>
      </c>
      <c r="BA31" s="146">
        <f aca="true" t="shared" si="1" ref="BA31:BA36">IF(AZ31=1,G31,0)</f>
        <v>0</v>
      </c>
      <c r="BB31" s="146">
        <f aca="true" t="shared" si="2" ref="BB31:BB36">IF(AZ31=2,G31,0)</f>
        <v>0</v>
      </c>
      <c r="BC31" s="146">
        <f aca="true" t="shared" si="3" ref="BC31:BC36">IF(AZ31=3,G31,0)</f>
        <v>0</v>
      </c>
      <c r="BD31" s="146">
        <f aca="true" t="shared" si="4" ref="BD31:BD36">IF(AZ31=4,G31,0)</f>
        <v>0</v>
      </c>
      <c r="BE31" s="146">
        <f aca="true" t="shared" si="5" ref="BE31:BE36">IF(AZ31=5,G31,0)</f>
        <v>0</v>
      </c>
      <c r="CA31" s="177">
        <v>8</v>
      </c>
      <c r="CB31" s="177">
        <v>0</v>
      </c>
      <c r="CZ31" s="146">
        <v>0</v>
      </c>
    </row>
    <row r="32" spans="1:104" ht="12.75">
      <c r="A32" s="171">
        <v>11</v>
      </c>
      <c r="B32" s="172" t="s">
        <v>120</v>
      </c>
      <c r="C32" s="173" t="s">
        <v>121</v>
      </c>
      <c r="D32" s="174" t="s">
        <v>102</v>
      </c>
      <c r="E32" s="175">
        <v>2.54952</v>
      </c>
      <c r="F32" s="175">
        <v>0</v>
      </c>
      <c r="G32" s="176">
        <f t="shared" si="0"/>
        <v>0</v>
      </c>
      <c r="O32" s="170">
        <v>2</v>
      </c>
      <c r="AA32" s="146">
        <v>8</v>
      </c>
      <c r="AB32" s="146">
        <v>0</v>
      </c>
      <c r="AC32" s="146">
        <v>3</v>
      </c>
      <c r="AZ32" s="146">
        <v>1</v>
      </c>
      <c r="BA32" s="146">
        <f t="shared" si="1"/>
        <v>0</v>
      </c>
      <c r="BB32" s="146">
        <f t="shared" si="2"/>
        <v>0</v>
      </c>
      <c r="BC32" s="146">
        <f t="shared" si="3"/>
        <v>0</v>
      </c>
      <c r="BD32" s="146">
        <f t="shared" si="4"/>
        <v>0</v>
      </c>
      <c r="BE32" s="146">
        <f t="shared" si="5"/>
        <v>0</v>
      </c>
      <c r="CA32" s="177">
        <v>8</v>
      </c>
      <c r="CB32" s="177">
        <v>0</v>
      </c>
      <c r="CZ32" s="146">
        <v>0</v>
      </c>
    </row>
    <row r="33" spans="1:104" ht="12.75">
      <c r="A33" s="171">
        <v>12</v>
      </c>
      <c r="B33" s="172" t="s">
        <v>122</v>
      </c>
      <c r="C33" s="173" t="s">
        <v>123</v>
      </c>
      <c r="D33" s="174" t="s">
        <v>102</v>
      </c>
      <c r="E33" s="175">
        <v>10.19808</v>
      </c>
      <c r="F33" s="175">
        <v>0</v>
      </c>
      <c r="G33" s="176">
        <f t="shared" si="0"/>
        <v>0</v>
      </c>
      <c r="O33" s="170">
        <v>2</v>
      </c>
      <c r="AA33" s="146">
        <v>8</v>
      </c>
      <c r="AB33" s="146">
        <v>0</v>
      </c>
      <c r="AC33" s="146">
        <v>3</v>
      </c>
      <c r="AZ33" s="146">
        <v>1</v>
      </c>
      <c r="BA33" s="146">
        <f t="shared" si="1"/>
        <v>0</v>
      </c>
      <c r="BB33" s="146">
        <f t="shared" si="2"/>
        <v>0</v>
      </c>
      <c r="BC33" s="146">
        <f t="shared" si="3"/>
        <v>0</v>
      </c>
      <c r="BD33" s="146">
        <f t="shared" si="4"/>
        <v>0</v>
      </c>
      <c r="BE33" s="146">
        <f t="shared" si="5"/>
        <v>0</v>
      </c>
      <c r="CA33" s="177">
        <v>8</v>
      </c>
      <c r="CB33" s="177">
        <v>0</v>
      </c>
      <c r="CZ33" s="146">
        <v>0</v>
      </c>
    </row>
    <row r="34" spans="1:104" ht="12.75">
      <c r="A34" s="171">
        <v>13</v>
      </c>
      <c r="B34" s="172" t="s">
        <v>124</v>
      </c>
      <c r="C34" s="173" t="s">
        <v>125</v>
      </c>
      <c r="D34" s="174" t="s">
        <v>102</v>
      </c>
      <c r="E34" s="175">
        <v>2.54952</v>
      </c>
      <c r="F34" s="175">
        <v>0</v>
      </c>
      <c r="G34" s="176">
        <f t="shared" si="0"/>
        <v>0</v>
      </c>
      <c r="O34" s="170">
        <v>2</v>
      </c>
      <c r="AA34" s="146">
        <v>8</v>
      </c>
      <c r="AB34" s="146">
        <v>0</v>
      </c>
      <c r="AC34" s="146">
        <v>3</v>
      </c>
      <c r="AZ34" s="146">
        <v>1</v>
      </c>
      <c r="BA34" s="146">
        <f t="shared" si="1"/>
        <v>0</v>
      </c>
      <c r="BB34" s="146">
        <f t="shared" si="2"/>
        <v>0</v>
      </c>
      <c r="BC34" s="146">
        <f t="shared" si="3"/>
        <v>0</v>
      </c>
      <c r="BD34" s="146">
        <f t="shared" si="4"/>
        <v>0</v>
      </c>
      <c r="BE34" s="146">
        <f t="shared" si="5"/>
        <v>0</v>
      </c>
      <c r="CA34" s="177">
        <v>8</v>
      </c>
      <c r="CB34" s="177">
        <v>0</v>
      </c>
      <c r="CZ34" s="146">
        <v>0</v>
      </c>
    </row>
    <row r="35" spans="1:104" ht="12.75">
      <c r="A35" s="171">
        <v>14</v>
      </c>
      <c r="B35" s="172" t="s">
        <v>126</v>
      </c>
      <c r="C35" s="173" t="s">
        <v>127</v>
      </c>
      <c r="D35" s="174" t="s">
        <v>102</v>
      </c>
      <c r="E35" s="175">
        <v>2.54952</v>
      </c>
      <c r="F35" s="175">
        <v>0</v>
      </c>
      <c r="G35" s="176">
        <f t="shared" si="0"/>
        <v>0</v>
      </c>
      <c r="O35" s="170">
        <v>2</v>
      </c>
      <c r="AA35" s="146">
        <v>8</v>
      </c>
      <c r="AB35" s="146">
        <v>0</v>
      </c>
      <c r="AC35" s="146">
        <v>3</v>
      </c>
      <c r="AZ35" s="146">
        <v>1</v>
      </c>
      <c r="BA35" s="146">
        <f t="shared" si="1"/>
        <v>0</v>
      </c>
      <c r="BB35" s="146">
        <f t="shared" si="2"/>
        <v>0</v>
      </c>
      <c r="BC35" s="146">
        <f t="shared" si="3"/>
        <v>0</v>
      </c>
      <c r="BD35" s="146">
        <f t="shared" si="4"/>
        <v>0</v>
      </c>
      <c r="BE35" s="146">
        <f t="shared" si="5"/>
        <v>0</v>
      </c>
      <c r="CA35" s="177">
        <v>8</v>
      </c>
      <c r="CB35" s="177">
        <v>0</v>
      </c>
      <c r="CZ35" s="146">
        <v>0</v>
      </c>
    </row>
    <row r="36" spans="1:104" ht="12.75">
      <c r="A36" s="171">
        <v>15</v>
      </c>
      <c r="B36" s="172" t="s">
        <v>128</v>
      </c>
      <c r="C36" s="173" t="s">
        <v>129</v>
      </c>
      <c r="D36" s="174" t="s">
        <v>102</v>
      </c>
      <c r="E36" s="175">
        <v>2.54952</v>
      </c>
      <c r="F36" s="175">
        <v>0</v>
      </c>
      <c r="G36" s="176">
        <f t="shared" si="0"/>
        <v>0</v>
      </c>
      <c r="O36" s="170">
        <v>2</v>
      </c>
      <c r="AA36" s="146">
        <v>8</v>
      </c>
      <c r="AB36" s="146">
        <v>0</v>
      </c>
      <c r="AC36" s="146">
        <v>3</v>
      </c>
      <c r="AZ36" s="146">
        <v>1</v>
      </c>
      <c r="BA36" s="146">
        <f t="shared" si="1"/>
        <v>0</v>
      </c>
      <c r="BB36" s="146">
        <f t="shared" si="2"/>
        <v>0</v>
      </c>
      <c r="BC36" s="146">
        <f t="shared" si="3"/>
        <v>0</v>
      </c>
      <c r="BD36" s="146">
        <f t="shared" si="4"/>
        <v>0</v>
      </c>
      <c r="BE36" s="146">
        <f t="shared" si="5"/>
        <v>0</v>
      </c>
      <c r="CA36" s="177">
        <v>8</v>
      </c>
      <c r="CB36" s="177">
        <v>0</v>
      </c>
      <c r="CZ36" s="146">
        <v>0</v>
      </c>
    </row>
    <row r="37" spans="1:57" ht="12.75">
      <c r="A37" s="184"/>
      <c r="B37" s="185" t="s">
        <v>73</v>
      </c>
      <c r="C37" s="186" t="str">
        <f>CONCATENATE(B21," ",C21)</f>
        <v>9 Ostatní konstrukce, bourání</v>
      </c>
      <c r="D37" s="187"/>
      <c r="E37" s="188"/>
      <c r="F37" s="189"/>
      <c r="G37" s="190">
        <f>SUM(G21:G36)</f>
        <v>0</v>
      </c>
      <c r="O37" s="170">
        <v>4</v>
      </c>
      <c r="BA37" s="191">
        <f>SUM(BA21:BA36)</f>
        <v>0</v>
      </c>
      <c r="BB37" s="191">
        <f>SUM(BB21:BB36)</f>
        <v>0</v>
      </c>
      <c r="BC37" s="191">
        <f>SUM(BC21:BC36)</f>
        <v>0</v>
      </c>
      <c r="BD37" s="191">
        <f>SUM(BD21:BD36)</f>
        <v>0</v>
      </c>
      <c r="BE37" s="191">
        <f>SUM(BE21:BE36)</f>
        <v>0</v>
      </c>
    </row>
    <row r="38" spans="1:15" ht="12.75">
      <c r="A38" s="163" t="s">
        <v>72</v>
      </c>
      <c r="B38" s="164" t="s">
        <v>130</v>
      </c>
      <c r="C38" s="165" t="s">
        <v>131</v>
      </c>
      <c r="D38" s="166"/>
      <c r="E38" s="167"/>
      <c r="F38" s="167"/>
      <c r="G38" s="168"/>
      <c r="H38" s="169"/>
      <c r="I38" s="169"/>
      <c r="O38" s="170">
        <v>1</v>
      </c>
    </row>
    <row r="39" spans="1:104" ht="12.75">
      <c r="A39" s="171">
        <v>16</v>
      </c>
      <c r="B39" s="172" t="s">
        <v>132</v>
      </c>
      <c r="C39" s="173" t="s">
        <v>133</v>
      </c>
      <c r="D39" s="174" t="s">
        <v>134</v>
      </c>
      <c r="E39" s="175">
        <v>139.75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0.00735</v>
      </c>
    </row>
    <row r="40" spans="1:15" ht="12.75">
      <c r="A40" s="178"/>
      <c r="B40" s="180"/>
      <c r="C40" s="224" t="s">
        <v>135</v>
      </c>
      <c r="D40" s="225"/>
      <c r="E40" s="181">
        <v>139.75</v>
      </c>
      <c r="F40" s="182"/>
      <c r="G40" s="183"/>
      <c r="M40" s="179" t="s">
        <v>135</v>
      </c>
      <c r="O40" s="170"/>
    </row>
    <row r="41" spans="1:104" ht="12.75">
      <c r="A41" s="171">
        <v>17</v>
      </c>
      <c r="B41" s="172" t="s">
        <v>136</v>
      </c>
      <c r="C41" s="173" t="s">
        <v>137</v>
      </c>
      <c r="D41" s="174" t="s">
        <v>134</v>
      </c>
      <c r="E41" s="175">
        <v>139.75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1</v>
      </c>
      <c r="CZ41" s="146">
        <v>0.00012</v>
      </c>
    </row>
    <row r="42" spans="1:15" ht="12.75">
      <c r="A42" s="178"/>
      <c r="B42" s="180"/>
      <c r="C42" s="224" t="s">
        <v>135</v>
      </c>
      <c r="D42" s="225"/>
      <c r="E42" s="181">
        <v>139.75</v>
      </c>
      <c r="F42" s="182"/>
      <c r="G42" s="183"/>
      <c r="M42" s="179" t="s">
        <v>135</v>
      </c>
      <c r="O42" s="170"/>
    </row>
    <row r="43" spans="1:104" ht="12.75">
      <c r="A43" s="171">
        <v>18</v>
      </c>
      <c r="B43" s="172" t="s">
        <v>138</v>
      </c>
      <c r="C43" s="173" t="s">
        <v>139</v>
      </c>
      <c r="D43" s="174" t="s">
        <v>134</v>
      </c>
      <c r="E43" s="175">
        <v>139.75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0</v>
      </c>
      <c r="AC43" s="146">
        <v>0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0</v>
      </c>
      <c r="CZ43" s="146">
        <v>0</v>
      </c>
    </row>
    <row r="44" spans="1:15" ht="12.75">
      <c r="A44" s="178"/>
      <c r="B44" s="180"/>
      <c r="C44" s="224" t="s">
        <v>135</v>
      </c>
      <c r="D44" s="225"/>
      <c r="E44" s="181">
        <v>139.75</v>
      </c>
      <c r="F44" s="182"/>
      <c r="G44" s="183"/>
      <c r="M44" s="179" t="s">
        <v>135</v>
      </c>
      <c r="O44" s="170"/>
    </row>
    <row r="45" spans="1:104" ht="12.75">
      <c r="A45" s="171">
        <v>19</v>
      </c>
      <c r="B45" s="172" t="s">
        <v>100</v>
      </c>
      <c r="C45" s="173" t="s">
        <v>101</v>
      </c>
      <c r="D45" s="174" t="s">
        <v>102</v>
      </c>
      <c r="E45" s="175">
        <v>1.0479325</v>
      </c>
      <c r="F45" s="175">
        <v>0</v>
      </c>
      <c r="G45" s="176">
        <f>E45*F45</f>
        <v>0</v>
      </c>
      <c r="O45" s="170">
        <v>2</v>
      </c>
      <c r="AA45" s="146">
        <v>7</v>
      </c>
      <c r="AB45" s="146">
        <v>1</v>
      </c>
      <c r="AC45" s="146">
        <v>2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7</v>
      </c>
      <c r="CB45" s="177">
        <v>1</v>
      </c>
      <c r="CZ45" s="146">
        <v>0</v>
      </c>
    </row>
    <row r="46" spans="1:57" ht="12.75">
      <c r="A46" s="184"/>
      <c r="B46" s="185" t="s">
        <v>73</v>
      </c>
      <c r="C46" s="186" t="str">
        <f>CONCATENATE(B38," ",C38)</f>
        <v>94 Lešení a stavební výtahy</v>
      </c>
      <c r="D46" s="187"/>
      <c r="E46" s="188"/>
      <c r="F46" s="189"/>
      <c r="G46" s="190">
        <f>SUM(G38:G45)</f>
        <v>0</v>
      </c>
      <c r="O46" s="170">
        <v>4</v>
      </c>
      <c r="BA46" s="191">
        <f>SUM(BA38:BA45)</f>
        <v>0</v>
      </c>
      <c r="BB46" s="191">
        <f>SUM(BB38:BB45)</f>
        <v>0</v>
      </c>
      <c r="BC46" s="191">
        <f>SUM(BC38:BC45)</f>
        <v>0</v>
      </c>
      <c r="BD46" s="191">
        <f>SUM(BD38:BD45)</f>
        <v>0</v>
      </c>
      <c r="BE46" s="191">
        <f>SUM(BE38:BE45)</f>
        <v>0</v>
      </c>
    </row>
    <row r="47" spans="1:15" ht="12.75">
      <c r="A47" s="163" t="s">
        <v>72</v>
      </c>
      <c r="B47" s="164" t="s">
        <v>140</v>
      </c>
      <c r="C47" s="165" t="s">
        <v>141</v>
      </c>
      <c r="D47" s="166"/>
      <c r="E47" s="167"/>
      <c r="F47" s="167"/>
      <c r="G47" s="168"/>
      <c r="H47" s="169"/>
      <c r="I47" s="169"/>
      <c r="O47" s="170">
        <v>1</v>
      </c>
    </row>
    <row r="48" spans="1:104" ht="22.5">
      <c r="A48" s="171">
        <v>20</v>
      </c>
      <c r="B48" s="172" t="s">
        <v>142</v>
      </c>
      <c r="C48" s="173" t="s">
        <v>143</v>
      </c>
      <c r="D48" s="174" t="s">
        <v>107</v>
      </c>
      <c r="E48" s="175">
        <v>2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7</v>
      </c>
      <c r="AC48" s="146">
        <v>7</v>
      </c>
      <c r="AZ48" s="146">
        <v>2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7</v>
      </c>
      <c r="CZ48" s="146">
        <v>8E-05</v>
      </c>
    </row>
    <row r="49" spans="1:104" ht="12.75">
      <c r="A49" s="171">
        <v>21</v>
      </c>
      <c r="B49" s="172" t="s">
        <v>144</v>
      </c>
      <c r="C49" s="173" t="s">
        <v>145</v>
      </c>
      <c r="D49" s="174" t="s">
        <v>107</v>
      </c>
      <c r="E49" s="175">
        <v>2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7</v>
      </c>
      <c r="CZ49" s="146">
        <v>0</v>
      </c>
    </row>
    <row r="50" spans="1:104" ht="12.75">
      <c r="A50" s="171">
        <v>22</v>
      </c>
      <c r="B50" s="172" t="s">
        <v>146</v>
      </c>
      <c r="C50" s="173" t="s">
        <v>147</v>
      </c>
      <c r="D50" s="174" t="s">
        <v>87</v>
      </c>
      <c r="E50" s="175">
        <v>8.64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7</v>
      </c>
      <c r="AC50" s="146">
        <v>7</v>
      </c>
      <c r="AZ50" s="146">
        <v>2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7</v>
      </c>
      <c r="CZ50" s="146">
        <v>0</v>
      </c>
    </row>
    <row r="51" spans="1:15" ht="12.75">
      <c r="A51" s="178"/>
      <c r="B51" s="180"/>
      <c r="C51" s="224" t="s">
        <v>148</v>
      </c>
      <c r="D51" s="225"/>
      <c r="E51" s="181">
        <v>8.64</v>
      </c>
      <c r="F51" s="182"/>
      <c r="G51" s="183"/>
      <c r="M51" s="179" t="s">
        <v>148</v>
      </c>
      <c r="O51" s="170"/>
    </row>
    <row r="52" spans="1:104" ht="12.75">
      <c r="A52" s="171">
        <v>23</v>
      </c>
      <c r="B52" s="172" t="s">
        <v>149</v>
      </c>
      <c r="C52" s="173" t="s">
        <v>150</v>
      </c>
      <c r="D52" s="174" t="s">
        <v>87</v>
      </c>
      <c r="E52" s="175">
        <v>8.64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</v>
      </c>
    </row>
    <row r="53" spans="1:15" ht="12.75">
      <c r="A53" s="178"/>
      <c r="B53" s="180"/>
      <c r="C53" s="224" t="s">
        <v>148</v>
      </c>
      <c r="D53" s="225"/>
      <c r="E53" s="181">
        <v>8.64</v>
      </c>
      <c r="F53" s="182"/>
      <c r="G53" s="183"/>
      <c r="M53" s="179" t="s">
        <v>148</v>
      </c>
      <c r="O53" s="170"/>
    </row>
    <row r="54" spans="1:104" ht="12.75">
      <c r="A54" s="171">
        <v>24</v>
      </c>
      <c r="B54" s="172" t="s">
        <v>151</v>
      </c>
      <c r="C54" s="173" t="s">
        <v>152</v>
      </c>
      <c r="D54" s="174" t="s">
        <v>107</v>
      </c>
      <c r="E54" s="175">
        <v>2</v>
      </c>
      <c r="F54" s="175">
        <v>0</v>
      </c>
      <c r="G54" s="176">
        <f aca="true" t="shared" si="6" ref="G54:G60">E54*F54</f>
        <v>0</v>
      </c>
      <c r="O54" s="170">
        <v>2</v>
      </c>
      <c r="AA54" s="146">
        <v>3</v>
      </c>
      <c r="AB54" s="146">
        <v>7</v>
      </c>
      <c r="AC54" s="146">
        <v>48454412</v>
      </c>
      <c r="AZ54" s="146">
        <v>2</v>
      </c>
      <c r="BA54" s="146">
        <f aca="true" t="shared" si="7" ref="BA54:BA60">IF(AZ54=1,G54,0)</f>
        <v>0</v>
      </c>
      <c r="BB54" s="146">
        <f aca="true" t="shared" si="8" ref="BB54:BB60">IF(AZ54=2,G54,0)</f>
        <v>0</v>
      </c>
      <c r="BC54" s="146">
        <f aca="true" t="shared" si="9" ref="BC54:BC60">IF(AZ54=3,G54,0)</f>
        <v>0</v>
      </c>
      <c r="BD54" s="146">
        <f aca="true" t="shared" si="10" ref="BD54:BD60">IF(AZ54=4,G54,0)</f>
        <v>0</v>
      </c>
      <c r="BE54" s="146">
        <f aca="true" t="shared" si="11" ref="BE54:BE60">IF(AZ54=5,G54,0)</f>
        <v>0</v>
      </c>
      <c r="CA54" s="177">
        <v>3</v>
      </c>
      <c r="CB54" s="177">
        <v>7</v>
      </c>
      <c r="CZ54" s="146">
        <v>0.04644</v>
      </c>
    </row>
    <row r="55" spans="1:104" ht="12.75">
      <c r="A55" s="171">
        <v>25</v>
      </c>
      <c r="B55" s="172" t="s">
        <v>153</v>
      </c>
      <c r="C55" s="173" t="s">
        <v>154</v>
      </c>
      <c r="D55" s="174" t="s">
        <v>102</v>
      </c>
      <c r="E55" s="175">
        <v>0.09304</v>
      </c>
      <c r="F55" s="175">
        <v>0</v>
      </c>
      <c r="G55" s="176">
        <f t="shared" si="6"/>
        <v>0</v>
      </c>
      <c r="O55" s="170">
        <v>2</v>
      </c>
      <c r="AA55" s="146">
        <v>7</v>
      </c>
      <c r="AB55" s="146">
        <v>1001</v>
      </c>
      <c r="AC55" s="146">
        <v>5</v>
      </c>
      <c r="AZ55" s="146">
        <v>2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7">
        <v>7</v>
      </c>
      <c r="CB55" s="177">
        <v>1001</v>
      </c>
      <c r="CZ55" s="146">
        <v>0</v>
      </c>
    </row>
    <row r="56" spans="1:104" ht="12.75">
      <c r="A56" s="171">
        <v>26</v>
      </c>
      <c r="B56" s="172" t="s">
        <v>118</v>
      </c>
      <c r="C56" s="173" t="s">
        <v>119</v>
      </c>
      <c r="D56" s="174" t="s">
        <v>102</v>
      </c>
      <c r="E56" s="175">
        <v>0.04986</v>
      </c>
      <c r="F56" s="175">
        <v>0</v>
      </c>
      <c r="G56" s="176">
        <f t="shared" si="6"/>
        <v>0</v>
      </c>
      <c r="O56" s="170">
        <v>2</v>
      </c>
      <c r="AA56" s="146">
        <v>8</v>
      </c>
      <c r="AB56" s="146">
        <v>0</v>
      </c>
      <c r="AC56" s="146">
        <v>3</v>
      </c>
      <c r="AZ56" s="146">
        <v>2</v>
      </c>
      <c r="BA56" s="146">
        <f t="shared" si="7"/>
        <v>0</v>
      </c>
      <c r="BB56" s="146">
        <f t="shared" si="8"/>
        <v>0</v>
      </c>
      <c r="BC56" s="146">
        <f t="shared" si="9"/>
        <v>0</v>
      </c>
      <c r="BD56" s="146">
        <f t="shared" si="10"/>
        <v>0</v>
      </c>
      <c r="BE56" s="146">
        <f t="shared" si="11"/>
        <v>0</v>
      </c>
      <c r="CA56" s="177">
        <v>8</v>
      </c>
      <c r="CB56" s="177">
        <v>0</v>
      </c>
      <c r="CZ56" s="146">
        <v>0</v>
      </c>
    </row>
    <row r="57" spans="1:104" ht="12.75">
      <c r="A57" s="171">
        <v>27</v>
      </c>
      <c r="B57" s="172" t="s">
        <v>120</v>
      </c>
      <c r="C57" s="173" t="s">
        <v>121</v>
      </c>
      <c r="D57" s="174" t="s">
        <v>102</v>
      </c>
      <c r="E57" s="175">
        <v>0.04986</v>
      </c>
      <c r="F57" s="175">
        <v>0</v>
      </c>
      <c r="G57" s="176">
        <f t="shared" si="6"/>
        <v>0</v>
      </c>
      <c r="O57" s="170">
        <v>2</v>
      </c>
      <c r="AA57" s="146">
        <v>8</v>
      </c>
      <c r="AB57" s="146">
        <v>0</v>
      </c>
      <c r="AC57" s="146">
        <v>3</v>
      </c>
      <c r="AZ57" s="146">
        <v>2</v>
      </c>
      <c r="BA57" s="146">
        <f t="shared" si="7"/>
        <v>0</v>
      </c>
      <c r="BB57" s="146">
        <f t="shared" si="8"/>
        <v>0</v>
      </c>
      <c r="BC57" s="146">
        <f t="shared" si="9"/>
        <v>0</v>
      </c>
      <c r="BD57" s="146">
        <f t="shared" si="10"/>
        <v>0</v>
      </c>
      <c r="BE57" s="146">
        <f t="shared" si="11"/>
        <v>0</v>
      </c>
      <c r="CA57" s="177">
        <v>8</v>
      </c>
      <c r="CB57" s="177">
        <v>0</v>
      </c>
      <c r="CZ57" s="146">
        <v>0</v>
      </c>
    </row>
    <row r="58" spans="1:104" ht="12.75">
      <c r="A58" s="171">
        <v>28</v>
      </c>
      <c r="B58" s="172" t="s">
        <v>122</v>
      </c>
      <c r="C58" s="173" t="s">
        <v>123</v>
      </c>
      <c r="D58" s="174" t="s">
        <v>102</v>
      </c>
      <c r="E58" s="175">
        <v>0.19944</v>
      </c>
      <c r="F58" s="175">
        <v>0</v>
      </c>
      <c r="G58" s="176">
        <f t="shared" si="6"/>
        <v>0</v>
      </c>
      <c r="O58" s="170">
        <v>2</v>
      </c>
      <c r="AA58" s="146">
        <v>8</v>
      </c>
      <c r="AB58" s="146">
        <v>0</v>
      </c>
      <c r="AC58" s="146">
        <v>3</v>
      </c>
      <c r="AZ58" s="146">
        <v>2</v>
      </c>
      <c r="BA58" s="146">
        <f t="shared" si="7"/>
        <v>0</v>
      </c>
      <c r="BB58" s="146">
        <f t="shared" si="8"/>
        <v>0</v>
      </c>
      <c r="BC58" s="146">
        <f t="shared" si="9"/>
        <v>0</v>
      </c>
      <c r="BD58" s="146">
        <f t="shared" si="10"/>
        <v>0</v>
      </c>
      <c r="BE58" s="146">
        <f t="shared" si="11"/>
        <v>0</v>
      </c>
      <c r="CA58" s="177">
        <v>8</v>
      </c>
      <c r="CB58" s="177">
        <v>0</v>
      </c>
      <c r="CZ58" s="146">
        <v>0</v>
      </c>
    </row>
    <row r="59" spans="1:104" ht="12.75">
      <c r="A59" s="171">
        <v>29</v>
      </c>
      <c r="B59" s="172" t="s">
        <v>124</v>
      </c>
      <c r="C59" s="173" t="s">
        <v>125</v>
      </c>
      <c r="D59" s="174" t="s">
        <v>102</v>
      </c>
      <c r="E59" s="175">
        <v>0.04986</v>
      </c>
      <c r="F59" s="175">
        <v>0</v>
      </c>
      <c r="G59" s="176">
        <f t="shared" si="6"/>
        <v>0</v>
      </c>
      <c r="O59" s="170">
        <v>2</v>
      </c>
      <c r="AA59" s="146">
        <v>8</v>
      </c>
      <c r="AB59" s="146">
        <v>0</v>
      </c>
      <c r="AC59" s="146">
        <v>3</v>
      </c>
      <c r="AZ59" s="146">
        <v>2</v>
      </c>
      <c r="BA59" s="146">
        <f t="shared" si="7"/>
        <v>0</v>
      </c>
      <c r="BB59" s="146">
        <f t="shared" si="8"/>
        <v>0</v>
      </c>
      <c r="BC59" s="146">
        <f t="shared" si="9"/>
        <v>0</v>
      </c>
      <c r="BD59" s="146">
        <f t="shared" si="10"/>
        <v>0</v>
      </c>
      <c r="BE59" s="146">
        <f t="shared" si="11"/>
        <v>0</v>
      </c>
      <c r="CA59" s="177">
        <v>8</v>
      </c>
      <c r="CB59" s="177">
        <v>0</v>
      </c>
      <c r="CZ59" s="146">
        <v>0</v>
      </c>
    </row>
    <row r="60" spans="1:104" ht="12.75">
      <c r="A60" s="171">
        <v>30</v>
      </c>
      <c r="B60" s="172" t="s">
        <v>126</v>
      </c>
      <c r="C60" s="173" t="s">
        <v>127</v>
      </c>
      <c r="D60" s="174" t="s">
        <v>102</v>
      </c>
      <c r="E60" s="175">
        <v>0.04986</v>
      </c>
      <c r="F60" s="175">
        <v>0</v>
      </c>
      <c r="G60" s="176">
        <f t="shared" si="6"/>
        <v>0</v>
      </c>
      <c r="O60" s="170">
        <v>2</v>
      </c>
      <c r="AA60" s="146">
        <v>8</v>
      </c>
      <c r="AB60" s="146">
        <v>0</v>
      </c>
      <c r="AC60" s="146">
        <v>3</v>
      </c>
      <c r="AZ60" s="146">
        <v>2</v>
      </c>
      <c r="BA60" s="146">
        <f t="shared" si="7"/>
        <v>0</v>
      </c>
      <c r="BB60" s="146">
        <f t="shared" si="8"/>
        <v>0</v>
      </c>
      <c r="BC60" s="146">
        <f t="shared" si="9"/>
        <v>0</v>
      </c>
      <c r="BD60" s="146">
        <f t="shared" si="10"/>
        <v>0</v>
      </c>
      <c r="BE60" s="146">
        <f t="shared" si="11"/>
        <v>0</v>
      </c>
      <c r="CA60" s="177">
        <v>8</v>
      </c>
      <c r="CB60" s="177">
        <v>0</v>
      </c>
      <c r="CZ60" s="146">
        <v>0</v>
      </c>
    </row>
    <row r="61" spans="1:57" ht="12.75">
      <c r="A61" s="184"/>
      <c r="B61" s="185" t="s">
        <v>73</v>
      </c>
      <c r="C61" s="186" t="str">
        <f>CONCATENATE(B47," ",C47)</f>
        <v>735 Otopná tělesa</v>
      </c>
      <c r="D61" s="187"/>
      <c r="E61" s="188"/>
      <c r="F61" s="189"/>
      <c r="G61" s="190">
        <f>SUM(G47:G60)</f>
        <v>0</v>
      </c>
      <c r="O61" s="170">
        <v>4</v>
      </c>
      <c r="BA61" s="191">
        <f>SUM(BA47:BA60)</f>
        <v>0</v>
      </c>
      <c r="BB61" s="191">
        <f>SUM(BB47:BB60)</f>
        <v>0</v>
      </c>
      <c r="BC61" s="191">
        <f>SUM(BC47:BC60)</f>
        <v>0</v>
      </c>
      <c r="BD61" s="191">
        <f>SUM(BD47:BD60)</f>
        <v>0</v>
      </c>
      <c r="BE61" s="191">
        <f>SUM(BE47:BE60)</f>
        <v>0</v>
      </c>
    </row>
    <row r="62" spans="1:15" ht="12.75">
      <c r="A62" s="163" t="s">
        <v>72</v>
      </c>
      <c r="B62" s="164" t="s">
        <v>155</v>
      </c>
      <c r="C62" s="165" t="s">
        <v>156</v>
      </c>
      <c r="D62" s="166"/>
      <c r="E62" s="167"/>
      <c r="F62" s="167"/>
      <c r="G62" s="168"/>
      <c r="H62" s="169"/>
      <c r="I62" s="169"/>
      <c r="O62" s="170">
        <v>1</v>
      </c>
    </row>
    <row r="63" spans="1:104" ht="12.75">
      <c r="A63" s="171">
        <v>31</v>
      </c>
      <c r="B63" s="172" t="s">
        <v>157</v>
      </c>
      <c r="C63" s="173" t="s">
        <v>158</v>
      </c>
      <c r="D63" s="174" t="s">
        <v>87</v>
      </c>
      <c r="E63" s="175">
        <v>56.2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7</v>
      </c>
      <c r="CZ63" s="146">
        <v>0</v>
      </c>
    </row>
    <row r="64" spans="1:15" ht="12.75">
      <c r="A64" s="178"/>
      <c r="B64" s="180"/>
      <c r="C64" s="224" t="s">
        <v>159</v>
      </c>
      <c r="D64" s="225"/>
      <c r="E64" s="181">
        <v>21.1</v>
      </c>
      <c r="F64" s="182"/>
      <c r="G64" s="183"/>
      <c r="M64" s="179" t="s">
        <v>159</v>
      </c>
      <c r="O64" s="170"/>
    </row>
    <row r="65" spans="1:15" ht="12.75">
      <c r="A65" s="178"/>
      <c r="B65" s="180"/>
      <c r="C65" s="224" t="s">
        <v>160</v>
      </c>
      <c r="D65" s="225"/>
      <c r="E65" s="181">
        <v>11.35</v>
      </c>
      <c r="F65" s="182"/>
      <c r="G65" s="183"/>
      <c r="M65" s="179" t="s">
        <v>160</v>
      </c>
      <c r="O65" s="170"/>
    </row>
    <row r="66" spans="1:15" ht="12.75">
      <c r="A66" s="178"/>
      <c r="B66" s="180"/>
      <c r="C66" s="224" t="s">
        <v>161</v>
      </c>
      <c r="D66" s="225"/>
      <c r="E66" s="181">
        <v>6.08</v>
      </c>
      <c r="F66" s="182"/>
      <c r="G66" s="183"/>
      <c r="M66" s="179" t="s">
        <v>161</v>
      </c>
      <c r="O66" s="170"/>
    </row>
    <row r="67" spans="1:15" ht="12.75">
      <c r="A67" s="178"/>
      <c r="B67" s="180"/>
      <c r="C67" s="224" t="s">
        <v>162</v>
      </c>
      <c r="D67" s="225"/>
      <c r="E67" s="181">
        <v>9.27</v>
      </c>
      <c r="F67" s="182"/>
      <c r="G67" s="183"/>
      <c r="M67" s="179" t="s">
        <v>162</v>
      </c>
      <c r="O67" s="170"/>
    </row>
    <row r="68" spans="1:15" ht="12.75">
      <c r="A68" s="178"/>
      <c r="B68" s="180"/>
      <c r="C68" s="224" t="s">
        <v>163</v>
      </c>
      <c r="D68" s="225"/>
      <c r="E68" s="181">
        <v>8.4</v>
      </c>
      <c r="F68" s="182"/>
      <c r="G68" s="183"/>
      <c r="M68" s="179" t="s">
        <v>163</v>
      </c>
      <c r="O68" s="170"/>
    </row>
    <row r="69" spans="1:104" ht="12.75">
      <c r="A69" s="171">
        <v>32</v>
      </c>
      <c r="B69" s="172" t="s">
        <v>164</v>
      </c>
      <c r="C69" s="173" t="s">
        <v>165</v>
      </c>
      <c r="D69" s="174" t="s">
        <v>107</v>
      </c>
      <c r="E69" s="175">
        <v>4</v>
      </c>
      <c r="F69" s="175">
        <v>0</v>
      </c>
      <c r="G69" s="176">
        <f aca="true" t="shared" si="12" ref="G69:G81">E69*F69</f>
        <v>0</v>
      </c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 aca="true" t="shared" si="13" ref="BA69:BA81">IF(AZ69=1,G69,0)</f>
        <v>0</v>
      </c>
      <c r="BB69" s="146">
        <f aca="true" t="shared" si="14" ref="BB69:BB81">IF(AZ69=2,G69,0)</f>
        <v>0</v>
      </c>
      <c r="BC69" s="146">
        <f aca="true" t="shared" si="15" ref="BC69:BC81">IF(AZ69=3,G69,0)</f>
        <v>0</v>
      </c>
      <c r="BD69" s="146">
        <f aca="true" t="shared" si="16" ref="BD69:BD81">IF(AZ69=4,G69,0)</f>
        <v>0</v>
      </c>
      <c r="BE69" s="146">
        <f aca="true" t="shared" si="17" ref="BE69:BE81">IF(AZ69=5,G69,0)</f>
        <v>0</v>
      </c>
      <c r="CA69" s="177">
        <v>1</v>
      </c>
      <c r="CB69" s="177">
        <v>7</v>
      </c>
      <c r="CZ69" s="146">
        <v>2E-05</v>
      </c>
    </row>
    <row r="70" spans="1:104" ht="12.75">
      <c r="A70" s="171">
        <v>33</v>
      </c>
      <c r="B70" s="172" t="s">
        <v>166</v>
      </c>
      <c r="C70" s="173" t="s">
        <v>167</v>
      </c>
      <c r="D70" s="174" t="s">
        <v>107</v>
      </c>
      <c r="E70" s="175">
        <v>6</v>
      </c>
      <c r="F70" s="175">
        <v>0</v>
      </c>
      <c r="G70" s="176">
        <f t="shared" si="12"/>
        <v>0</v>
      </c>
      <c r="O70" s="170">
        <v>2</v>
      </c>
      <c r="AA70" s="146">
        <v>1</v>
      </c>
      <c r="AB70" s="146">
        <v>7</v>
      </c>
      <c r="AC70" s="146">
        <v>7</v>
      </c>
      <c r="AZ70" s="146">
        <v>2</v>
      </c>
      <c r="BA70" s="146">
        <f t="shared" si="13"/>
        <v>0</v>
      </c>
      <c r="BB70" s="146">
        <f t="shared" si="14"/>
        <v>0</v>
      </c>
      <c r="BC70" s="146">
        <f t="shared" si="15"/>
        <v>0</v>
      </c>
      <c r="BD70" s="146">
        <f t="shared" si="16"/>
        <v>0</v>
      </c>
      <c r="BE70" s="146">
        <f t="shared" si="17"/>
        <v>0</v>
      </c>
      <c r="CA70" s="177">
        <v>1</v>
      </c>
      <c r="CB70" s="177">
        <v>7</v>
      </c>
      <c r="CZ70" s="146">
        <v>0</v>
      </c>
    </row>
    <row r="71" spans="1:104" ht="12.75">
      <c r="A71" s="171">
        <v>34</v>
      </c>
      <c r="B71" s="172" t="s">
        <v>168</v>
      </c>
      <c r="C71" s="173" t="s">
        <v>169</v>
      </c>
      <c r="D71" s="174" t="s">
        <v>107</v>
      </c>
      <c r="E71" s="175">
        <v>2</v>
      </c>
      <c r="F71" s="175">
        <v>0</v>
      </c>
      <c r="G71" s="176">
        <f t="shared" si="12"/>
        <v>0</v>
      </c>
      <c r="O71" s="170">
        <v>2</v>
      </c>
      <c r="AA71" s="146">
        <v>3</v>
      </c>
      <c r="AB71" s="146">
        <v>7</v>
      </c>
      <c r="AC71" s="146">
        <v>61173172</v>
      </c>
      <c r="AZ71" s="146">
        <v>2</v>
      </c>
      <c r="BA71" s="146">
        <f t="shared" si="13"/>
        <v>0</v>
      </c>
      <c r="BB71" s="146">
        <f t="shared" si="14"/>
        <v>0</v>
      </c>
      <c r="BC71" s="146">
        <f t="shared" si="15"/>
        <v>0</v>
      </c>
      <c r="BD71" s="146">
        <f t="shared" si="16"/>
        <v>0</v>
      </c>
      <c r="BE71" s="146">
        <f t="shared" si="17"/>
        <v>0</v>
      </c>
      <c r="CA71" s="177">
        <v>3</v>
      </c>
      <c r="CB71" s="177">
        <v>7</v>
      </c>
      <c r="CZ71" s="146">
        <v>0.045</v>
      </c>
    </row>
    <row r="72" spans="1:104" ht="12.75">
      <c r="A72" s="171">
        <v>35</v>
      </c>
      <c r="B72" s="172" t="s">
        <v>170</v>
      </c>
      <c r="C72" s="173" t="s">
        <v>171</v>
      </c>
      <c r="D72" s="174" t="s">
        <v>107</v>
      </c>
      <c r="E72" s="175">
        <v>2</v>
      </c>
      <c r="F72" s="175">
        <v>0</v>
      </c>
      <c r="G72" s="176">
        <f t="shared" si="12"/>
        <v>0</v>
      </c>
      <c r="O72" s="170">
        <v>2</v>
      </c>
      <c r="AA72" s="146">
        <v>3</v>
      </c>
      <c r="AB72" s="146">
        <v>7</v>
      </c>
      <c r="AC72" s="146">
        <v>61173173</v>
      </c>
      <c r="AZ72" s="146">
        <v>2</v>
      </c>
      <c r="BA72" s="146">
        <f t="shared" si="13"/>
        <v>0</v>
      </c>
      <c r="BB72" s="146">
        <f t="shared" si="14"/>
        <v>0</v>
      </c>
      <c r="BC72" s="146">
        <f t="shared" si="15"/>
        <v>0</v>
      </c>
      <c r="BD72" s="146">
        <f t="shared" si="16"/>
        <v>0</v>
      </c>
      <c r="BE72" s="146">
        <f t="shared" si="17"/>
        <v>0</v>
      </c>
      <c r="CA72" s="177">
        <v>3</v>
      </c>
      <c r="CB72" s="177">
        <v>7</v>
      </c>
      <c r="CZ72" s="146">
        <v>0.053</v>
      </c>
    </row>
    <row r="73" spans="1:104" ht="12.75">
      <c r="A73" s="171">
        <v>36</v>
      </c>
      <c r="B73" s="172" t="s">
        <v>172</v>
      </c>
      <c r="C73" s="173" t="s">
        <v>173</v>
      </c>
      <c r="D73" s="174" t="s">
        <v>107</v>
      </c>
      <c r="E73" s="175">
        <v>2</v>
      </c>
      <c r="F73" s="175">
        <v>0</v>
      </c>
      <c r="G73" s="176">
        <f t="shared" si="12"/>
        <v>0</v>
      </c>
      <c r="O73" s="170">
        <v>2</v>
      </c>
      <c r="AA73" s="146">
        <v>3</v>
      </c>
      <c r="AB73" s="146">
        <v>7</v>
      </c>
      <c r="AC73" s="146">
        <v>61181560</v>
      </c>
      <c r="AZ73" s="146">
        <v>2</v>
      </c>
      <c r="BA73" s="146">
        <f t="shared" si="13"/>
        <v>0</v>
      </c>
      <c r="BB73" s="146">
        <f t="shared" si="14"/>
        <v>0</v>
      </c>
      <c r="BC73" s="146">
        <f t="shared" si="15"/>
        <v>0</v>
      </c>
      <c r="BD73" s="146">
        <f t="shared" si="16"/>
        <v>0</v>
      </c>
      <c r="BE73" s="146">
        <f t="shared" si="17"/>
        <v>0</v>
      </c>
      <c r="CA73" s="177">
        <v>3</v>
      </c>
      <c r="CB73" s="177">
        <v>7</v>
      </c>
      <c r="CZ73" s="146">
        <v>0.018</v>
      </c>
    </row>
    <row r="74" spans="1:104" ht="12.75">
      <c r="A74" s="171">
        <v>37</v>
      </c>
      <c r="B74" s="172" t="s">
        <v>174</v>
      </c>
      <c r="C74" s="173" t="s">
        <v>175</v>
      </c>
      <c r="D74" s="174" t="s">
        <v>107</v>
      </c>
      <c r="E74" s="175">
        <v>2</v>
      </c>
      <c r="F74" s="175">
        <v>0</v>
      </c>
      <c r="G74" s="176">
        <f t="shared" si="12"/>
        <v>0</v>
      </c>
      <c r="O74" s="170">
        <v>2</v>
      </c>
      <c r="AA74" s="146">
        <v>3</v>
      </c>
      <c r="AB74" s="146">
        <v>7</v>
      </c>
      <c r="AC74" s="146">
        <v>61181561</v>
      </c>
      <c r="AZ74" s="146">
        <v>2</v>
      </c>
      <c r="BA74" s="146">
        <f t="shared" si="13"/>
        <v>0</v>
      </c>
      <c r="BB74" s="146">
        <f t="shared" si="14"/>
        <v>0</v>
      </c>
      <c r="BC74" s="146">
        <f t="shared" si="15"/>
        <v>0</v>
      </c>
      <c r="BD74" s="146">
        <f t="shared" si="16"/>
        <v>0</v>
      </c>
      <c r="BE74" s="146">
        <f t="shared" si="17"/>
        <v>0</v>
      </c>
      <c r="CA74" s="177">
        <v>3</v>
      </c>
      <c r="CB74" s="177">
        <v>7</v>
      </c>
      <c r="CZ74" s="146">
        <v>0.018</v>
      </c>
    </row>
    <row r="75" spans="1:104" ht="12.75">
      <c r="A75" s="171">
        <v>38</v>
      </c>
      <c r="B75" s="172" t="s">
        <v>176</v>
      </c>
      <c r="C75" s="173" t="s">
        <v>177</v>
      </c>
      <c r="D75" s="174" t="s">
        <v>102</v>
      </c>
      <c r="E75" s="175">
        <v>0.26808</v>
      </c>
      <c r="F75" s="175">
        <v>0</v>
      </c>
      <c r="G75" s="176">
        <f t="shared" si="12"/>
        <v>0</v>
      </c>
      <c r="O75" s="170">
        <v>2</v>
      </c>
      <c r="AA75" s="146">
        <v>7</v>
      </c>
      <c r="AB75" s="146">
        <v>1001</v>
      </c>
      <c r="AC75" s="146">
        <v>5</v>
      </c>
      <c r="AZ75" s="146">
        <v>2</v>
      </c>
      <c r="BA75" s="146">
        <f t="shared" si="13"/>
        <v>0</v>
      </c>
      <c r="BB75" s="146">
        <f t="shared" si="14"/>
        <v>0</v>
      </c>
      <c r="BC75" s="146">
        <f t="shared" si="15"/>
        <v>0</v>
      </c>
      <c r="BD75" s="146">
        <f t="shared" si="16"/>
        <v>0</v>
      </c>
      <c r="BE75" s="146">
        <f t="shared" si="17"/>
        <v>0</v>
      </c>
      <c r="CA75" s="177">
        <v>7</v>
      </c>
      <c r="CB75" s="177">
        <v>1001</v>
      </c>
      <c r="CZ75" s="146">
        <v>0</v>
      </c>
    </row>
    <row r="76" spans="1:104" ht="12.75">
      <c r="A76" s="171">
        <v>39</v>
      </c>
      <c r="B76" s="172" t="s">
        <v>118</v>
      </c>
      <c r="C76" s="173" t="s">
        <v>119</v>
      </c>
      <c r="D76" s="174" t="s">
        <v>102</v>
      </c>
      <c r="E76" s="175">
        <v>2.17133</v>
      </c>
      <c r="F76" s="175">
        <v>0</v>
      </c>
      <c r="G76" s="176">
        <f t="shared" si="12"/>
        <v>0</v>
      </c>
      <c r="O76" s="170">
        <v>2</v>
      </c>
      <c r="AA76" s="146">
        <v>8</v>
      </c>
      <c r="AB76" s="146">
        <v>0</v>
      </c>
      <c r="AC76" s="146">
        <v>3</v>
      </c>
      <c r="AZ76" s="146">
        <v>2</v>
      </c>
      <c r="BA76" s="146">
        <f t="shared" si="13"/>
        <v>0</v>
      </c>
      <c r="BB76" s="146">
        <f t="shared" si="14"/>
        <v>0</v>
      </c>
      <c r="BC76" s="146">
        <f t="shared" si="15"/>
        <v>0</v>
      </c>
      <c r="BD76" s="146">
        <f t="shared" si="16"/>
        <v>0</v>
      </c>
      <c r="BE76" s="146">
        <f t="shared" si="17"/>
        <v>0</v>
      </c>
      <c r="CA76" s="177">
        <v>8</v>
      </c>
      <c r="CB76" s="177">
        <v>0</v>
      </c>
      <c r="CZ76" s="146">
        <v>0</v>
      </c>
    </row>
    <row r="77" spans="1:104" ht="12.75">
      <c r="A77" s="171">
        <v>40</v>
      </c>
      <c r="B77" s="172" t="s">
        <v>120</v>
      </c>
      <c r="C77" s="173" t="s">
        <v>121</v>
      </c>
      <c r="D77" s="174" t="s">
        <v>102</v>
      </c>
      <c r="E77" s="175">
        <v>2.17133</v>
      </c>
      <c r="F77" s="175">
        <v>0</v>
      </c>
      <c r="G77" s="176">
        <f t="shared" si="12"/>
        <v>0</v>
      </c>
      <c r="O77" s="170">
        <v>2</v>
      </c>
      <c r="AA77" s="146">
        <v>8</v>
      </c>
      <c r="AB77" s="146">
        <v>0</v>
      </c>
      <c r="AC77" s="146">
        <v>3</v>
      </c>
      <c r="AZ77" s="146">
        <v>2</v>
      </c>
      <c r="BA77" s="146">
        <f t="shared" si="13"/>
        <v>0</v>
      </c>
      <c r="BB77" s="146">
        <f t="shared" si="14"/>
        <v>0</v>
      </c>
      <c r="BC77" s="146">
        <f t="shared" si="15"/>
        <v>0</v>
      </c>
      <c r="BD77" s="146">
        <f t="shared" si="16"/>
        <v>0</v>
      </c>
      <c r="BE77" s="146">
        <f t="shared" si="17"/>
        <v>0</v>
      </c>
      <c r="CA77" s="177">
        <v>8</v>
      </c>
      <c r="CB77" s="177">
        <v>0</v>
      </c>
      <c r="CZ77" s="146">
        <v>0</v>
      </c>
    </row>
    <row r="78" spans="1:104" ht="12.75">
      <c r="A78" s="171">
        <v>41</v>
      </c>
      <c r="B78" s="172" t="s">
        <v>122</v>
      </c>
      <c r="C78" s="173" t="s">
        <v>123</v>
      </c>
      <c r="D78" s="174" t="s">
        <v>102</v>
      </c>
      <c r="E78" s="175">
        <v>8.68532</v>
      </c>
      <c r="F78" s="175">
        <v>0</v>
      </c>
      <c r="G78" s="176">
        <f t="shared" si="12"/>
        <v>0</v>
      </c>
      <c r="O78" s="170">
        <v>2</v>
      </c>
      <c r="AA78" s="146">
        <v>8</v>
      </c>
      <c r="AB78" s="146">
        <v>0</v>
      </c>
      <c r="AC78" s="146">
        <v>3</v>
      </c>
      <c r="AZ78" s="146">
        <v>2</v>
      </c>
      <c r="BA78" s="146">
        <f t="shared" si="13"/>
        <v>0</v>
      </c>
      <c r="BB78" s="146">
        <f t="shared" si="14"/>
        <v>0</v>
      </c>
      <c r="BC78" s="146">
        <f t="shared" si="15"/>
        <v>0</v>
      </c>
      <c r="BD78" s="146">
        <f t="shared" si="16"/>
        <v>0</v>
      </c>
      <c r="BE78" s="146">
        <f t="shared" si="17"/>
        <v>0</v>
      </c>
      <c r="CA78" s="177">
        <v>8</v>
      </c>
      <c r="CB78" s="177">
        <v>0</v>
      </c>
      <c r="CZ78" s="146">
        <v>0</v>
      </c>
    </row>
    <row r="79" spans="1:104" ht="12.75">
      <c r="A79" s="171">
        <v>42</v>
      </c>
      <c r="B79" s="172" t="s">
        <v>124</v>
      </c>
      <c r="C79" s="173" t="s">
        <v>125</v>
      </c>
      <c r="D79" s="174" t="s">
        <v>102</v>
      </c>
      <c r="E79" s="175">
        <v>2.17133</v>
      </c>
      <c r="F79" s="175">
        <v>0</v>
      </c>
      <c r="G79" s="176">
        <f t="shared" si="12"/>
        <v>0</v>
      </c>
      <c r="O79" s="170">
        <v>2</v>
      </c>
      <c r="AA79" s="146">
        <v>8</v>
      </c>
      <c r="AB79" s="146">
        <v>0</v>
      </c>
      <c r="AC79" s="146">
        <v>3</v>
      </c>
      <c r="AZ79" s="146">
        <v>2</v>
      </c>
      <c r="BA79" s="146">
        <f t="shared" si="13"/>
        <v>0</v>
      </c>
      <c r="BB79" s="146">
        <f t="shared" si="14"/>
        <v>0</v>
      </c>
      <c r="BC79" s="146">
        <f t="shared" si="15"/>
        <v>0</v>
      </c>
      <c r="BD79" s="146">
        <f t="shared" si="16"/>
        <v>0</v>
      </c>
      <c r="BE79" s="146">
        <f t="shared" si="17"/>
        <v>0</v>
      </c>
      <c r="CA79" s="177">
        <v>8</v>
      </c>
      <c r="CB79" s="177">
        <v>0</v>
      </c>
      <c r="CZ79" s="146">
        <v>0</v>
      </c>
    </row>
    <row r="80" spans="1:104" ht="12.75">
      <c r="A80" s="171">
        <v>43</v>
      </c>
      <c r="B80" s="172" t="s">
        <v>126</v>
      </c>
      <c r="C80" s="173" t="s">
        <v>127</v>
      </c>
      <c r="D80" s="174" t="s">
        <v>102</v>
      </c>
      <c r="E80" s="175">
        <v>2.17133</v>
      </c>
      <c r="F80" s="175">
        <v>0</v>
      </c>
      <c r="G80" s="176">
        <f t="shared" si="12"/>
        <v>0</v>
      </c>
      <c r="O80" s="170">
        <v>2</v>
      </c>
      <c r="AA80" s="146">
        <v>8</v>
      </c>
      <c r="AB80" s="146">
        <v>0</v>
      </c>
      <c r="AC80" s="146">
        <v>3</v>
      </c>
      <c r="AZ80" s="146">
        <v>2</v>
      </c>
      <c r="BA80" s="146">
        <f t="shared" si="13"/>
        <v>0</v>
      </c>
      <c r="BB80" s="146">
        <f t="shared" si="14"/>
        <v>0</v>
      </c>
      <c r="BC80" s="146">
        <f t="shared" si="15"/>
        <v>0</v>
      </c>
      <c r="BD80" s="146">
        <f t="shared" si="16"/>
        <v>0</v>
      </c>
      <c r="BE80" s="146">
        <f t="shared" si="17"/>
        <v>0</v>
      </c>
      <c r="CA80" s="177">
        <v>8</v>
      </c>
      <c r="CB80" s="177">
        <v>0</v>
      </c>
      <c r="CZ80" s="146">
        <v>0</v>
      </c>
    </row>
    <row r="81" spans="1:104" ht="12.75">
      <c r="A81" s="171">
        <v>44</v>
      </c>
      <c r="B81" s="172" t="s">
        <v>128</v>
      </c>
      <c r="C81" s="173" t="s">
        <v>129</v>
      </c>
      <c r="D81" s="174" t="s">
        <v>102</v>
      </c>
      <c r="E81" s="175">
        <v>2.17133</v>
      </c>
      <c r="F81" s="175">
        <v>0</v>
      </c>
      <c r="G81" s="176">
        <f t="shared" si="12"/>
        <v>0</v>
      </c>
      <c r="O81" s="170">
        <v>2</v>
      </c>
      <c r="AA81" s="146">
        <v>8</v>
      </c>
      <c r="AB81" s="146">
        <v>0</v>
      </c>
      <c r="AC81" s="146">
        <v>3</v>
      </c>
      <c r="AZ81" s="146">
        <v>2</v>
      </c>
      <c r="BA81" s="146">
        <f t="shared" si="13"/>
        <v>0</v>
      </c>
      <c r="BB81" s="146">
        <f t="shared" si="14"/>
        <v>0</v>
      </c>
      <c r="BC81" s="146">
        <f t="shared" si="15"/>
        <v>0</v>
      </c>
      <c r="BD81" s="146">
        <f t="shared" si="16"/>
        <v>0</v>
      </c>
      <c r="BE81" s="146">
        <f t="shared" si="17"/>
        <v>0</v>
      </c>
      <c r="CA81" s="177">
        <v>8</v>
      </c>
      <c r="CB81" s="177">
        <v>0</v>
      </c>
      <c r="CZ81" s="146">
        <v>0</v>
      </c>
    </row>
    <row r="82" spans="1:57" ht="12.75">
      <c r="A82" s="184"/>
      <c r="B82" s="185" t="s">
        <v>73</v>
      </c>
      <c r="C82" s="186" t="str">
        <f>CONCATENATE(B62," ",C62)</f>
        <v>766 Konstrukce truhlářské</v>
      </c>
      <c r="D82" s="187"/>
      <c r="E82" s="188"/>
      <c r="F82" s="189"/>
      <c r="G82" s="190">
        <f>SUM(G62:G81)</f>
        <v>0</v>
      </c>
      <c r="O82" s="170">
        <v>4</v>
      </c>
      <c r="BA82" s="191">
        <f>SUM(BA62:BA81)</f>
        <v>0</v>
      </c>
      <c r="BB82" s="191">
        <f>SUM(BB62:BB81)</f>
        <v>0</v>
      </c>
      <c r="BC82" s="191">
        <f>SUM(BC62:BC81)</f>
        <v>0</v>
      </c>
      <c r="BD82" s="191">
        <f>SUM(BD62:BD81)</f>
        <v>0</v>
      </c>
      <c r="BE82" s="191">
        <f>SUM(BE62:BE81)</f>
        <v>0</v>
      </c>
    </row>
    <row r="83" spans="1:15" ht="12.75">
      <c r="A83" s="163" t="s">
        <v>72</v>
      </c>
      <c r="B83" s="164" t="s">
        <v>178</v>
      </c>
      <c r="C83" s="165" t="s">
        <v>179</v>
      </c>
      <c r="D83" s="166"/>
      <c r="E83" s="167"/>
      <c r="F83" s="167"/>
      <c r="G83" s="168"/>
      <c r="H83" s="169"/>
      <c r="I83" s="169"/>
      <c r="O83" s="170">
        <v>1</v>
      </c>
    </row>
    <row r="84" spans="1:104" ht="12.75">
      <c r="A84" s="171">
        <v>45</v>
      </c>
      <c r="B84" s="172" t="s">
        <v>180</v>
      </c>
      <c r="C84" s="173" t="s">
        <v>181</v>
      </c>
      <c r="D84" s="174" t="s">
        <v>182</v>
      </c>
      <c r="E84" s="175">
        <v>13</v>
      </c>
      <c r="F84" s="175">
        <v>0</v>
      </c>
      <c r="G84" s="176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7</v>
      </c>
      <c r="CZ84" s="146">
        <v>6E-05</v>
      </c>
    </row>
    <row r="85" spans="1:15" ht="12.75">
      <c r="A85" s="178"/>
      <c r="B85" s="180"/>
      <c r="C85" s="224" t="s">
        <v>183</v>
      </c>
      <c r="D85" s="225"/>
      <c r="E85" s="181">
        <v>13</v>
      </c>
      <c r="F85" s="182"/>
      <c r="G85" s="183"/>
      <c r="M85" s="179" t="s">
        <v>183</v>
      </c>
      <c r="O85" s="170"/>
    </row>
    <row r="86" spans="1:104" ht="12.75">
      <c r="A86" s="171">
        <v>46</v>
      </c>
      <c r="B86" s="172" t="s">
        <v>184</v>
      </c>
      <c r="C86" s="173" t="s">
        <v>185</v>
      </c>
      <c r="D86" s="174" t="s">
        <v>182</v>
      </c>
      <c r="E86" s="175">
        <v>16.2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7</v>
      </c>
      <c r="CZ86" s="146">
        <v>0</v>
      </c>
    </row>
    <row r="87" spans="1:15" ht="12.75">
      <c r="A87" s="178"/>
      <c r="B87" s="180"/>
      <c r="C87" s="224" t="s">
        <v>186</v>
      </c>
      <c r="D87" s="225"/>
      <c r="E87" s="181">
        <v>16.2</v>
      </c>
      <c r="F87" s="182"/>
      <c r="G87" s="183"/>
      <c r="M87" s="179" t="s">
        <v>186</v>
      </c>
      <c r="O87" s="170"/>
    </row>
    <row r="88" spans="1:104" ht="12.75">
      <c r="A88" s="171">
        <v>47</v>
      </c>
      <c r="B88" s="172" t="s">
        <v>187</v>
      </c>
      <c r="C88" s="173" t="s">
        <v>188</v>
      </c>
      <c r="D88" s="174" t="s">
        <v>87</v>
      </c>
      <c r="E88" s="175">
        <v>64.1773</v>
      </c>
      <c r="F88" s="175">
        <v>0</v>
      </c>
      <c r="G88" s="176">
        <f>E88*F88</f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</v>
      </c>
      <c r="CB88" s="177">
        <v>7</v>
      </c>
      <c r="CZ88" s="146">
        <v>4E-05</v>
      </c>
    </row>
    <row r="89" spans="1:15" ht="12.75">
      <c r="A89" s="178"/>
      <c r="B89" s="180"/>
      <c r="C89" s="224" t="s">
        <v>189</v>
      </c>
      <c r="D89" s="225"/>
      <c r="E89" s="181">
        <v>64.1773</v>
      </c>
      <c r="F89" s="182"/>
      <c r="G89" s="183"/>
      <c r="M89" s="179" t="s">
        <v>189</v>
      </c>
      <c r="O89" s="170"/>
    </row>
    <row r="90" spans="1:104" ht="12.75">
      <c r="A90" s="171">
        <v>48</v>
      </c>
      <c r="B90" s="172" t="s">
        <v>190</v>
      </c>
      <c r="C90" s="173" t="s">
        <v>191</v>
      </c>
      <c r="D90" s="174" t="s">
        <v>192</v>
      </c>
      <c r="E90" s="175">
        <v>109.368</v>
      </c>
      <c r="F90" s="175">
        <v>0</v>
      </c>
      <c r="G90" s="176">
        <f>E90*F90</f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7</v>
      </c>
      <c r="CZ90" s="146">
        <v>5E-05</v>
      </c>
    </row>
    <row r="91" spans="1:15" ht="12.75">
      <c r="A91" s="178"/>
      <c r="B91" s="180"/>
      <c r="C91" s="224" t="s">
        <v>193</v>
      </c>
      <c r="D91" s="225"/>
      <c r="E91" s="181">
        <v>109.368</v>
      </c>
      <c r="F91" s="182"/>
      <c r="G91" s="183"/>
      <c r="M91" s="179" t="s">
        <v>193</v>
      </c>
      <c r="O91" s="170"/>
    </row>
    <row r="92" spans="1:104" ht="12.75">
      <c r="A92" s="171">
        <v>49</v>
      </c>
      <c r="B92" s="172" t="s">
        <v>194</v>
      </c>
      <c r="C92" s="173" t="s">
        <v>195</v>
      </c>
      <c r="D92" s="174" t="s">
        <v>182</v>
      </c>
      <c r="E92" s="175">
        <v>15</v>
      </c>
      <c r="F92" s="175">
        <v>0</v>
      </c>
      <c r="G92" s="176">
        <f>E92*F92</f>
        <v>0</v>
      </c>
      <c r="O92" s="170">
        <v>2</v>
      </c>
      <c r="AA92" s="146">
        <v>3</v>
      </c>
      <c r="AB92" s="146">
        <v>7</v>
      </c>
      <c r="AC92" s="146" t="s">
        <v>194</v>
      </c>
      <c r="AZ92" s="146">
        <v>2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3</v>
      </c>
      <c r="CB92" s="177">
        <v>7</v>
      </c>
      <c r="CZ92" s="146">
        <v>0.02</v>
      </c>
    </row>
    <row r="93" spans="1:15" ht="12.75">
      <c r="A93" s="178"/>
      <c r="B93" s="180"/>
      <c r="C93" s="224" t="s">
        <v>183</v>
      </c>
      <c r="D93" s="225"/>
      <c r="E93" s="181">
        <v>15</v>
      </c>
      <c r="F93" s="182"/>
      <c r="G93" s="183"/>
      <c r="M93" s="179" t="s">
        <v>183</v>
      </c>
      <c r="O93" s="170"/>
    </row>
    <row r="94" spans="1:104" ht="12.75">
      <c r="A94" s="171">
        <v>50</v>
      </c>
      <c r="B94" s="172" t="s">
        <v>196</v>
      </c>
      <c r="C94" s="173" t="s">
        <v>197</v>
      </c>
      <c r="D94" s="174" t="s">
        <v>182</v>
      </c>
      <c r="E94" s="175">
        <v>16.2</v>
      </c>
      <c r="F94" s="175">
        <v>0</v>
      </c>
      <c r="G94" s="176">
        <f>E94*F94</f>
        <v>0</v>
      </c>
      <c r="O94" s="170">
        <v>2</v>
      </c>
      <c r="AA94" s="146">
        <v>3</v>
      </c>
      <c r="AB94" s="146">
        <v>7</v>
      </c>
      <c r="AC94" s="146" t="s">
        <v>196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3</v>
      </c>
      <c r="CB94" s="177">
        <v>7</v>
      </c>
      <c r="CZ94" s="146">
        <v>0.0026</v>
      </c>
    </row>
    <row r="95" spans="1:15" ht="12.75">
      <c r="A95" s="178"/>
      <c r="B95" s="180"/>
      <c r="C95" s="224" t="s">
        <v>186</v>
      </c>
      <c r="D95" s="225"/>
      <c r="E95" s="181">
        <v>16.2</v>
      </c>
      <c r="F95" s="182"/>
      <c r="G95" s="183"/>
      <c r="M95" s="179" t="s">
        <v>186</v>
      </c>
      <c r="O95" s="170"/>
    </row>
    <row r="96" spans="1:104" ht="12.75">
      <c r="A96" s="171">
        <v>51</v>
      </c>
      <c r="B96" s="172" t="s">
        <v>198</v>
      </c>
      <c r="C96" s="173" t="s">
        <v>199</v>
      </c>
      <c r="D96" s="174" t="s">
        <v>87</v>
      </c>
      <c r="E96" s="175">
        <v>73.64</v>
      </c>
      <c r="F96" s="175">
        <v>0</v>
      </c>
      <c r="G96" s="176">
        <f>E96*F96</f>
        <v>0</v>
      </c>
      <c r="O96" s="170">
        <v>2</v>
      </c>
      <c r="AA96" s="146">
        <v>3</v>
      </c>
      <c r="AB96" s="146">
        <v>7</v>
      </c>
      <c r="AC96" s="146" t="s">
        <v>198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3</v>
      </c>
      <c r="CB96" s="177">
        <v>7</v>
      </c>
      <c r="CZ96" s="146">
        <v>0.0051</v>
      </c>
    </row>
    <row r="97" spans="1:15" ht="12.75">
      <c r="A97" s="178"/>
      <c r="B97" s="180"/>
      <c r="C97" s="224" t="s">
        <v>270</v>
      </c>
      <c r="D97" s="225"/>
      <c r="E97" s="181">
        <v>73.64</v>
      </c>
      <c r="F97" s="182"/>
      <c r="G97" s="183"/>
      <c r="M97" s="179" t="s">
        <v>200</v>
      </c>
      <c r="O97" s="170"/>
    </row>
    <row r="98" spans="1:104" ht="12.75">
      <c r="A98" s="171">
        <v>52</v>
      </c>
      <c r="B98" s="172" t="s">
        <v>201</v>
      </c>
      <c r="C98" s="173" t="s">
        <v>202</v>
      </c>
      <c r="D98" s="174" t="s">
        <v>182</v>
      </c>
      <c r="E98" s="175">
        <v>51.3418</v>
      </c>
      <c r="F98" s="175">
        <v>0</v>
      </c>
      <c r="G98" s="176">
        <f>E98*F98</f>
        <v>0</v>
      </c>
      <c r="O98" s="170">
        <v>2</v>
      </c>
      <c r="AA98" s="146">
        <v>3</v>
      </c>
      <c r="AB98" s="146">
        <v>7</v>
      </c>
      <c r="AC98" s="146" t="s">
        <v>201</v>
      </c>
      <c r="AZ98" s="146">
        <v>2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7">
        <v>3</v>
      </c>
      <c r="CB98" s="177">
        <v>7</v>
      </c>
      <c r="CZ98" s="146">
        <v>0.00035</v>
      </c>
    </row>
    <row r="99" spans="1:15" ht="12.75">
      <c r="A99" s="178"/>
      <c r="B99" s="180"/>
      <c r="C99" s="224" t="s">
        <v>203</v>
      </c>
      <c r="D99" s="225"/>
      <c r="E99" s="181">
        <v>51.3418</v>
      </c>
      <c r="F99" s="182"/>
      <c r="G99" s="183"/>
      <c r="M99" s="179" t="s">
        <v>203</v>
      </c>
      <c r="O99" s="170"/>
    </row>
    <row r="100" spans="1:104" ht="12.75">
      <c r="A100" s="171">
        <v>53</v>
      </c>
      <c r="B100" s="172" t="s">
        <v>204</v>
      </c>
      <c r="C100" s="173" t="s">
        <v>205</v>
      </c>
      <c r="D100" s="174" t="s">
        <v>182</v>
      </c>
      <c r="E100" s="175">
        <v>102.6836</v>
      </c>
      <c r="F100" s="175">
        <v>0</v>
      </c>
      <c r="G100" s="176">
        <f>E100*F100</f>
        <v>0</v>
      </c>
      <c r="O100" s="170">
        <v>2</v>
      </c>
      <c r="AA100" s="146">
        <v>3</v>
      </c>
      <c r="AB100" s="146">
        <v>7</v>
      </c>
      <c r="AC100" s="146" t="s">
        <v>204</v>
      </c>
      <c r="AZ100" s="146">
        <v>2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3</v>
      </c>
      <c r="CB100" s="177">
        <v>7</v>
      </c>
      <c r="CZ100" s="146">
        <v>0.00035</v>
      </c>
    </row>
    <row r="101" spans="1:15" ht="12.75">
      <c r="A101" s="178"/>
      <c r="B101" s="180"/>
      <c r="C101" s="224" t="s">
        <v>206</v>
      </c>
      <c r="D101" s="225"/>
      <c r="E101" s="181">
        <v>102.6836</v>
      </c>
      <c r="F101" s="182"/>
      <c r="G101" s="183"/>
      <c r="M101" s="179" t="s">
        <v>206</v>
      </c>
      <c r="O101" s="170"/>
    </row>
    <row r="102" spans="1:104" ht="12.75">
      <c r="A102" s="171">
        <v>54</v>
      </c>
      <c r="B102" s="172" t="s">
        <v>207</v>
      </c>
      <c r="C102" s="173" t="s">
        <v>208</v>
      </c>
      <c r="D102" s="174" t="s">
        <v>182</v>
      </c>
      <c r="E102" s="175">
        <v>51.3418</v>
      </c>
      <c r="F102" s="175">
        <v>0</v>
      </c>
      <c r="G102" s="176">
        <f>E102*F102</f>
        <v>0</v>
      </c>
      <c r="O102" s="170">
        <v>2</v>
      </c>
      <c r="AA102" s="146">
        <v>3</v>
      </c>
      <c r="AB102" s="146">
        <v>7</v>
      </c>
      <c r="AC102" s="146" t="s">
        <v>207</v>
      </c>
      <c r="AZ102" s="146">
        <v>2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3</v>
      </c>
      <c r="CB102" s="177">
        <v>7</v>
      </c>
      <c r="CZ102" s="146">
        <v>0.00035</v>
      </c>
    </row>
    <row r="103" spans="1:15" ht="12.75">
      <c r="A103" s="178"/>
      <c r="B103" s="180"/>
      <c r="C103" s="224" t="s">
        <v>203</v>
      </c>
      <c r="D103" s="225"/>
      <c r="E103" s="181">
        <v>51.3418</v>
      </c>
      <c r="F103" s="182"/>
      <c r="G103" s="183"/>
      <c r="M103" s="179" t="s">
        <v>203</v>
      </c>
      <c r="O103" s="170"/>
    </row>
    <row r="104" spans="1:104" ht="12.75">
      <c r="A104" s="171">
        <v>55</v>
      </c>
      <c r="B104" s="172" t="s">
        <v>209</v>
      </c>
      <c r="C104" s="173" t="s">
        <v>210</v>
      </c>
      <c r="D104" s="174" t="s">
        <v>182</v>
      </c>
      <c r="E104" s="175">
        <v>33.456</v>
      </c>
      <c r="F104" s="175">
        <v>0</v>
      </c>
      <c r="G104" s="176">
        <f>E104*F104</f>
        <v>0</v>
      </c>
      <c r="O104" s="170">
        <v>2</v>
      </c>
      <c r="AA104" s="146">
        <v>3</v>
      </c>
      <c r="AB104" s="146">
        <v>7</v>
      </c>
      <c r="AC104" s="146" t="s">
        <v>209</v>
      </c>
      <c r="AZ104" s="146">
        <v>2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7">
        <v>3</v>
      </c>
      <c r="CB104" s="177">
        <v>7</v>
      </c>
      <c r="CZ104" s="146">
        <v>0.00022</v>
      </c>
    </row>
    <row r="105" spans="1:15" ht="12.75">
      <c r="A105" s="178"/>
      <c r="B105" s="180"/>
      <c r="C105" s="224" t="s">
        <v>211</v>
      </c>
      <c r="D105" s="225"/>
      <c r="E105" s="181">
        <v>33.456</v>
      </c>
      <c r="F105" s="182"/>
      <c r="G105" s="183"/>
      <c r="M105" s="179" t="s">
        <v>211</v>
      </c>
      <c r="O105" s="170"/>
    </row>
    <row r="106" spans="1:104" ht="12.75">
      <c r="A106" s="171">
        <v>56</v>
      </c>
      <c r="B106" s="172" t="s">
        <v>212</v>
      </c>
      <c r="C106" s="173" t="s">
        <v>213</v>
      </c>
      <c r="D106" s="174" t="s">
        <v>107</v>
      </c>
      <c r="E106" s="175">
        <v>41.0735</v>
      </c>
      <c r="F106" s="175">
        <v>0</v>
      </c>
      <c r="G106" s="176">
        <f>E106*F106</f>
        <v>0</v>
      </c>
      <c r="O106" s="170">
        <v>2</v>
      </c>
      <c r="AA106" s="146">
        <v>3</v>
      </c>
      <c r="AB106" s="146">
        <v>7</v>
      </c>
      <c r="AC106" s="146" t="s">
        <v>212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3</v>
      </c>
      <c r="CB106" s="177">
        <v>7</v>
      </c>
      <c r="CZ106" s="146">
        <v>3E-05</v>
      </c>
    </row>
    <row r="107" spans="1:15" ht="12.75">
      <c r="A107" s="178"/>
      <c r="B107" s="180"/>
      <c r="C107" s="224" t="s">
        <v>214</v>
      </c>
      <c r="D107" s="225"/>
      <c r="E107" s="181">
        <v>41.0735</v>
      </c>
      <c r="F107" s="182"/>
      <c r="G107" s="183"/>
      <c r="M107" s="179" t="s">
        <v>214</v>
      </c>
      <c r="O107" s="170"/>
    </row>
    <row r="108" spans="1:104" ht="12.75">
      <c r="A108" s="171">
        <v>57</v>
      </c>
      <c r="B108" s="172" t="s">
        <v>215</v>
      </c>
      <c r="C108" s="173" t="s">
        <v>216</v>
      </c>
      <c r="D108" s="174" t="s">
        <v>102</v>
      </c>
      <c r="E108" s="175">
        <v>0.735075647</v>
      </c>
      <c r="F108" s="175">
        <v>0</v>
      </c>
      <c r="G108" s="176">
        <f aca="true" t="shared" si="18" ref="G108:G113">E108*F108</f>
        <v>0</v>
      </c>
      <c r="O108" s="170">
        <v>2</v>
      </c>
      <c r="AA108" s="146">
        <v>7</v>
      </c>
      <c r="AB108" s="146">
        <v>1001</v>
      </c>
      <c r="AC108" s="146">
        <v>5</v>
      </c>
      <c r="AZ108" s="146">
        <v>2</v>
      </c>
      <c r="BA108" s="146">
        <f aca="true" t="shared" si="19" ref="BA108:BA113">IF(AZ108=1,G108,0)</f>
        <v>0</v>
      </c>
      <c r="BB108" s="146">
        <f aca="true" t="shared" si="20" ref="BB108:BB113">IF(AZ108=2,G108,0)</f>
        <v>0</v>
      </c>
      <c r="BC108" s="146">
        <f aca="true" t="shared" si="21" ref="BC108:BC113">IF(AZ108=3,G108,0)</f>
        <v>0</v>
      </c>
      <c r="BD108" s="146">
        <f aca="true" t="shared" si="22" ref="BD108:BD113">IF(AZ108=4,G108,0)</f>
        <v>0</v>
      </c>
      <c r="BE108" s="146">
        <f aca="true" t="shared" si="23" ref="BE108:BE113">IF(AZ108=5,G108,0)</f>
        <v>0</v>
      </c>
      <c r="CA108" s="177">
        <v>7</v>
      </c>
      <c r="CB108" s="177">
        <v>1001</v>
      </c>
      <c r="CZ108" s="146">
        <v>0</v>
      </c>
    </row>
    <row r="109" spans="1:104" ht="12.75">
      <c r="A109" s="171">
        <v>58</v>
      </c>
      <c r="B109" s="172" t="s">
        <v>118</v>
      </c>
      <c r="C109" s="173" t="s">
        <v>119</v>
      </c>
      <c r="D109" s="174" t="s">
        <v>102</v>
      </c>
      <c r="E109" s="175">
        <v>0.109368</v>
      </c>
      <c r="F109" s="175">
        <v>0</v>
      </c>
      <c r="G109" s="176">
        <f t="shared" si="18"/>
        <v>0</v>
      </c>
      <c r="O109" s="170">
        <v>2</v>
      </c>
      <c r="AA109" s="146">
        <v>8</v>
      </c>
      <c r="AB109" s="146">
        <v>0</v>
      </c>
      <c r="AC109" s="146">
        <v>3</v>
      </c>
      <c r="AZ109" s="146">
        <v>2</v>
      </c>
      <c r="BA109" s="146">
        <f t="shared" si="19"/>
        <v>0</v>
      </c>
      <c r="BB109" s="146">
        <f t="shared" si="20"/>
        <v>0</v>
      </c>
      <c r="BC109" s="146">
        <f t="shared" si="21"/>
        <v>0</v>
      </c>
      <c r="BD109" s="146">
        <f t="shared" si="22"/>
        <v>0</v>
      </c>
      <c r="BE109" s="146">
        <f t="shared" si="23"/>
        <v>0</v>
      </c>
      <c r="CA109" s="177">
        <v>8</v>
      </c>
      <c r="CB109" s="177">
        <v>0</v>
      </c>
      <c r="CZ109" s="146">
        <v>0</v>
      </c>
    </row>
    <row r="110" spans="1:104" ht="12.75">
      <c r="A110" s="171">
        <v>59</v>
      </c>
      <c r="B110" s="172" t="s">
        <v>120</v>
      </c>
      <c r="C110" s="173" t="s">
        <v>121</v>
      </c>
      <c r="D110" s="174" t="s">
        <v>102</v>
      </c>
      <c r="E110" s="175">
        <v>0.109368</v>
      </c>
      <c r="F110" s="175">
        <v>0</v>
      </c>
      <c r="G110" s="176">
        <f t="shared" si="18"/>
        <v>0</v>
      </c>
      <c r="O110" s="170">
        <v>2</v>
      </c>
      <c r="AA110" s="146">
        <v>8</v>
      </c>
      <c r="AB110" s="146">
        <v>0</v>
      </c>
      <c r="AC110" s="146">
        <v>3</v>
      </c>
      <c r="AZ110" s="146">
        <v>2</v>
      </c>
      <c r="BA110" s="146">
        <f t="shared" si="19"/>
        <v>0</v>
      </c>
      <c r="BB110" s="146">
        <f t="shared" si="20"/>
        <v>0</v>
      </c>
      <c r="BC110" s="146">
        <f t="shared" si="21"/>
        <v>0</v>
      </c>
      <c r="BD110" s="146">
        <f t="shared" si="22"/>
        <v>0</v>
      </c>
      <c r="BE110" s="146">
        <f t="shared" si="23"/>
        <v>0</v>
      </c>
      <c r="CA110" s="177">
        <v>8</v>
      </c>
      <c r="CB110" s="177">
        <v>0</v>
      </c>
      <c r="CZ110" s="146">
        <v>0</v>
      </c>
    </row>
    <row r="111" spans="1:104" ht="12.75">
      <c r="A111" s="171">
        <v>60</v>
      </c>
      <c r="B111" s="172" t="s">
        <v>122</v>
      </c>
      <c r="C111" s="173" t="s">
        <v>123</v>
      </c>
      <c r="D111" s="174" t="s">
        <v>102</v>
      </c>
      <c r="E111" s="175">
        <v>0.437472</v>
      </c>
      <c r="F111" s="175">
        <v>0</v>
      </c>
      <c r="G111" s="176">
        <f t="shared" si="18"/>
        <v>0</v>
      </c>
      <c r="O111" s="170">
        <v>2</v>
      </c>
      <c r="AA111" s="146">
        <v>8</v>
      </c>
      <c r="AB111" s="146">
        <v>0</v>
      </c>
      <c r="AC111" s="146">
        <v>3</v>
      </c>
      <c r="AZ111" s="146">
        <v>2</v>
      </c>
      <c r="BA111" s="146">
        <f t="shared" si="19"/>
        <v>0</v>
      </c>
      <c r="BB111" s="146">
        <f t="shared" si="20"/>
        <v>0</v>
      </c>
      <c r="BC111" s="146">
        <f t="shared" si="21"/>
        <v>0</v>
      </c>
      <c r="BD111" s="146">
        <f t="shared" si="22"/>
        <v>0</v>
      </c>
      <c r="BE111" s="146">
        <f t="shared" si="23"/>
        <v>0</v>
      </c>
      <c r="CA111" s="177">
        <v>8</v>
      </c>
      <c r="CB111" s="177">
        <v>0</v>
      </c>
      <c r="CZ111" s="146">
        <v>0</v>
      </c>
    </row>
    <row r="112" spans="1:104" ht="12.75">
      <c r="A112" s="171">
        <v>61</v>
      </c>
      <c r="B112" s="172" t="s">
        <v>124</v>
      </c>
      <c r="C112" s="173" t="s">
        <v>125</v>
      </c>
      <c r="D112" s="174" t="s">
        <v>102</v>
      </c>
      <c r="E112" s="175">
        <v>0.109368</v>
      </c>
      <c r="F112" s="175">
        <v>0</v>
      </c>
      <c r="G112" s="176">
        <f t="shared" si="18"/>
        <v>0</v>
      </c>
      <c r="O112" s="170">
        <v>2</v>
      </c>
      <c r="AA112" s="146">
        <v>8</v>
      </c>
      <c r="AB112" s="146">
        <v>0</v>
      </c>
      <c r="AC112" s="146">
        <v>3</v>
      </c>
      <c r="AZ112" s="146">
        <v>2</v>
      </c>
      <c r="BA112" s="146">
        <f t="shared" si="19"/>
        <v>0</v>
      </c>
      <c r="BB112" s="146">
        <f t="shared" si="20"/>
        <v>0</v>
      </c>
      <c r="BC112" s="146">
        <f t="shared" si="21"/>
        <v>0</v>
      </c>
      <c r="BD112" s="146">
        <f t="shared" si="22"/>
        <v>0</v>
      </c>
      <c r="BE112" s="146">
        <f t="shared" si="23"/>
        <v>0</v>
      </c>
      <c r="CA112" s="177">
        <v>8</v>
      </c>
      <c r="CB112" s="177">
        <v>0</v>
      </c>
      <c r="CZ112" s="146">
        <v>0</v>
      </c>
    </row>
    <row r="113" spans="1:104" ht="12.75">
      <c r="A113" s="171">
        <v>62</v>
      </c>
      <c r="B113" s="172" t="s">
        <v>126</v>
      </c>
      <c r="C113" s="173" t="s">
        <v>127</v>
      </c>
      <c r="D113" s="174" t="s">
        <v>102</v>
      </c>
      <c r="E113" s="175">
        <v>0.109368</v>
      </c>
      <c r="F113" s="175">
        <v>0</v>
      </c>
      <c r="G113" s="176">
        <f t="shared" si="18"/>
        <v>0</v>
      </c>
      <c r="O113" s="170">
        <v>2</v>
      </c>
      <c r="AA113" s="146">
        <v>8</v>
      </c>
      <c r="AB113" s="146">
        <v>0</v>
      </c>
      <c r="AC113" s="146">
        <v>3</v>
      </c>
      <c r="AZ113" s="146">
        <v>2</v>
      </c>
      <c r="BA113" s="146">
        <f t="shared" si="19"/>
        <v>0</v>
      </c>
      <c r="BB113" s="146">
        <f t="shared" si="20"/>
        <v>0</v>
      </c>
      <c r="BC113" s="146">
        <f t="shared" si="21"/>
        <v>0</v>
      </c>
      <c r="BD113" s="146">
        <f t="shared" si="22"/>
        <v>0</v>
      </c>
      <c r="BE113" s="146">
        <f t="shared" si="23"/>
        <v>0</v>
      </c>
      <c r="CA113" s="177">
        <v>8</v>
      </c>
      <c r="CB113" s="177">
        <v>0</v>
      </c>
      <c r="CZ113" s="146">
        <v>0</v>
      </c>
    </row>
    <row r="114" spans="1:57" ht="12.75">
      <c r="A114" s="184"/>
      <c r="B114" s="185" t="s">
        <v>73</v>
      </c>
      <c r="C114" s="186" t="str">
        <f>CONCATENATE(B83," ",C83)</f>
        <v>767 Konstrukce zámečnické</v>
      </c>
      <c r="D114" s="187"/>
      <c r="E114" s="188"/>
      <c r="F114" s="189"/>
      <c r="G114" s="190">
        <f>SUM(G83:G113)</f>
        <v>0</v>
      </c>
      <c r="O114" s="170">
        <v>4</v>
      </c>
      <c r="BA114" s="191">
        <f>SUM(BA83:BA113)</f>
        <v>0</v>
      </c>
      <c r="BB114" s="191">
        <f>SUM(BB83:BB113)</f>
        <v>0</v>
      </c>
      <c r="BC114" s="191">
        <f>SUM(BC83:BC113)</f>
        <v>0</v>
      </c>
      <c r="BD114" s="191">
        <f>SUM(BD83:BD113)</f>
        <v>0</v>
      </c>
      <c r="BE114" s="191">
        <f>SUM(BE83:BE113)</f>
        <v>0</v>
      </c>
    </row>
    <row r="115" spans="1:15" ht="12.75">
      <c r="A115" s="163" t="s">
        <v>72</v>
      </c>
      <c r="B115" s="164" t="s">
        <v>217</v>
      </c>
      <c r="C115" s="165" t="s">
        <v>218</v>
      </c>
      <c r="D115" s="166"/>
      <c r="E115" s="167"/>
      <c r="F115" s="167"/>
      <c r="G115" s="168"/>
      <c r="H115" s="169"/>
      <c r="I115" s="169"/>
      <c r="O115" s="170">
        <v>1</v>
      </c>
    </row>
    <row r="116" spans="1:104" ht="12.75">
      <c r="A116" s="171">
        <v>63</v>
      </c>
      <c r="B116" s="172" t="s">
        <v>219</v>
      </c>
      <c r="C116" s="173" t="s">
        <v>220</v>
      </c>
      <c r="D116" s="174" t="s">
        <v>182</v>
      </c>
      <c r="E116" s="175">
        <v>64.32</v>
      </c>
      <c r="F116" s="175">
        <v>0</v>
      </c>
      <c r="G116" s="176">
        <f>E116*F116</f>
        <v>0</v>
      </c>
      <c r="O116" s="170">
        <v>2</v>
      </c>
      <c r="AA116" s="146">
        <v>1</v>
      </c>
      <c r="AB116" s="146">
        <v>7</v>
      </c>
      <c r="AC116" s="146">
        <v>7</v>
      </c>
      <c r="AZ116" s="146">
        <v>2</v>
      </c>
      <c r="BA116" s="146">
        <f>IF(AZ116=1,G116,0)</f>
        <v>0</v>
      </c>
      <c r="BB116" s="146">
        <f>IF(AZ116=2,G116,0)</f>
        <v>0</v>
      </c>
      <c r="BC116" s="146">
        <f>IF(AZ116=3,G116,0)</f>
        <v>0</v>
      </c>
      <c r="BD116" s="146">
        <f>IF(AZ116=4,G116,0)</f>
        <v>0</v>
      </c>
      <c r="BE116" s="146">
        <f>IF(AZ116=5,G116,0)</f>
        <v>0</v>
      </c>
      <c r="CA116" s="177">
        <v>1</v>
      </c>
      <c r="CB116" s="177">
        <v>7</v>
      </c>
      <c r="CZ116" s="146">
        <v>0</v>
      </c>
    </row>
    <row r="117" spans="1:15" ht="17.25" customHeight="1">
      <c r="A117" s="178"/>
      <c r="B117" s="180"/>
      <c r="C117" s="224" t="s">
        <v>221</v>
      </c>
      <c r="D117" s="225"/>
      <c r="E117" s="181">
        <v>64.32</v>
      </c>
      <c r="F117" s="182"/>
      <c r="G117" s="183"/>
      <c r="M117" s="179" t="s">
        <v>221</v>
      </c>
      <c r="O117" s="170"/>
    </row>
    <row r="118" spans="1:104" ht="12.75">
      <c r="A118" s="171">
        <v>64</v>
      </c>
      <c r="B118" s="172" t="s">
        <v>222</v>
      </c>
      <c r="C118" s="173" t="s">
        <v>223</v>
      </c>
      <c r="D118" s="174" t="s">
        <v>182</v>
      </c>
      <c r="E118" s="175">
        <v>64.32</v>
      </c>
      <c r="F118" s="175">
        <v>0</v>
      </c>
      <c r="G118" s="176">
        <f>E118*F118</f>
        <v>0</v>
      </c>
      <c r="O118" s="170">
        <v>2</v>
      </c>
      <c r="AA118" s="146">
        <v>1</v>
      </c>
      <c r="AB118" s="146">
        <v>7</v>
      </c>
      <c r="AC118" s="146">
        <v>7</v>
      </c>
      <c r="AZ118" s="146">
        <v>2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1</v>
      </c>
      <c r="CB118" s="177">
        <v>7</v>
      </c>
      <c r="CZ118" s="146">
        <v>0</v>
      </c>
    </row>
    <row r="119" spans="1:15" ht="12.75">
      <c r="A119" s="178"/>
      <c r="B119" s="180"/>
      <c r="C119" s="224" t="s">
        <v>221</v>
      </c>
      <c r="D119" s="225"/>
      <c r="E119" s="181">
        <v>64.32</v>
      </c>
      <c r="F119" s="182"/>
      <c r="G119" s="183"/>
      <c r="M119" s="179" t="s">
        <v>221</v>
      </c>
      <c r="O119" s="170"/>
    </row>
    <row r="120" spans="1:104" ht="22.5">
      <c r="A120" s="171">
        <v>65</v>
      </c>
      <c r="B120" s="172" t="s">
        <v>224</v>
      </c>
      <c r="C120" s="173" t="s">
        <v>225</v>
      </c>
      <c r="D120" s="174" t="s">
        <v>182</v>
      </c>
      <c r="E120" s="175">
        <v>41.39</v>
      </c>
      <c r="F120" s="175">
        <v>0</v>
      </c>
      <c r="G120" s="176">
        <f>E120*F120</f>
        <v>0</v>
      </c>
      <c r="O120" s="170">
        <v>2</v>
      </c>
      <c r="AA120" s="146">
        <v>1</v>
      </c>
      <c r="AB120" s="146">
        <v>7</v>
      </c>
      <c r="AC120" s="146">
        <v>7</v>
      </c>
      <c r="AZ120" s="146">
        <v>2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</v>
      </c>
      <c r="CB120" s="177">
        <v>7</v>
      </c>
      <c r="CZ120" s="146">
        <v>8E-05</v>
      </c>
    </row>
    <row r="121" spans="1:15" ht="22.5">
      <c r="A121" s="178"/>
      <c r="B121" s="180"/>
      <c r="C121" s="224" t="s">
        <v>226</v>
      </c>
      <c r="D121" s="225"/>
      <c r="E121" s="181">
        <v>14.39</v>
      </c>
      <c r="F121" s="182"/>
      <c r="G121" s="183"/>
      <c r="M121" s="179" t="s">
        <v>226</v>
      </c>
      <c r="O121" s="170"/>
    </row>
    <row r="122" spans="1:15" ht="12.75">
      <c r="A122" s="178"/>
      <c r="B122" s="180"/>
      <c r="C122" s="224" t="s">
        <v>227</v>
      </c>
      <c r="D122" s="225"/>
      <c r="E122" s="181">
        <v>13.24</v>
      </c>
      <c r="F122" s="182"/>
      <c r="G122" s="183"/>
      <c r="M122" s="179" t="s">
        <v>227</v>
      </c>
      <c r="O122" s="170"/>
    </row>
    <row r="123" spans="1:15" ht="12.75">
      <c r="A123" s="178"/>
      <c r="B123" s="180"/>
      <c r="C123" s="224" t="s">
        <v>228</v>
      </c>
      <c r="D123" s="225"/>
      <c r="E123" s="181">
        <v>13.76</v>
      </c>
      <c r="F123" s="182"/>
      <c r="G123" s="183"/>
      <c r="M123" s="179" t="s">
        <v>228</v>
      </c>
      <c r="O123" s="170"/>
    </row>
    <row r="124" spans="1:104" ht="12.75">
      <c r="A124" s="171">
        <v>66</v>
      </c>
      <c r="B124" s="172" t="s">
        <v>229</v>
      </c>
      <c r="C124" s="173" t="s">
        <v>230</v>
      </c>
      <c r="D124" s="174" t="s">
        <v>87</v>
      </c>
      <c r="E124" s="175">
        <v>78.69</v>
      </c>
      <c r="F124" s="175">
        <v>0</v>
      </c>
      <c r="G124" s="176">
        <f>E124*F124</f>
        <v>0</v>
      </c>
      <c r="O124" s="170">
        <v>2</v>
      </c>
      <c r="AA124" s="146">
        <v>1</v>
      </c>
      <c r="AB124" s="146">
        <v>7</v>
      </c>
      <c r="AC124" s="146">
        <v>7</v>
      </c>
      <c r="AZ124" s="146">
        <v>2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</v>
      </c>
      <c r="CB124" s="177">
        <v>7</v>
      </c>
      <c r="CZ124" s="146">
        <v>0</v>
      </c>
    </row>
    <row r="125" spans="1:15" ht="22.5">
      <c r="A125" s="178"/>
      <c r="B125" s="180"/>
      <c r="C125" s="224" t="s">
        <v>269</v>
      </c>
      <c r="D125" s="225"/>
      <c r="E125" s="181">
        <v>57.03</v>
      </c>
      <c r="F125" s="182"/>
      <c r="G125" s="183"/>
      <c r="M125" s="179" t="s">
        <v>99</v>
      </c>
      <c r="O125" s="170"/>
    </row>
    <row r="126" spans="1:15" ht="12.75">
      <c r="A126" s="178"/>
      <c r="B126" s="180"/>
      <c r="C126" s="224" t="s">
        <v>231</v>
      </c>
      <c r="D126" s="225"/>
      <c r="E126" s="181">
        <v>21.658</v>
      </c>
      <c r="F126" s="182"/>
      <c r="G126" s="183"/>
      <c r="M126" s="179" t="s">
        <v>231</v>
      </c>
      <c r="O126" s="170"/>
    </row>
    <row r="127" spans="1:104" ht="22.5">
      <c r="A127" s="171">
        <v>67</v>
      </c>
      <c r="B127" s="172" t="s">
        <v>232</v>
      </c>
      <c r="C127" s="173" t="s">
        <v>233</v>
      </c>
      <c r="D127" s="174" t="s">
        <v>87</v>
      </c>
      <c r="E127" s="175">
        <v>63.51</v>
      </c>
      <c r="F127" s="175">
        <v>0</v>
      </c>
      <c r="G127" s="176">
        <f>E127*F127</f>
        <v>0</v>
      </c>
      <c r="O127" s="170">
        <v>2</v>
      </c>
      <c r="AA127" s="146">
        <v>1</v>
      </c>
      <c r="AB127" s="146">
        <v>7</v>
      </c>
      <c r="AC127" s="146">
        <v>7</v>
      </c>
      <c r="AZ127" s="146">
        <v>2</v>
      </c>
      <c r="BA127" s="146">
        <f>IF(AZ127=1,G127,0)</f>
        <v>0</v>
      </c>
      <c r="BB127" s="146">
        <f>IF(AZ127=2,G127,0)</f>
        <v>0</v>
      </c>
      <c r="BC127" s="146">
        <f>IF(AZ127=3,G127,0)</f>
        <v>0</v>
      </c>
      <c r="BD127" s="146">
        <f>IF(AZ127=4,G127,0)</f>
        <v>0</v>
      </c>
      <c r="BE127" s="146">
        <f>IF(AZ127=5,G127,0)</f>
        <v>0</v>
      </c>
      <c r="CA127" s="177">
        <v>1</v>
      </c>
      <c r="CB127" s="177">
        <v>7</v>
      </c>
      <c r="CZ127" s="146">
        <v>0.00347</v>
      </c>
    </row>
    <row r="128" spans="1:15" ht="22.5">
      <c r="A128" s="178"/>
      <c r="B128" s="180"/>
      <c r="C128" s="224" t="s">
        <v>272</v>
      </c>
      <c r="D128" s="225"/>
      <c r="E128" s="181">
        <v>63.51</v>
      </c>
      <c r="F128" s="182"/>
      <c r="G128" s="183"/>
      <c r="M128" s="179" t="s">
        <v>99</v>
      </c>
      <c r="O128" s="170"/>
    </row>
    <row r="129" spans="1:104" ht="12.75">
      <c r="A129" s="171">
        <v>68</v>
      </c>
      <c r="B129" s="172" t="s">
        <v>234</v>
      </c>
      <c r="C129" s="173" t="s">
        <v>235</v>
      </c>
      <c r="D129" s="174" t="s">
        <v>102</v>
      </c>
      <c r="E129" s="175">
        <v>0.15234076</v>
      </c>
      <c r="F129" s="175">
        <v>0</v>
      </c>
      <c r="G129" s="176">
        <f aca="true" t="shared" si="24" ref="G129:G135">E129*F129</f>
        <v>0</v>
      </c>
      <c r="O129" s="170">
        <v>2</v>
      </c>
      <c r="AA129" s="146">
        <v>7</v>
      </c>
      <c r="AB129" s="146">
        <v>1001</v>
      </c>
      <c r="AC129" s="146">
        <v>5</v>
      </c>
      <c r="AZ129" s="146">
        <v>2</v>
      </c>
      <c r="BA129" s="146">
        <f aca="true" t="shared" si="25" ref="BA129:BA135">IF(AZ129=1,G129,0)</f>
        <v>0</v>
      </c>
      <c r="BB129" s="146">
        <f aca="true" t="shared" si="26" ref="BB129:BB135">IF(AZ129=2,G129,0)</f>
        <v>0</v>
      </c>
      <c r="BC129" s="146">
        <f aca="true" t="shared" si="27" ref="BC129:BC135">IF(AZ129=3,G129,0)</f>
        <v>0</v>
      </c>
      <c r="BD129" s="146">
        <f aca="true" t="shared" si="28" ref="BD129:BD135">IF(AZ129=4,G129,0)</f>
        <v>0</v>
      </c>
      <c r="BE129" s="146">
        <f aca="true" t="shared" si="29" ref="BE129:BE135">IF(AZ129=5,G129,0)</f>
        <v>0</v>
      </c>
      <c r="CA129" s="177">
        <v>7</v>
      </c>
      <c r="CB129" s="177">
        <v>1001</v>
      </c>
      <c r="CZ129" s="146">
        <v>0</v>
      </c>
    </row>
    <row r="130" spans="1:104" ht="12.75">
      <c r="A130" s="171">
        <v>69</v>
      </c>
      <c r="B130" s="172" t="s">
        <v>118</v>
      </c>
      <c r="C130" s="173" t="s">
        <v>119</v>
      </c>
      <c r="D130" s="174" t="s">
        <v>102</v>
      </c>
      <c r="E130" s="175">
        <v>0.116062</v>
      </c>
      <c r="F130" s="175">
        <v>0</v>
      </c>
      <c r="G130" s="176">
        <f t="shared" si="24"/>
        <v>0</v>
      </c>
      <c r="O130" s="170">
        <v>2</v>
      </c>
      <c r="AA130" s="146">
        <v>8</v>
      </c>
      <c r="AB130" s="146">
        <v>0</v>
      </c>
      <c r="AC130" s="146">
        <v>3</v>
      </c>
      <c r="AZ130" s="146">
        <v>2</v>
      </c>
      <c r="BA130" s="146">
        <f t="shared" si="25"/>
        <v>0</v>
      </c>
      <c r="BB130" s="146">
        <f t="shared" si="26"/>
        <v>0</v>
      </c>
      <c r="BC130" s="146">
        <f t="shared" si="27"/>
        <v>0</v>
      </c>
      <c r="BD130" s="146">
        <f t="shared" si="28"/>
        <v>0</v>
      </c>
      <c r="BE130" s="146">
        <f t="shared" si="29"/>
        <v>0</v>
      </c>
      <c r="CA130" s="177">
        <v>8</v>
      </c>
      <c r="CB130" s="177">
        <v>0</v>
      </c>
      <c r="CZ130" s="146">
        <v>0</v>
      </c>
    </row>
    <row r="131" spans="1:104" ht="12.75">
      <c r="A131" s="171">
        <v>70</v>
      </c>
      <c r="B131" s="172" t="s">
        <v>120</v>
      </c>
      <c r="C131" s="173" t="s">
        <v>121</v>
      </c>
      <c r="D131" s="174" t="s">
        <v>102</v>
      </c>
      <c r="E131" s="175">
        <v>0.116062</v>
      </c>
      <c r="F131" s="175">
        <v>0</v>
      </c>
      <c r="G131" s="176">
        <f t="shared" si="24"/>
        <v>0</v>
      </c>
      <c r="O131" s="170">
        <v>2</v>
      </c>
      <c r="AA131" s="146">
        <v>8</v>
      </c>
      <c r="AB131" s="146">
        <v>0</v>
      </c>
      <c r="AC131" s="146">
        <v>3</v>
      </c>
      <c r="AZ131" s="146">
        <v>2</v>
      </c>
      <c r="BA131" s="146">
        <f t="shared" si="25"/>
        <v>0</v>
      </c>
      <c r="BB131" s="146">
        <f t="shared" si="26"/>
        <v>0</v>
      </c>
      <c r="BC131" s="146">
        <f t="shared" si="27"/>
        <v>0</v>
      </c>
      <c r="BD131" s="146">
        <f t="shared" si="28"/>
        <v>0</v>
      </c>
      <c r="BE131" s="146">
        <f t="shared" si="29"/>
        <v>0</v>
      </c>
      <c r="CA131" s="177">
        <v>8</v>
      </c>
      <c r="CB131" s="177">
        <v>0</v>
      </c>
      <c r="CZ131" s="146">
        <v>0</v>
      </c>
    </row>
    <row r="132" spans="1:104" ht="12.75">
      <c r="A132" s="171">
        <v>71</v>
      </c>
      <c r="B132" s="172" t="s">
        <v>122</v>
      </c>
      <c r="C132" s="173" t="s">
        <v>123</v>
      </c>
      <c r="D132" s="174" t="s">
        <v>102</v>
      </c>
      <c r="E132" s="175">
        <v>0.464248</v>
      </c>
      <c r="F132" s="175">
        <v>0</v>
      </c>
      <c r="G132" s="176">
        <f t="shared" si="24"/>
        <v>0</v>
      </c>
      <c r="O132" s="170">
        <v>2</v>
      </c>
      <c r="AA132" s="146">
        <v>8</v>
      </c>
      <c r="AB132" s="146">
        <v>0</v>
      </c>
      <c r="AC132" s="146">
        <v>3</v>
      </c>
      <c r="AZ132" s="146">
        <v>2</v>
      </c>
      <c r="BA132" s="146">
        <f t="shared" si="25"/>
        <v>0</v>
      </c>
      <c r="BB132" s="146">
        <f t="shared" si="26"/>
        <v>0</v>
      </c>
      <c r="BC132" s="146">
        <f t="shared" si="27"/>
        <v>0</v>
      </c>
      <c r="BD132" s="146">
        <f t="shared" si="28"/>
        <v>0</v>
      </c>
      <c r="BE132" s="146">
        <f t="shared" si="29"/>
        <v>0</v>
      </c>
      <c r="CA132" s="177">
        <v>8</v>
      </c>
      <c r="CB132" s="177">
        <v>0</v>
      </c>
      <c r="CZ132" s="146">
        <v>0</v>
      </c>
    </row>
    <row r="133" spans="1:104" ht="12.75">
      <c r="A133" s="171">
        <v>72</v>
      </c>
      <c r="B133" s="172" t="s">
        <v>124</v>
      </c>
      <c r="C133" s="173" t="s">
        <v>125</v>
      </c>
      <c r="D133" s="174" t="s">
        <v>102</v>
      </c>
      <c r="E133" s="175">
        <v>0.116062</v>
      </c>
      <c r="F133" s="175">
        <v>0</v>
      </c>
      <c r="G133" s="176">
        <f t="shared" si="24"/>
        <v>0</v>
      </c>
      <c r="O133" s="170">
        <v>2</v>
      </c>
      <c r="AA133" s="146">
        <v>8</v>
      </c>
      <c r="AB133" s="146">
        <v>0</v>
      </c>
      <c r="AC133" s="146">
        <v>3</v>
      </c>
      <c r="AZ133" s="146">
        <v>2</v>
      </c>
      <c r="BA133" s="146">
        <f t="shared" si="25"/>
        <v>0</v>
      </c>
      <c r="BB133" s="146">
        <f t="shared" si="26"/>
        <v>0</v>
      </c>
      <c r="BC133" s="146">
        <f t="shared" si="27"/>
        <v>0</v>
      </c>
      <c r="BD133" s="146">
        <f t="shared" si="28"/>
        <v>0</v>
      </c>
      <c r="BE133" s="146">
        <f t="shared" si="29"/>
        <v>0</v>
      </c>
      <c r="CA133" s="177">
        <v>8</v>
      </c>
      <c r="CB133" s="177">
        <v>0</v>
      </c>
      <c r="CZ133" s="146">
        <v>0</v>
      </c>
    </row>
    <row r="134" spans="1:104" ht="12.75">
      <c r="A134" s="171">
        <v>73</v>
      </c>
      <c r="B134" s="172" t="s">
        <v>126</v>
      </c>
      <c r="C134" s="173" t="s">
        <v>127</v>
      </c>
      <c r="D134" s="174" t="s">
        <v>102</v>
      </c>
      <c r="E134" s="175">
        <v>0.116062</v>
      </c>
      <c r="F134" s="175">
        <v>0</v>
      </c>
      <c r="G134" s="176">
        <f t="shared" si="24"/>
        <v>0</v>
      </c>
      <c r="O134" s="170">
        <v>2</v>
      </c>
      <c r="AA134" s="146">
        <v>8</v>
      </c>
      <c r="AB134" s="146">
        <v>0</v>
      </c>
      <c r="AC134" s="146">
        <v>3</v>
      </c>
      <c r="AZ134" s="146">
        <v>2</v>
      </c>
      <c r="BA134" s="146">
        <f t="shared" si="25"/>
        <v>0</v>
      </c>
      <c r="BB134" s="146">
        <f t="shared" si="26"/>
        <v>0</v>
      </c>
      <c r="BC134" s="146">
        <f t="shared" si="27"/>
        <v>0</v>
      </c>
      <c r="BD134" s="146">
        <f t="shared" si="28"/>
        <v>0</v>
      </c>
      <c r="BE134" s="146">
        <f t="shared" si="29"/>
        <v>0</v>
      </c>
      <c r="CA134" s="177">
        <v>8</v>
      </c>
      <c r="CB134" s="177">
        <v>0</v>
      </c>
      <c r="CZ134" s="146">
        <v>0</v>
      </c>
    </row>
    <row r="135" spans="1:104" ht="12.75">
      <c r="A135" s="171">
        <v>74</v>
      </c>
      <c r="B135" s="172" t="s">
        <v>128</v>
      </c>
      <c r="C135" s="173" t="s">
        <v>129</v>
      </c>
      <c r="D135" s="174" t="s">
        <v>102</v>
      </c>
      <c r="E135" s="175">
        <v>0.116062</v>
      </c>
      <c r="F135" s="175">
        <v>0</v>
      </c>
      <c r="G135" s="176">
        <f t="shared" si="24"/>
        <v>0</v>
      </c>
      <c r="O135" s="170">
        <v>2</v>
      </c>
      <c r="AA135" s="146">
        <v>8</v>
      </c>
      <c r="AB135" s="146">
        <v>0</v>
      </c>
      <c r="AC135" s="146">
        <v>3</v>
      </c>
      <c r="AZ135" s="146">
        <v>2</v>
      </c>
      <c r="BA135" s="146">
        <f t="shared" si="25"/>
        <v>0</v>
      </c>
      <c r="BB135" s="146">
        <f t="shared" si="26"/>
        <v>0</v>
      </c>
      <c r="BC135" s="146">
        <f t="shared" si="27"/>
        <v>0</v>
      </c>
      <c r="BD135" s="146">
        <f t="shared" si="28"/>
        <v>0</v>
      </c>
      <c r="BE135" s="146">
        <f t="shared" si="29"/>
        <v>0</v>
      </c>
      <c r="CA135" s="177">
        <v>8</v>
      </c>
      <c r="CB135" s="177">
        <v>0</v>
      </c>
      <c r="CZ135" s="146">
        <v>0</v>
      </c>
    </row>
    <row r="136" spans="1:57" ht="12.75">
      <c r="A136" s="184"/>
      <c r="B136" s="185" t="s">
        <v>73</v>
      </c>
      <c r="C136" s="186" t="str">
        <f>CONCATENATE(B115," ",C115)</f>
        <v>776 Podlahy povlakové</v>
      </c>
      <c r="D136" s="187"/>
      <c r="E136" s="188"/>
      <c r="F136" s="189"/>
      <c r="G136" s="190">
        <f>SUM(G115:G135)</f>
        <v>0</v>
      </c>
      <c r="O136" s="170">
        <v>4</v>
      </c>
      <c r="BA136" s="191">
        <f>SUM(BA115:BA135)</f>
        <v>0</v>
      </c>
      <c r="BB136" s="191">
        <f>SUM(BB115:BB135)</f>
        <v>0</v>
      </c>
      <c r="BC136" s="191">
        <f>SUM(BC115:BC135)</f>
        <v>0</v>
      </c>
      <c r="BD136" s="191">
        <f>SUM(BD115:BD135)</f>
        <v>0</v>
      </c>
      <c r="BE136" s="191">
        <f>SUM(BE115:BE135)</f>
        <v>0</v>
      </c>
    </row>
    <row r="137" spans="1:15" ht="12.75">
      <c r="A137" s="163" t="s">
        <v>72</v>
      </c>
      <c r="B137" s="164" t="s">
        <v>236</v>
      </c>
      <c r="C137" s="165" t="s">
        <v>237</v>
      </c>
      <c r="D137" s="166"/>
      <c r="E137" s="167"/>
      <c r="F137" s="167"/>
      <c r="G137" s="168"/>
      <c r="H137" s="169"/>
      <c r="I137" s="169"/>
      <c r="O137" s="170">
        <v>1</v>
      </c>
    </row>
    <row r="138" spans="1:104" ht="12.75">
      <c r="A138" s="171">
        <v>75</v>
      </c>
      <c r="B138" s="172" t="s">
        <v>238</v>
      </c>
      <c r="C138" s="173" t="s">
        <v>239</v>
      </c>
      <c r="D138" s="174" t="s">
        <v>87</v>
      </c>
      <c r="E138" s="175">
        <v>219.56</v>
      </c>
      <c r="F138" s="175">
        <v>0</v>
      </c>
      <c r="G138" s="176">
        <f>E138*F138</f>
        <v>0</v>
      </c>
      <c r="O138" s="170">
        <v>2</v>
      </c>
      <c r="AA138" s="146">
        <v>1</v>
      </c>
      <c r="AB138" s="146">
        <v>7</v>
      </c>
      <c r="AC138" s="146">
        <v>7</v>
      </c>
      <c r="AZ138" s="146">
        <v>2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1</v>
      </c>
      <c r="CB138" s="177">
        <v>7</v>
      </c>
      <c r="CZ138" s="146">
        <v>7E-05</v>
      </c>
    </row>
    <row r="139" spans="1:15" ht="22.5">
      <c r="A139" s="178"/>
      <c r="B139" s="180"/>
      <c r="C139" s="224" t="s">
        <v>271</v>
      </c>
      <c r="D139" s="225"/>
      <c r="E139" s="181">
        <v>229.54</v>
      </c>
      <c r="F139" s="182"/>
      <c r="G139" s="183"/>
      <c r="M139" s="179" t="s">
        <v>88</v>
      </c>
      <c r="O139" s="170"/>
    </row>
    <row r="140" spans="1:15" ht="22.5">
      <c r="A140" s="178"/>
      <c r="B140" s="180"/>
      <c r="C140" s="224" t="s">
        <v>89</v>
      </c>
      <c r="D140" s="225"/>
      <c r="E140" s="181">
        <v>13.744</v>
      </c>
      <c r="F140" s="182"/>
      <c r="G140" s="183"/>
      <c r="M140" s="179" t="s">
        <v>89</v>
      </c>
      <c r="O140" s="170"/>
    </row>
    <row r="141" spans="1:15" ht="12.75">
      <c r="A141" s="178"/>
      <c r="B141" s="180"/>
      <c r="C141" s="224" t="s">
        <v>240</v>
      </c>
      <c r="D141" s="225"/>
      <c r="E141" s="181">
        <v>-23.72</v>
      </c>
      <c r="F141" s="182"/>
      <c r="G141" s="183"/>
      <c r="M141" s="179" t="s">
        <v>240</v>
      </c>
      <c r="O141" s="170"/>
    </row>
    <row r="142" spans="1:104" ht="12.75">
      <c r="A142" s="171">
        <v>76</v>
      </c>
      <c r="B142" s="172" t="s">
        <v>241</v>
      </c>
      <c r="C142" s="173" t="s">
        <v>242</v>
      </c>
      <c r="D142" s="174" t="s">
        <v>87</v>
      </c>
      <c r="E142" s="175">
        <v>219.56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7</v>
      </c>
      <c r="AC142" s="146">
        <v>7</v>
      </c>
      <c r="AZ142" s="146">
        <v>2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1</v>
      </c>
      <c r="CB142" s="177">
        <v>7</v>
      </c>
      <c r="CZ142" s="146">
        <v>0.00031</v>
      </c>
    </row>
    <row r="143" spans="1:15" ht="22.5">
      <c r="A143" s="178"/>
      <c r="B143" s="180"/>
      <c r="C143" s="224" t="s">
        <v>271</v>
      </c>
      <c r="D143" s="225"/>
      <c r="E143" s="181">
        <v>229.54</v>
      </c>
      <c r="F143" s="182"/>
      <c r="G143" s="183"/>
      <c r="M143" s="179" t="s">
        <v>88</v>
      </c>
      <c r="O143" s="170"/>
    </row>
    <row r="144" spans="1:15" ht="22.5">
      <c r="A144" s="178"/>
      <c r="B144" s="180"/>
      <c r="C144" s="224" t="s">
        <v>89</v>
      </c>
      <c r="D144" s="225"/>
      <c r="E144" s="181">
        <v>13.744</v>
      </c>
      <c r="F144" s="182"/>
      <c r="G144" s="183"/>
      <c r="M144" s="179" t="s">
        <v>89</v>
      </c>
      <c r="O144" s="170"/>
    </row>
    <row r="145" spans="1:15" ht="12.75">
      <c r="A145" s="178"/>
      <c r="B145" s="180"/>
      <c r="C145" s="224" t="s">
        <v>240</v>
      </c>
      <c r="D145" s="225"/>
      <c r="E145" s="181">
        <v>-23.72</v>
      </c>
      <c r="F145" s="182"/>
      <c r="G145" s="183"/>
      <c r="M145" s="179" t="s">
        <v>240</v>
      </c>
      <c r="O145" s="170"/>
    </row>
    <row r="146" spans="1:104" ht="12.75">
      <c r="A146" s="171">
        <v>77</v>
      </c>
      <c r="B146" s="172" t="s">
        <v>243</v>
      </c>
      <c r="C146" s="173" t="s">
        <v>244</v>
      </c>
      <c r="D146" s="174" t="s">
        <v>87</v>
      </c>
      <c r="E146" s="175">
        <v>219.56</v>
      </c>
      <c r="F146" s="175">
        <v>0</v>
      </c>
      <c r="G146" s="176">
        <f>E146*F146</f>
        <v>0</v>
      </c>
      <c r="O146" s="170">
        <v>2</v>
      </c>
      <c r="AA146" s="146">
        <v>1</v>
      </c>
      <c r="AB146" s="146">
        <v>7</v>
      </c>
      <c r="AC146" s="146">
        <v>7</v>
      </c>
      <c r="AZ146" s="146">
        <v>2</v>
      </c>
      <c r="BA146" s="146">
        <f>IF(AZ146=1,G146,0)</f>
        <v>0</v>
      </c>
      <c r="BB146" s="146">
        <f>IF(AZ146=2,G146,0)</f>
        <v>0</v>
      </c>
      <c r="BC146" s="146">
        <f>IF(AZ146=3,G146,0)</f>
        <v>0</v>
      </c>
      <c r="BD146" s="146">
        <f>IF(AZ146=4,G146,0)</f>
        <v>0</v>
      </c>
      <c r="BE146" s="146">
        <f>IF(AZ146=5,G146,0)</f>
        <v>0</v>
      </c>
      <c r="CA146" s="177">
        <v>1</v>
      </c>
      <c r="CB146" s="177">
        <v>7</v>
      </c>
      <c r="CZ146" s="146">
        <v>0</v>
      </c>
    </row>
    <row r="147" spans="1:15" ht="22.5">
      <c r="A147" s="178"/>
      <c r="B147" s="180"/>
      <c r="C147" s="224" t="s">
        <v>271</v>
      </c>
      <c r="D147" s="225"/>
      <c r="E147" s="181">
        <v>229.54</v>
      </c>
      <c r="F147" s="182"/>
      <c r="G147" s="183"/>
      <c r="M147" s="179" t="s">
        <v>88</v>
      </c>
      <c r="O147" s="170"/>
    </row>
    <row r="148" spans="1:15" ht="22.5">
      <c r="A148" s="178"/>
      <c r="B148" s="180"/>
      <c r="C148" s="224" t="s">
        <v>89</v>
      </c>
      <c r="D148" s="225"/>
      <c r="E148" s="181">
        <v>13.744</v>
      </c>
      <c r="F148" s="182"/>
      <c r="G148" s="183"/>
      <c r="M148" s="179" t="s">
        <v>89</v>
      </c>
      <c r="O148" s="170"/>
    </row>
    <row r="149" spans="1:15" ht="12.75">
      <c r="A149" s="178"/>
      <c r="B149" s="180"/>
      <c r="C149" s="224" t="s">
        <v>90</v>
      </c>
      <c r="D149" s="225"/>
      <c r="E149" s="181">
        <v>-48.92</v>
      </c>
      <c r="F149" s="182"/>
      <c r="G149" s="183"/>
      <c r="M149" s="179" t="s">
        <v>90</v>
      </c>
      <c r="O149" s="170"/>
    </row>
    <row r="150" spans="1:57" ht="12.75">
      <c r="A150" s="184"/>
      <c r="B150" s="185" t="s">
        <v>73</v>
      </c>
      <c r="C150" s="186" t="str">
        <f>CONCATENATE(B137," ",C137)</f>
        <v>784 Malby</v>
      </c>
      <c r="D150" s="187"/>
      <c r="E150" s="188"/>
      <c r="F150" s="189"/>
      <c r="G150" s="190">
        <f>SUM(G137:G149)</f>
        <v>0</v>
      </c>
      <c r="O150" s="170">
        <v>4</v>
      </c>
      <c r="BA150" s="191">
        <f>SUM(BA137:BA149)</f>
        <v>0</v>
      </c>
      <c r="BB150" s="191">
        <f>SUM(BB137:BB149)</f>
        <v>0</v>
      </c>
      <c r="BC150" s="191">
        <f>SUM(BC137:BC149)</f>
        <v>0</v>
      </c>
      <c r="BD150" s="191">
        <f>SUM(BD137:BD149)</f>
        <v>0</v>
      </c>
      <c r="BE150" s="191">
        <f>SUM(BE137:BE149)</f>
        <v>0</v>
      </c>
    </row>
    <row r="151" spans="1:15" ht="12.75">
      <c r="A151" s="163" t="s">
        <v>72</v>
      </c>
      <c r="B151" s="164" t="s">
        <v>245</v>
      </c>
      <c r="C151" s="165" t="s">
        <v>246</v>
      </c>
      <c r="D151" s="166"/>
      <c r="E151" s="167"/>
      <c r="F151" s="167"/>
      <c r="G151" s="168"/>
      <c r="H151" s="169"/>
      <c r="I151" s="169"/>
      <c r="O151" s="170">
        <v>1</v>
      </c>
    </row>
    <row r="152" spans="1:104" ht="22.5">
      <c r="A152" s="171">
        <v>78</v>
      </c>
      <c r="B152" s="172" t="s">
        <v>247</v>
      </c>
      <c r="C152" s="173" t="s">
        <v>248</v>
      </c>
      <c r="D152" s="174" t="s">
        <v>249</v>
      </c>
      <c r="E152" s="175">
        <v>1</v>
      </c>
      <c r="F152" s="175">
        <v>0</v>
      </c>
      <c r="G152" s="176">
        <f>E152*F152</f>
        <v>0</v>
      </c>
      <c r="O152" s="170">
        <v>2</v>
      </c>
      <c r="AA152" s="146">
        <v>11</v>
      </c>
      <c r="AB152" s="146">
        <v>3</v>
      </c>
      <c r="AC152" s="146">
        <v>46</v>
      </c>
      <c r="AZ152" s="146">
        <v>4</v>
      </c>
      <c r="BA152" s="146">
        <f>IF(AZ152=1,G152,0)</f>
        <v>0</v>
      </c>
      <c r="BB152" s="146">
        <f>IF(AZ152=2,G152,0)</f>
        <v>0</v>
      </c>
      <c r="BC152" s="146">
        <f>IF(AZ152=3,G152,0)</f>
        <v>0</v>
      </c>
      <c r="BD152" s="146">
        <f>IF(AZ152=4,G152,0)</f>
        <v>0</v>
      </c>
      <c r="BE152" s="146">
        <f>IF(AZ152=5,G152,0)</f>
        <v>0</v>
      </c>
      <c r="CA152" s="177">
        <v>11</v>
      </c>
      <c r="CB152" s="177">
        <v>3</v>
      </c>
      <c r="CZ152" s="146">
        <v>0.03</v>
      </c>
    </row>
    <row r="153" spans="1:57" ht="12.75">
      <c r="A153" s="184"/>
      <c r="B153" s="185" t="s">
        <v>73</v>
      </c>
      <c r="C153" s="186" t="str">
        <f>CONCATENATE(B151," ",C151)</f>
        <v>M2102 Elektroinstalace</v>
      </c>
      <c r="D153" s="187"/>
      <c r="E153" s="188"/>
      <c r="F153" s="189"/>
      <c r="G153" s="190">
        <f>SUM(G151:G152)</f>
        <v>0</v>
      </c>
      <c r="O153" s="170">
        <v>4</v>
      </c>
      <c r="BA153" s="191">
        <f>SUM(BA151:BA152)</f>
        <v>0</v>
      </c>
      <c r="BB153" s="191">
        <f>SUM(BB151:BB152)</f>
        <v>0</v>
      </c>
      <c r="BC153" s="191">
        <f>SUM(BC151:BC152)</f>
        <v>0</v>
      </c>
      <c r="BD153" s="191">
        <f>SUM(BD151:BD152)</f>
        <v>0</v>
      </c>
      <c r="BE153" s="191">
        <f>SUM(BE151:BE152)</f>
        <v>0</v>
      </c>
    </row>
    <row r="154" spans="1:15" ht="12.75">
      <c r="A154" s="163" t="s">
        <v>72</v>
      </c>
      <c r="B154" s="164" t="s">
        <v>250</v>
      </c>
      <c r="C154" s="165" t="s">
        <v>251</v>
      </c>
      <c r="D154" s="166"/>
      <c r="E154" s="167"/>
      <c r="F154" s="167"/>
      <c r="G154" s="168"/>
      <c r="H154" s="169"/>
      <c r="I154" s="169"/>
      <c r="O154" s="170">
        <v>1</v>
      </c>
    </row>
    <row r="155" spans="1:104" ht="12.75">
      <c r="A155" s="171">
        <v>79</v>
      </c>
      <c r="B155" s="172" t="s">
        <v>252</v>
      </c>
      <c r="C155" s="173" t="s">
        <v>253</v>
      </c>
      <c r="D155" s="174" t="s">
        <v>107</v>
      </c>
      <c r="E155" s="175">
        <v>2</v>
      </c>
      <c r="F155" s="175">
        <v>0</v>
      </c>
      <c r="G155" s="176">
        <f>E155*F155</f>
        <v>0</v>
      </c>
      <c r="O155" s="170">
        <v>2</v>
      </c>
      <c r="AA155" s="146">
        <v>1</v>
      </c>
      <c r="AB155" s="146">
        <v>9</v>
      </c>
      <c r="AC155" s="146">
        <v>9</v>
      </c>
      <c r="AZ155" s="146">
        <v>4</v>
      </c>
      <c r="BA155" s="146">
        <f>IF(AZ155=1,G155,0)</f>
        <v>0</v>
      </c>
      <c r="BB155" s="146">
        <f>IF(AZ155=2,G155,0)</f>
        <v>0</v>
      </c>
      <c r="BC155" s="146">
        <f>IF(AZ155=3,G155,0)</f>
        <v>0</v>
      </c>
      <c r="BD155" s="146">
        <f>IF(AZ155=4,G155,0)</f>
        <v>0</v>
      </c>
      <c r="BE155" s="146">
        <f>IF(AZ155=5,G155,0)</f>
        <v>0</v>
      </c>
      <c r="CA155" s="177">
        <v>1</v>
      </c>
      <c r="CB155" s="177">
        <v>9</v>
      </c>
      <c r="CZ155" s="146">
        <v>0</v>
      </c>
    </row>
    <row r="156" spans="1:104" ht="12.75">
      <c r="A156" s="171">
        <v>80</v>
      </c>
      <c r="B156" s="172" t="s">
        <v>254</v>
      </c>
      <c r="C156" s="173" t="s">
        <v>255</v>
      </c>
      <c r="D156" s="174" t="s">
        <v>182</v>
      </c>
      <c r="E156" s="175">
        <v>1.4</v>
      </c>
      <c r="F156" s="175">
        <v>0</v>
      </c>
      <c r="G156" s="176">
        <f>E156*F156</f>
        <v>0</v>
      </c>
      <c r="O156" s="170">
        <v>2</v>
      </c>
      <c r="AA156" s="146">
        <v>1</v>
      </c>
      <c r="AB156" s="146">
        <v>9</v>
      </c>
      <c r="AC156" s="146">
        <v>9</v>
      </c>
      <c r="AZ156" s="146">
        <v>4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9</v>
      </c>
      <c r="CZ156" s="146">
        <v>0</v>
      </c>
    </row>
    <row r="157" spans="1:15" ht="12.75">
      <c r="A157" s="178"/>
      <c r="B157" s="180"/>
      <c r="C157" s="224" t="s">
        <v>256</v>
      </c>
      <c r="D157" s="225"/>
      <c r="E157" s="181">
        <v>1.4</v>
      </c>
      <c r="F157" s="182"/>
      <c r="G157" s="183"/>
      <c r="M157" s="179" t="s">
        <v>256</v>
      </c>
      <c r="O157" s="170"/>
    </row>
    <row r="158" spans="1:104" ht="12.75">
      <c r="A158" s="171">
        <v>81</v>
      </c>
      <c r="B158" s="172" t="s">
        <v>257</v>
      </c>
      <c r="C158" s="173" t="s">
        <v>258</v>
      </c>
      <c r="D158" s="174" t="s">
        <v>107</v>
      </c>
      <c r="E158" s="175">
        <v>2</v>
      </c>
      <c r="F158" s="175">
        <v>0</v>
      </c>
      <c r="G158" s="176">
        <f>E158*F158</f>
        <v>0</v>
      </c>
      <c r="O158" s="170">
        <v>2</v>
      </c>
      <c r="AA158" s="146">
        <v>3</v>
      </c>
      <c r="AB158" s="146">
        <v>9</v>
      </c>
      <c r="AC158" s="146">
        <v>42972820</v>
      </c>
      <c r="AZ158" s="146">
        <v>3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3</v>
      </c>
      <c r="CB158" s="177">
        <v>9</v>
      </c>
      <c r="CZ158" s="146">
        <v>0.0011</v>
      </c>
    </row>
    <row r="159" spans="1:104" ht="12.75">
      <c r="A159" s="171">
        <v>82</v>
      </c>
      <c r="B159" s="172" t="s">
        <v>259</v>
      </c>
      <c r="C159" s="173" t="s">
        <v>260</v>
      </c>
      <c r="D159" s="174" t="s">
        <v>107</v>
      </c>
      <c r="E159" s="175">
        <v>2</v>
      </c>
      <c r="F159" s="175">
        <v>0</v>
      </c>
      <c r="G159" s="176">
        <f>E159*F159</f>
        <v>0</v>
      </c>
      <c r="O159" s="170">
        <v>2</v>
      </c>
      <c r="AA159" s="146">
        <v>3</v>
      </c>
      <c r="AB159" s="146">
        <v>9</v>
      </c>
      <c r="AC159" s="146">
        <v>42982122</v>
      </c>
      <c r="AZ159" s="146">
        <v>3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3</v>
      </c>
      <c r="CB159" s="177">
        <v>9</v>
      </c>
      <c r="CZ159" s="146">
        <v>0.015</v>
      </c>
    </row>
    <row r="160" spans="1:57" ht="12.75">
      <c r="A160" s="184"/>
      <c r="B160" s="185" t="s">
        <v>73</v>
      </c>
      <c r="C160" s="186" t="str">
        <f>CONCATENATE(B154," ",C154)</f>
        <v>M24 Montáže vzduchotechnických zařízení</v>
      </c>
      <c r="D160" s="187"/>
      <c r="E160" s="188"/>
      <c r="F160" s="189"/>
      <c r="G160" s="190">
        <f>SUM(G154:G159)</f>
        <v>0</v>
      </c>
      <c r="O160" s="170">
        <v>4</v>
      </c>
      <c r="BA160" s="191">
        <f>SUM(BA154:BA159)</f>
        <v>0</v>
      </c>
      <c r="BB160" s="191">
        <f>SUM(BB154:BB159)</f>
        <v>0</v>
      </c>
      <c r="BC160" s="191">
        <f>SUM(BC154:BC159)</f>
        <v>0</v>
      </c>
      <c r="BD160" s="191">
        <f>SUM(BD154:BD159)</f>
        <v>0</v>
      </c>
      <c r="BE160" s="191">
        <f>SUM(BE154:BE159)</f>
        <v>0</v>
      </c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ht="12.75">
      <c r="E182" s="146"/>
    </row>
    <row r="183" ht="12.75">
      <c r="E183" s="146"/>
    </row>
    <row r="184" spans="1:7" ht="12.75">
      <c r="A184" s="192"/>
      <c r="B184" s="192"/>
      <c r="C184" s="192"/>
      <c r="D184" s="192"/>
      <c r="E184" s="192"/>
      <c r="F184" s="192"/>
      <c r="G184" s="192"/>
    </row>
    <row r="185" spans="1:7" ht="12.75">
      <c r="A185" s="192"/>
      <c r="B185" s="192"/>
      <c r="C185" s="192"/>
      <c r="D185" s="192"/>
      <c r="E185" s="192"/>
      <c r="F185" s="192"/>
      <c r="G185" s="192"/>
    </row>
    <row r="186" spans="1:7" ht="12.75">
      <c r="A186" s="192"/>
      <c r="B186" s="192"/>
      <c r="C186" s="192"/>
      <c r="D186" s="192"/>
      <c r="E186" s="192"/>
      <c r="F186" s="192"/>
      <c r="G186" s="192"/>
    </row>
    <row r="187" spans="1:7" ht="12.75">
      <c r="A187" s="192"/>
      <c r="B187" s="192"/>
      <c r="C187" s="192"/>
      <c r="D187" s="192"/>
      <c r="E187" s="192"/>
      <c r="F187" s="192"/>
      <c r="G187" s="192"/>
    </row>
    <row r="188" ht="12.75">
      <c r="E188" s="146"/>
    </row>
    <row r="189" ht="12.75">
      <c r="E189" s="146"/>
    </row>
    <row r="190" ht="12.75">
      <c r="E190" s="146"/>
    </row>
    <row r="191" ht="12.75">
      <c r="E191" s="146"/>
    </row>
    <row r="192" ht="12.75">
      <c r="E192" s="146"/>
    </row>
    <row r="193" ht="12.75">
      <c r="E193" s="146"/>
    </row>
    <row r="194" ht="12.75">
      <c r="E194" s="146"/>
    </row>
    <row r="195" ht="12.75">
      <c r="E195" s="146"/>
    </row>
    <row r="196" ht="12.75">
      <c r="E196" s="146"/>
    </row>
    <row r="197" ht="12.75">
      <c r="E197" s="146"/>
    </row>
    <row r="198" ht="12.75">
      <c r="E198" s="146"/>
    </row>
    <row r="199" ht="12.75">
      <c r="E199" s="146"/>
    </row>
    <row r="200" ht="12.75">
      <c r="E200" s="146"/>
    </row>
    <row r="201" ht="12.75">
      <c r="E201" s="146"/>
    </row>
    <row r="202" ht="12.75">
      <c r="E202" s="146"/>
    </row>
    <row r="203" ht="12.75">
      <c r="E203" s="146"/>
    </row>
    <row r="204" ht="12.75">
      <c r="E204" s="146"/>
    </row>
    <row r="205" ht="12.75">
      <c r="E205" s="146"/>
    </row>
    <row r="206" ht="12.75">
      <c r="E206" s="146"/>
    </row>
    <row r="207" ht="12.75">
      <c r="E207" s="146"/>
    </row>
    <row r="208" ht="12.75">
      <c r="E208" s="146"/>
    </row>
    <row r="209" ht="12.75">
      <c r="E209" s="146"/>
    </row>
    <row r="210" ht="12.75">
      <c r="E210" s="146"/>
    </row>
    <row r="211" ht="12.75">
      <c r="E211" s="146"/>
    </row>
    <row r="212" ht="12.75">
      <c r="E212" s="146"/>
    </row>
    <row r="213" ht="12.75">
      <c r="E213" s="146"/>
    </row>
    <row r="214" ht="12.75">
      <c r="E214" s="146"/>
    </row>
    <row r="215" ht="12.75">
      <c r="E215" s="146"/>
    </row>
    <row r="216" ht="12.75">
      <c r="E216" s="146"/>
    </row>
    <row r="217" ht="12.75">
      <c r="E217" s="146"/>
    </row>
    <row r="218" ht="12.75">
      <c r="E218" s="146"/>
    </row>
    <row r="219" spans="1:2" ht="12.75">
      <c r="A219" s="193"/>
      <c r="B219" s="193"/>
    </row>
    <row r="220" spans="1:7" ht="12.75">
      <c r="A220" s="192"/>
      <c r="B220" s="192"/>
      <c r="C220" s="195"/>
      <c r="D220" s="195"/>
      <c r="E220" s="196"/>
      <c r="F220" s="195"/>
      <c r="G220" s="197"/>
    </row>
    <row r="221" spans="1:7" ht="12.75">
      <c r="A221" s="198"/>
      <c r="B221" s="198"/>
      <c r="C221" s="192"/>
      <c r="D221" s="192"/>
      <c r="E221" s="199"/>
      <c r="F221" s="192"/>
      <c r="G221" s="192"/>
    </row>
    <row r="222" spans="1:7" ht="12.75">
      <c r="A222" s="192"/>
      <c r="B222" s="192"/>
      <c r="C222" s="192"/>
      <c r="D222" s="192"/>
      <c r="E222" s="199"/>
      <c r="F222" s="192"/>
      <c r="G222" s="192"/>
    </row>
    <row r="223" spans="1:7" ht="12.75">
      <c r="A223" s="192"/>
      <c r="B223" s="192"/>
      <c r="C223" s="192"/>
      <c r="D223" s="192"/>
      <c r="E223" s="199"/>
      <c r="F223" s="192"/>
      <c r="G223" s="192"/>
    </row>
    <row r="224" spans="1:7" ht="12.75">
      <c r="A224" s="192"/>
      <c r="B224" s="192"/>
      <c r="C224" s="192"/>
      <c r="D224" s="192"/>
      <c r="E224" s="199"/>
      <c r="F224" s="192"/>
      <c r="G224" s="192"/>
    </row>
    <row r="225" spans="1:7" ht="12.75">
      <c r="A225" s="192"/>
      <c r="B225" s="192"/>
      <c r="C225" s="192"/>
      <c r="D225" s="192"/>
      <c r="E225" s="199"/>
      <c r="F225" s="192"/>
      <c r="G225" s="192"/>
    </row>
    <row r="226" spans="1:7" ht="12.75">
      <c r="A226" s="192"/>
      <c r="B226" s="192"/>
      <c r="C226" s="192"/>
      <c r="D226" s="192"/>
      <c r="E226" s="199"/>
      <c r="F226" s="192"/>
      <c r="G226" s="192"/>
    </row>
    <row r="227" spans="1:7" ht="12.75">
      <c r="A227" s="192"/>
      <c r="B227" s="192"/>
      <c r="C227" s="192"/>
      <c r="D227" s="192"/>
      <c r="E227" s="199"/>
      <c r="F227" s="192"/>
      <c r="G227" s="192"/>
    </row>
    <row r="228" spans="1:7" ht="12.75">
      <c r="A228" s="192"/>
      <c r="B228" s="192"/>
      <c r="C228" s="192"/>
      <c r="D228" s="192"/>
      <c r="E228" s="199"/>
      <c r="F228" s="192"/>
      <c r="G228" s="192"/>
    </row>
    <row r="229" spans="1:7" ht="12.75">
      <c r="A229" s="192"/>
      <c r="B229" s="192"/>
      <c r="C229" s="192"/>
      <c r="D229" s="192"/>
      <c r="E229" s="199"/>
      <c r="F229" s="192"/>
      <c r="G229" s="192"/>
    </row>
    <row r="230" spans="1:7" ht="12.75">
      <c r="A230" s="192"/>
      <c r="B230" s="192"/>
      <c r="C230" s="192"/>
      <c r="D230" s="192"/>
      <c r="E230" s="199"/>
      <c r="F230" s="192"/>
      <c r="G230" s="192"/>
    </row>
    <row r="231" spans="1:7" ht="12.75">
      <c r="A231" s="192"/>
      <c r="B231" s="192"/>
      <c r="C231" s="192"/>
      <c r="D231" s="192"/>
      <c r="E231" s="199"/>
      <c r="F231" s="192"/>
      <c r="G231" s="192"/>
    </row>
    <row r="232" spans="1:7" ht="12.75">
      <c r="A232" s="192"/>
      <c r="B232" s="192"/>
      <c r="C232" s="192"/>
      <c r="D232" s="192"/>
      <c r="E232" s="199"/>
      <c r="F232" s="192"/>
      <c r="G232" s="192"/>
    </row>
    <row r="233" spans="1:7" ht="12.75">
      <c r="A233" s="192"/>
      <c r="B233" s="192"/>
      <c r="C233" s="192"/>
      <c r="D233" s="192"/>
      <c r="E233" s="199"/>
      <c r="F233" s="192"/>
      <c r="G233" s="192"/>
    </row>
  </sheetData>
  <sheetProtection/>
  <mergeCells count="56">
    <mergeCell ref="C30:D30"/>
    <mergeCell ref="A1:G1"/>
    <mergeCell ref="A3:B3"/>
    <mergeCell ref="A4:B4"/>
    <mergeCell ref="E4:G4"/>
    <mergeCell ref="C9:D9"/>
    <mergeCell ref="C10:D10"/>
    <mergeCell ref="C11:D11"/>
    <mergeCell ref="C13:D13"/>
    <mergeCell ref="C40:D40"/>
    <mergeCell ref="C42:D42"/>
    <mergeCell ref="C44:D44"/>
    <mergeCell ref="C15:D15"/>
    <mergeCell ref="C17:D17"/>
    <mergeCell ref="C18:D18"/>
    <mergeCell ref="C23:D23"/>
    <mergeCell ref="C25:D25"/>
    <mergeCell ref="C27:D27"/>
    <mergeCell ref="C29:D29"/>
    <mergeCell ref="C97:D97"/>
    <mergeCell ref="C99:D99"/>
    <mergeCell ref="C51:D51"/>
    <mergeCell ref="C53:D53"/>
    <mergeCell ref="C64:D64"/>
    <mergeCell ref="C65:D65"/>
    <mergeCell ref="C66:D66"/>
    <mergeCell ref="C67:D67"/>
    <mergeCell ref="C68:D68"/>
    <mergeCell ref="C85:D85"/>
    <mergeCell ref="C87:D87"/>
    <mergeCell ref="C89:D89"/>
    <mergeCell ref="C91:D91"/>
    <mergeCell ref="C93:D93"/>
    <mergeCell ref="C95:D95"/>
    <mergeCell ref="C141:D141"/>
    <mergeCell ref="C143:D143"/>
    <mergeCell ref="C101:D101"/>
    <mergeCell ref="C103:D103"/>
    <mergeCell ref="C105:D105"/>
    <mergeCell ref="C107:D107"/>
    <mergeCell ref="C117:D117"/>
    <mergeCell ref="C119:D119"/>
    <mergeCell ref="C121:D121"/>
    <mergeCell ref="C122:D122"/>
    <mergeCell ref="C123:D123"/>
    <mergeCell ref="C125:D125"/>
    <mergeCell ref="C126:D126"/>
    <mergeCell ref="C128:D128"/>
    <mergeCell ref="C139:D139"/>
    <mergeCell ref="C140:D140"/>
    <mergeCell ref="C157:D157"/>
    <mergeCell ref="C144:D144"/>
    <mergeCell ref="C145:D145"/>
    <mergeCell ref="C147:D147"/>
    <mergeCell ref="C148:D148"/>
    <mergeCell ref="C149:D1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Kaňuščák Lukáš</cp:lastModifiedBy>
  <dcterms:created xsi:type="dcterms:W3CDTF">2017-05-16T06:21:28Z</dcterms:created>
  <dcterms:modified xsi:type="dcterms:W3CDTF">2017-05-22T07:32:13Z</dcterms:modified>
  <cp:category/>
  <cp:version/>
  <cp:contentType/>
  <cp:contentStatus/>
</cp:coreProperties>
</file>