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92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list'!$G$2</definedName>
    <definedName name="MJ">'Krycí list'!$G$5</definedName>
    <definedName name="Mont">'Rekapitulace'!$H$10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'Položky'!$A$1:$G$26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'Rekapitulace'!$F$10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<sst xmlns="http://schemas.openxmlformats.org/spreadsheetml/2006/main" count="160" uniqueCount="122">
  <si>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</si>
  <si>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</si>
  <si>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</si>
  <si>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</si>
  <si>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</si>
  <si>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</si>
  <si>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</si>
  <si>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</si>
  <si>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</si>
  <si>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</si>
  <si>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</si>
  <si>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</si>
  <si>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</si>
  <si>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</si>
  <si>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</si>
  <si>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</si>
  <si>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</si>
  <si>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</si>
  <si>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</si>
  <si>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</si>
  <si>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</si>
  <si>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</si>
  <si>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</si>
  <si>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</si>
  <si>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</si>
  <si>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</si>
  <si>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</si>
  <si>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</si>
  <si>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</si>
  <si>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</si>
  <si>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</si>
  <si>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</si>
  <si>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</si>
  <si>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</si>
  <si>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</si>
  <si>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</si>
  <si>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</si>
  <si>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</si>
  <si>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</si>
  <si>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</si>
  <si>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</si>
  <si>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</si>
  <si>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</si>
  <si>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</si>
  <si>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</si>
  <si>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</si>
  <si>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</si>
  <si>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</si>
  <si>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</si>
  <si>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</si>
  <si>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</si>
  <si>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</si>
  <si>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</si>
  <si>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</si>
  <si>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</si>
  <si>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</si>
  <si>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</si>
  <si>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</si>
  <si>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</si>
  <si>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</si>
  <si>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</si>
  <si>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</si>
  <si>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</si>
  <si>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</si>
  <si>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</si>
  <si>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</si>
  <si>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</si>
  <si>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</si>
  <si>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</si>
  <si>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</si>
  <si>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</si>
  <si>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</si>
  <si>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</si>
  <si>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</si>
  <si>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</si>
  <si>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</si>
  <si>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049</t>
  </si>
  <si>
    <t>Město Studénka</t>
  </si>
  <si>
    <t>03</t>
  </si>
  <si>
    <t>ZŠ Butovická</t>
  </si>
  <si>
    <t>822.52</t>
  </si>
  <si>
    <t>04</t>
  </si>
  <si>
    <t>Zastřešení kovové konstrukce</t>
  </si>
  <si>
    <t>95</t>
  </si>
  <si>
    <t>Dokončovací práce na pozemních stavbách</t>
  </si>
  <si>
    <t>952901411R00</t>
  </si>
  <si>
    <t xml:space="preserve">Vyčištění ostatních objektů </t>
  </si>
  <si>
    <t>m2</t>
  </si>
  <si>
    <t>střecha:2,3*(23,7+14,8)</t>
  </si>
  <si>
    <t>764</t>
  </si>
  <si>
    <t>Konstrukce klempířské</t>
  </si>
  <si>
    <t>764701204R00</t>
  </si>
  <si>
    <t xml:space="preserve">Žlab okapový PVC Marley půlkruhový šířky 100 mm </t>
  </si>
  <si>
    <t>m</t>
  </si>
  <si>
    <t>(23,7+14,8+0,1)</t>
  </si>
  <si>
    <t>764701214R00</t>
  </si>
  <si>
    <t xml:space="preserve">Žlabový kotlík PVC Marley půlkruh. pro žlab 100 mm </t>
  </si>
  <si>
    <t>kus</t>
  </si>
  <si>
    <t>764701234R00</t>
  </si>
  <si>
    <t xml:space="preserve">Odpadní trouba PVC Marley kruhová, DN 105 mm </t>
  </si>
  <si>
    <t>764701264R00</t>
  </si>
  <si>
    <t xml:space="preserve">Sběrač dešťové vody PVC Marley DN 105 mm </t>
  </si>
  <si>
    <t>998764101R00</t>
  </si>
  <si>
    <t xml:space="preserve">Přesun hmot pro klempířské konstr., výšky do 6 m </t>
  </si>
  <si>
    <t>t</t>
  </si>
  <si>
    <t>765</t>
  </si>
  <si>
    <t>Krytiny tvrdé</t>
  </si>
  <si>
    <t>765375115R00</t>
  </si>
  <si>
    <t xml:space="preserve">Krytina polykarbonátová, trapéz 115/17, na ocel </t>
  </si>
  <si>
    <t>střecha:2,9*(23,7+14,8+0,1)</t>
  </si>
  <si>
    <t>svislá:2,9*1,05</t>
  </si>
  <si>
    <t>765375311R00</t>
  </si>
  <si>
    <t xml:space="preserve">Příložka čelní polykarbonát trapéz 76/16 na ocel </t>
  </si>
  <si>
    <t>998765101R00</t>
  </si>
  <si>
    <t xml:space="preserve">Přesun hmot pro krytiny tvrdé, výšky do 6 m </t>
  </si>
  <si>
    <t>Ztížené výrobní podmínky</t>
  </si>
  <si>
    <t>Oborová přirážka</t>
  </si>
  <si>
    <t>Mimostaveništní doprava</t>
  </si>
  <si>
    <t>Zařízení staveniště</t>
  </si>
  <si>
    <t>Provoz investora</t>
  </si>
  <si>
    <t>Rezerva rozpočtu</t>
  </si>
  <si>
    <t>Škopová Renata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</si>
</sst>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04</v>
      </c>
      <c r="D2" s="5" t="str">
        <f>Rekapitulace!G2</f>
        <v>Zastřešení kovové konstrukce</v>
      </c>
      <c r="E2" s="6"/>
      <c r="F2" s="7" t="s">
        <v>1</v>
      </c>
      <c r="G2" s="8" t="s">
        <v>80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121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Škopová Renata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77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49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Rekapitulace!A15</f>
        <v>Ztížené výrobní podmínky</v>
      </c>
      <c r="E15" s="61"/>
      <c r="F15" s="62"/>
      <c r="G15" s="59">
        <f>Rekapitulace!I15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Rekapitulace!A16</f>
        <v>Oborová přirážka</v>
      </c>
      <c r="E16" s="63"/>
      <c r="F16" s="64"/>
      <c r="G16" s="59">
        <f>Rekapitulace!I16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Rekapitulace!A17</f>
        <v>Mimostaveništní doprava</v>
      </c>
      <c r="E17" s="63"/>
      <c r="F17" s="64"/>
      <c r="G17" s="59">
        <f>Rekapitulace!I17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Rekapitulace!A18</f>
        <v>Zařízení staveniště</v>
      </c>
      <c r="E18" s="63"/>
      <c r="F18" s="64"/>
      <c r="G18" s="59">
        <f>Rekapitulace!I18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Rekapitulace!A19</f>
        <v>Provoz investora</v>
      </c>
      <c r="E19" s="63"/>
      <c r="F19" s="64"/>
      <c r="G19" s="59">
        <f>Rekapitulace!I19</f>
        <v>0</v>
      </c>
    </row>
    <row r="20" spans="1:7" ht="15.75" customHeight="1">
      <c r="A20" s="67"/>
      <c r="B20" s="58"/>
      <c r="C20" s="59"/>
      <c r="D20" s="9" t="str">
        <f>Rekapitulace!A20</f>
        <v>Rezerva rozpočtu</v>
      </c>
      <c r="E20" s="63"/>
      <c r="F20" s="64"/>
      <c r="G20" s="59">
        <f>Rekapitulace!I20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2"/>
  <sheetViews>
    <sheetView zoomScalePageLayoutView="0"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049 Město Studénka</v>
      </c>
      <c r="D1" s="111"/>
      <c r="E1" s="112"/>
      <c r="F1" s="111"/>
      <c r="G1" s="113" t="s">
        <v>49</v>
      </c>
      <c r="H1" s="114" t="s">
        <v>81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03 ZŠ Butovická</v>
      </c>
      <c r="D2" s="119"/>
      <c r="E2" s="120"/>
      <c r="F2" s="119"/>
      <c r="G2" s="121" t="s">
        <v>82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95</v>
      </c>
      <c r="B7" s="133" t="str">
        <f>Položky!C7</f>
        <v>Dokončovací práce na pozemních stavbách</v>
      </c>
      <c r="C7" s="69"/>
      <c r="D7" s="134"/>
      <c r="E7" s="228">
        <f>Položky!BA10</f>
        <v>0</v>
      </c>
      <c r="F7" s="229">
        <f>Položky!BB10</f>
        <v>0</v>
      </c>
      <c r="G7" s="229">
        <f>Položky!BC10</f>
        <v>0</v>
      </c>
      <c r="H7" s="229">
        <f>Položky!BD10</f>
        <v>0</v>
      </c>
      <c r="I7" s="230">
        <f>Položky!BE10</f>
        <v>0</v>
      </c>
    </row>
    <row r="8" spans="1:9" s="37" customFormat="1" ht="12.75">
      <c r="A8" s="227" t="str">
        <f>Položky!B11</f>
        <v>764</v>
      </c>
      <c r="B8" s="133" t="str">
        <f>Položky!C11</f>
        <v>Konstrukce klempířské</v>
      </c>
      <c r="C8" s="69"/>
      <c r="D8" s="134"/>
      <c r="E8" s="228">
        <f>Položky!BA18</f>
        <v>0</v>
      </c>
      <c r="F8" s="229">
        <f>Položky!BB18</f>
        <v>0</v>
      </c>
      <c r="G8" s="229">
        <f>Položky!BC18</f>
        <v>0</v>
      </c>
      <c r="H8" s="229">
        <f>Položky!BD18</f>
        <v>0</v>
      </c>
      <c r="I8" s="230">
        <f>Položky!BE18</f>
        <v>0</v>
      </c>
    </row>
    <row r="9" spans="1:9" s="37" customFormat="1" ht="13.5" thickBot="1">
      <c r="A9" s="227" t="str">
        <f>Položky!B19</f>
        <v>765</v>
      </c>
      <c r="B9" s="133" t="str">
        <f>Položky!C19</f>
        <v>Krytiny tvrdé</v>
      </c>
      <c r="C9" s="69"/>
      <c r="D9" s="134"/>
      <c r="E9" s="228">
        <f>Položky!BA26</f>
        <v>0</v>
      </c>
      <c r="F9" s="229">
        <f>Položky!BB26</f>
        <v>0</v>
      </c>
      <c r="G9" s="229">
        <f>Položky!BC26</f>
        <v>0</v>
      </c>
      <c r="H9" s="229">
        <f>Položky!BD26</f>
        <v>0</v>
      </c>
      <c r="I9" s="230">
        <f>Položky!BE26</f>
        <v>0</v>
      </c>
    </row>
    <row r="10" spans="1:9" s="141" customFormat="1" ht="13.5" thickBot="1">
      <c r="A10" s="135"/>
      <c r="B10" s="136" t="s">
        <v>57</v>
      </c>
      <c r="C10" s="136"/>
      <c r="D10" s="137"/>
      <c r="E10" s="138">
        <f>SUM(E7:E9)</f>
        <v>0</v>
      </c>
      <c r="F10" s="139">
        <f>SUM(F7:F9)</f>
        <v>0</v>
      </c>
      <c r="G10" s="139">
        <f>SUM(G7:G9)</f>
        <v>0</v>
      </c>
      <c r="H10" s="139">
        <f>SUM(H7:H9)</f>
        <v>0</v>
      </c>
      <c r="I10" s="140">
        <f>SUM(I7:I9)</f>
        <v>0</v>
      </c>
    </row>
    <row r="11" spans="1:9" ht="12.75">
      <c r="A11" s="69"/>
      <c r="B11" s="69"/>
      <c r="C11" s="69"/>
      <c r="D11" s="69"/>
      <c r="E11" s="69"/>
      <c r="F11" s="69"/>
      <c r="G11" s="69"/>
      <c r="H11" s="69"/>
      <c r="I11" s="69"/>
    </row>
    <row r="12" spans="1:57" ht="19.5" customHeight="1">
      <c r="A12" s="125" t="s">
        <v>58</v>
      </c>
      <c r="B12" s="125"/>
      <c r="C12" s="125"/>
      <c r="D12" s="125"/>
      <c r="E12" s="125"/>
      <c r="F12" s="125"/>
      <c r="G12" s="142"/>
      <c r="H12" s="125"/>
      <c r="I12" s="125"/>
      <c r="BA12" s="43"/>
      <c r="BB12" s="43"/>
      <c r="BC12" s="43"/>
      <c r="BD12" s="43"/>
      <c r="BE12" s="43"/>
    </row>
    <row r="13" spans="1:9" ht="13.5" thickBot="1">
      <c r="A13" s="82"/>
      <c r="B13" s="82"/>
      <c r="C13" s="82"/>
      <c r="D13" s="82"/>
      <c r="E13" s="82"/>
      <c r="F13" s="82"/>
      <c r="G13" s="82"/>
      <c r="H13" s="82"/>
      <c r="I13" s="82"/>
    </row>
    <row r="14" spans="1:9" ht="12.75">
      <c r="A14" s="76" t="s">
        <v>59</v>
      </c>
      <c r="B14" s="77"/>
      <c r="C14" s="77"/>
      <c r="D14" s="143"/>
      <c r="E14" s="144" t="s">
        <v>60</v>
      </c>
      <c r="F14" s="145" t="s">
        <v>61</v>
      </c>
      <c r="G14" s="146" t="s">
        <v>62</v>
      </c>
      <c r="H14" s="147"/>
      <c r="I14" s="148" t="s">
        <v>60</v>
      </c>
    </row>
    <row r="15" spans="1:53" ht="12.75">
      <c r="A15" s="67" t="s">
        <v>115</v>
      </c>
      <c r="B15" s="58"/>
      <c r="C15" s="58"/>
      <c r="D15" s="149"/>
      <c r="E15" s="150"/>
      <c r="F15" s="151"/>
      <c r="G15" s="152">
        <f>CHOOSE(BA15+1,HSV+PSV,HSV+PSV+Mont,HSV+PSV+Dodavka+Mont,HSV,PSV,Mont,Dodavka,Mont+Dodavka,0)</f>
        <v>0</v>
      </c>
      <c r="H15" s="153"/>
      <c r="I15" s="154">
        <f>E15+F15*G15/100</f>
        <v>0</v>
      </c>
      <c r="BA15">
        <v>0</v>
      </c>
    </row>
    <row r="16" spans="1:53" ht="12.75">
      <c r="A16" s="67" t="s">
        <v>116</v>
      </c>
      <c r="B16" s="58"/>
      <c r="C16" s="58"/>
      <c r="D16" s="149"/>
      <c r="E16" s="150"/>
      <c r="F16" s="151"/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 ht="12.75">
      <c r="A17" s="67" t="s">
        <v>117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ht="12.75">
      <c r="A18" s="67" t="s">
        <v>118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1</v>
      </c>
    </row>
    <row r="19" spans="1:53" ht="12.75">
      <c r="A19" s="67" t="s">
        <v>119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1</v>
      </c>
    </row>
    <row r="20" spans="1:53" ht="12.75">
      <c r="A20" s="67" t="s">
        <v>120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2</v>
      </c>
    </row>
    <row r="21" spans="1:9" ht="13.5" thickBot="1">
      <c r="A21" s="155"/>
      <c r="B21" s="156" t="s">
        <v>63</v>
      </c>
      <c r="C21" s="157"/>
      <c r="D21" s="158"/>
      <c r="E21" s="159"/>
      <c r="F21" s="160"/>
      <c r="G21" s="160"/>
      <c r="H21" s="161">
        <f>SUM(I15:I20)</f>
        <v>0</v>
      </c>
      <c r="I21" s="162"/>
    </row>
    <row r="23" spans="2:9" ht="12.75">
      <c r="B23" s="141"/>
      <c r="F23" s="163"/>
      <c r="G23" s="164"/>
      <c r="H23" s="164"/>
      <c r="I23" s="165"/>
    </row>
    <row r="24" spans="6:9" ht="12.75">
      <c r="F24" s="163"/>
      <c r="G24" s="164"/>
      <c r="H24" s="164"/>
      <c r="I24" s="165"/>
    </row>
    <row r="25" spans="6:9" ht="12.75">
      <c r="F25" s="163"/>
      <c r="G25" s="164"/>
      <c r="H25" s="164"/>
      <c r="I25" s="165"/>
    </row>
    <row r="26" spans="6:9" ht="12.75">
      <c r="F26" s="163"/>
      <c r="G26" s="164"/>
      <c r="H26" s="164"/>
      <c r="I26" s="165"/>
    </row>
    <row r="27" spans="6:9" ht="12.75"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99"/>
  <sheetViews>
    <sheetView showGridLines="0" showZeros="0" zoomScalePageLayoutView="0" workbookViewId="0" topLeftCell="A1">
      <selection activeCell="A26" sqref="A26:IV28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049 Město Studénka</v>
      </c>
      <c r="D3" s="172"/>
      <c r="E3" s="173" t="s">
        <v>64</v>
      </c>
      <c r="F3" s="174" t="str">
        <f>Rekapitulace!H1</f>
        <v>04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03 ZŠ Butovická</v>
      </c>
      <c r="D4" s="177"/>
      <c r="E4" s="178" t="str">
        <f>Rekapitulace!G2</f>
        <v>Zastřešení kovové konstrukce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83</v>
      </c>
      <c r="C7" s="190" t="s">
        <v>84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85</v>
      </c>
      <c r="C8" s="198" t="s">
        <v>86</v>
      </c>
      <c r="D8" s="199" t="s">
        <v>87</v>
      </c>
      <c r="E8" s="200">
        <v>88.55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5" ht="12.75">
      <c r="A9" s="203"/>
      <c r="B9" s="205"/>
      <c r="C9" s="206" t="s">
        <v>88</v>
      </c>
      <c r="D9" s="207"/>
      <c r="E9" s="208">
        <v>88.55</v>
      </c>
      <c r="F9" s="209"/>
      <c r="G9" s="210"/>
      <c r="M9" s="204" t="s">
        <v>88</v>
      </c>
      <c r="O9" s="195"/>
    </row>
    <row r="10" spans="1:57" ht="12.75">
      <c r="A10" s="211"/>
      <c r="B10" s="212" t="s">
        <v>73</v>
      </c>
      <c r="C10" s="213" t="str">
        <f>CONCATENATE(B7," ",C7)</f>
        <v>95 Dokončovací práce na pozemních stavbách</v>
      </c>
      <c r="D10" s="214"/>
      <c r="E10" s="215"/>
      <c r="F10" s="216"/>
      <c r="G10" s="217">
        <f>SUM(G7:G9)</f>
        <v>0</v>
      </c>
      <c r="O10" s="195">
        <v>4</v>
      </c>
      <c r="BA10" s="218">
        <f>SUM(BA7:BA9)</f>
        <v>0</v>
      </c>
      <c r="BB10" s="218">
        <f>SUM(BB7:BB9)</f>
        <v>0</v>
      </c>
      <c r="BC10" s="218">
        <f>SUM(BC7:BC9)</f>
        <v>0</v>
      </c>
      <c r="BD10" s="218">
        <f>SUM(BD7:BD9)</f>
        <v>0</v>
      </c>
      <c r="BE10" s="218">
        <f>SUM(BE7:BE9)</f>
        <v>0</v>
      </c>
    </row>
    <row r="11" spans="1:15" ht="12.75">
      <c r="A11" s="188" t="s">
        <v>72</v>
      </c>
      <c r="B11" s="189" t="s">
        <v>89</v>
      </c>
      <c r="C11" s="190" t="s">
        <v>90</v>
      </c>
      <c r="D11" s="191"/>
      <c r="E11" s="192"/>
      <c r="F11" s="192"/>
      <c r="G11" s="193"/>
      <c r="H11" s="194"/>
      <c r="I11" s="194"/>
      <c r="O11" s="195">
        <v>1</v>
      </c>
    </row>
    <row r="12" spans="1:104" ht="12.75">
      <c r="A12" s="196">
        <v>2</v>
      </c>
      <c r="B12" s="197" t="s">
        <v>91</v>
      </c>
      <c r="C12" s="198" t="s">
        <v>92</v>
      </c>
      <c r="D12" s="199" t="s">
        <v>93</v>
      </c>
      <c r="E12" s="200">
        <v>38.6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7</v>
      </c>
      <c r="AC12" s="167">
        <v>7</v>
      </c>
      <c r="AZ12" s="167">
        <v>2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7</v>
      </c>
      <c r="CZ12" s="167">
        <v>0.00068</v>
      </c>
    </row>
    <row r="13" spans="1:15" ht="12.75">
      <c r="A13" s="203"/>
      <c r="B13" s="205"/>
      <c r="C13" s="206" t="s">
        <v>94</v>
      </c>
      <c r="D13" s="207"/>
      <c r="E13" s="208">
        <v>38.6</v>
      </c>
      <c r="F13" s="209"/>
      <c r="G13" s="210"/>
      <c r="M13" s="204" t="s">
        <v>94</v>
      </c>
      <c r="O13" s="195"/>
    </row>
    <row r="14" spans="1:104" ht="12.75">
      <c r="A14" s="196">
        <v>3</v>
      </c>
      <c r="B14" s="197" t="s">
        <v>95</v>
      </c>
      <c r="C14" s="198" t="s">
        <v>96</v>
      </c>
      <c r="D14" s="199" t="s">
        <v>97</v>
      </c>
      <c r="E14" s="200">
        <v>1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7</v>
      </c>
      <c r="AC14" s="167">
        <v>7</v>
      </c>
      <c r="AZ14" s="167">
        <v>2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7</v>
      </c>
      <c r="CZ14" s="167">
        <v>0.00031</v>
      </c>
    </row>
    <row r="15" spans="1:104" ht="12.75">
      <c r="A15" s="196">
        <v>4</v>
      </c>
      <c r="B15" s="197" t="s">
        <v>98</v>
      </c>
      <c r="C15" s="198" t="s">
        <v>99</v>
      </c>
      <c r="D15" s="199" t="s">
        <v>93</v>
      </c>
      <c r="E15" s="200">
        <v>3.7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7</v>
      </c>
      <c r="AC15" s="167">
        <v>7</v>
      </c>
      <c r="AZ15" s="167">
        <v>2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7</v>
      </c>
      <c r="CZ15" s="167">
        <v>0.00233</v>
      </c>
    </row>
    <row r="16" spans="1:104" ht="12.75">
      <c r="A16" s="196">
        <v>5</v>
      </c>
      <c r="B16" s="197" t="s">
        <v>100</v>
      </c>
      <c r="C16" s="198" t="s">
        <v>101</v>
      </c>
      <c r="D16" s="199" t="s">
        <v>97</v>
      </c>
      <c r="E16" s="200">
        <v>1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7</v>
      </c>
      <c r="AC16" s="167">
        <v>7</v>
      </c>
      <c r="AZ16" s="167">
        <v>2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7</v>
      </c>
      <c r="CZ16" s="167">
        <v>0.00036</v>
      </c>
    </row>
    <row r="17" spans="1:104" ht="12.75">
      <c r="A17" s="196">
        <v>6</v>
      </c>
      <c r="B17" s="197" t="s">
        <v>102</v>
      </c>
      <c r="C17" s="198" t="s">
        <v>103</v>
      </c>
      <c r="D17" s="199" t="s">
        <v>104</v>
      </c>
      <c r="E17" s="200">
        <v>0.035539</v>
      </c>
      <c r="F17" s="200">
        <v>0</v>
      </c>
      <c r="G17" s="201">
        <f>E17*F17</f>
        <v>0</v>
      </c>
      <c r="O17" s="195">
        <v>2</v>
      </c>
      <c r="AA17" s="167">
        <v>7</v>
      </c>
      <c r="AB17" s="167">
        <v>1001</v>
      </c>
      <c r="AC17" s="167">
        <v>5</v>
      </c>
      <c r="AZ17" s="167">
        <v>2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7</v>
      </c>
      <c r="CB17" s="202">
        <v>1001</v>
      </c>
      <c r="CZ17" s="167">
        <v>0</v>
      </c>
    </row>
    <row r="18" spans="1:57" ht="12.75">
      <c r="A18" s="211"/>
      <c r="B18" s="212" t="s">
        <v>73</v>
      </c>
      <c r="C18" s="213" t="str">
        <f>CONCATENATE(B11," ",C11)</f>
        <v>764 Konstrukce klempířské</v>
      </c>
      <c r="D18" s="214"/>
      <c r="E18" s="215"/>
      <c r="F18" s="216"/>
      <c r="G18" s="217">
        <f>SUM(G11:G17)</f>
        <v>0</v>
      </c>
      <c r="O18" s="195">
        <v>4</v>
      </c>
      <c r="BA18" s="218">
        <f>SUM(BA11:BA17)</f>
        <v>0</v>
      </c>
      <c r="BB18" s="218">
        <f>SUM(BB11:BB17)</f>
        <v>0</v>
      </c>
      <c r="BC18" s="218">
        <f>SUM(BC11:BC17)</f>
        <v>0</v>
      </c>
      <c r="BD18" s="218">
        <f>SUM(BD11:BD17)</f>
        <v>0</v>
      </c>
      <c r="BE18" s="218">
        <f>SUM(BE11:BE17)</f>
        <v>0</v>
      </c>
    </row>
    <row r="19" spans="1:15" ht="12.75">
      <c r="A19" s="188" t="s">
        <v>72</v>
      </c>
      <c r="B19" s="189" t="s">
        <v>105</v>
      </c>
      <c r="C19" s="190" t="s">
        <v>106</v>
      </c>
      <c r="D19" s="191"/>
      <c r="E19" s="192"/>
      <c r="F19" s="192"/>
      <c r="G19" s="193"/>
      <c r="H19" s="194"/>
      <c r="I19" s="194"/>
      <c r="O19" s="195">
        <v>1</v>
      </c>
    </row>
    <row r="20" spans="1:104" ht="12.75">
      <c r="A20" s="196">
        <v>7</v>
      </c>
      <c r="B20" s="197" t="s">
        <v>107</v>
      </c>
      <c r="C20" s="198" t="s">
        <v>108</v>
      </c>
      <c r="D20" s="199" t="s">
        <v>87</v>
      </c>
      <c r="E20" s="200">
        <v>114.985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7</v>
      </c>
      <c r="AC20" s="167">
        <v>7</v>
      </c>
      <c r="AZ20" s="167">
        <v>2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7</v>
      </c>
      <c r="CZ20" s="167">
        <v>0.00248</v>
      </c>
    </row>
    <row r="21" spans="1:15" ht="12.75">
      <c r="A21" s="203"/>
      <c r="B21" s="205"/>
      <c r="C21" s="206" t="s">
        <v>109</v>
      </c>
      <c r="D21" s="207"/>
      <c r="E21" s="208">
        <v>111.94</v>
      </c>
      <c r="F21" s="209"/>
      <c r="G21" s="210"/>
      <c r="M21" s="204" t="s">
        <v>109</v>
      </c>
      <c r="O21" s="195"/>
    </row>
    <row r="22" spans="1:15" ht="12.75">
      <c r="A22" s="203"/>
      <c r="B22" s="205"/>
      <c r="C22" s="206" t="s">
        <v>110</v>
      </c>
      <c r="D22" s="207"/>
      <c r="E22" s="208">
        <v>3.045</v>
      </c>
      <c r="F22" s="209"/>
      <c r="G22" s="210"/>
      <c r="M22" s="204" t="s">
        <v>110</v>
      </c>
      <c r="O22" s="195"/>
    </row>
    <row r="23" spans="1:104" ht="12.75">
      <c r="A23" s="196">
        <v>8</v>
      </c>
      <c r="B23" s="197" t="s">
        <v>111</v>
      </c>
      <c r="C23" s="198" t="s">
        <v>112</v>
      </c>
      <c r="D23" s="199" t="s">
        <v>93</v>
      </c>
      <c r="E23" s="200">
        <v>38.6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7</v>
      </c>
      <c r="AC23" s="167">
        <v>7</v>
      </c>
      <c r="AZ23" s="167">
        <v>2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7</v>
      </c>
      <c r="CZ23" s="167">
        <v>0.00108</v>
      </c>
    </row>
    <row r="24" spans="1:15" ht="12.75">
      <c r="A24" s="203"/>
      <c r="B24" s="205"/>
      <c r="C24" s="206" t="s">
        <v>94</v>
      </c>
      <c r="D24" s="207"/>
      <c r="E24" s="208">
        <v>38.6</v>
      </c>
      <c r="F24" s="209"/>
      <c r="G24" s="210"/>
      <c r="M24" s="204" t="s">
        <v>94</v>
      </c>
      <c r="O24" s="195"/>
    </row>
    <row r="25" spans="1:104" ht="12.75">
      <c r="A25" s="196">
        <v>9</v>
      </c>
      <c r="B25" s="197" t="s">
        <v>113</v>
      </c>
      <c r="C25" s="198" t="s">
        <v>114</v>
      </c>
      <c r="D25" s="199" t="s">
        <v>104</v>
      </c>
      <c r="E25" s="200">
        <v>0.3268508</v>
      </c>
      <c r="F25" s="200">
        <v>0</v>
      </c>
      <c r="G25" s="201">
        <f>E25*F25</f>
        <v>0</v>
      </c>
      <c r="O25" s="195">
        <v>2</v>
      </c>
      <c r="AA25" s="167">
        <v>7</v>
      </c>
      <c r="AB25" s="167">
        <v>1001</v>
      </c>
      <c r="AC25" s="167">
        <v>5</v>
      </c>
      <c r="AZ25" s="167">
        <v>2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7</v>
      </c>
      <c r="CB25" s="202">
        <v>1001</v>
      </c>
      <c r="CZ25" s="167">
        <v>0</v>
      </c>
    </row>
    <row r="26" spans="1:57" ht="12.75">
      <c r="A26" s="211"/>
      <c r="B26" s="212" t="s">
        <v>73</v>
      </c>
      <c r="C26" s="213" t="str">
        <f>CONCATENATE(B19," ",C19)</f>
        <v>765 Krytiny tvrdé</v>
      </c>
      <c r="D26" s="214"/>
      <c r="E26" s="215"/>
      <c r="F26" s="216"/>
      <c r="G26" s="217">
        <f>SUM(G19:G25)</f>
        <v>0</v>
      </c>
      <c r="O26" s="195">
        <v>4</v>
      </c>
      <c r="BA26" s="218">
        <f>SUM(BA19:BA25)</f>
        <v>0</v>
      </c>
      <c r="BB26" s="218">
        <f>SUM(BB19:BB25)</f>
        <v>0</v>
      </c>
      <c r="BC26" s="218">
        <f>SUM(BC19:BC25)</f>
        <v>0</v>
      </c>
      <c r="BD26" s="218">
        <f>SUM(BD19:BD25)</f>
        <v>0</v>
      </c>
      <c r="BE26" s="218">
        <f>SUM(BE19:BE25)</f>
        <v>0</v>
      </c>
    </row>
    <row r="27" ht="12.75">
      <c r="E27" s="167"/>
    </row>
    <row r="28" ht="12.75">
      <c r="E28" s="167"/>
    </row>
    <row r="29" ht="12.75">
      <c r="E29" s="167"/>
    </row>
    <row r="30" ht="12.75">
      <c r="E30" s="167"/>
    </row>
    <row r="31" ht="12.75">
      <c r="E31" s="167"/>
    </row>
    <row r="32" ht="12.75">
      <c r="E32" s="167"/>
    </row>
    <row r="33" ht="12.75">
      <c r="E33" s="167"/>
    </row>
    <row r="34" ht="12.75">
      <c r="E34" s="167"/>
    </row>
    <row r="35" ht="12.75">
      <c r="E35" s="167"/>
    </row>
    <row r="36" ht="12.75">
      <c r="E36" s="167"/>
    </row>
    <row r="37" ht="12.75">
      <c r="E37" s="167"/>
    </row>
    <row r="38" ht="12.75">
      <c r="E38" s="167"/>
    </row>
    <row r="39" ht="12.75">
      <c r="E39" s="167"/>
    </row>
    <row r="40" ht="12.75">
      <c r="E40" s="167"/>
    </row>
    <row r="41" ht="12.75">
      <c r="E41" s="167"/>
    </row>
    <row r="42" ht="12.75">
      <c r="E42" s="167"/>
    </row>
    <row r="43" ht="12.75">
      <c r="E43" s="167"/>
    </row>
    <row r="44" ht="12.75">
      <c r="E44" s="167"/>
    </row>
    <row r="45" ht="12.75">
      <c r="E45" s="167"/>
    </row>
    <row r="46" ht="12.75">
      <c r="E46" s="167"/>
    </row>
    <row r="47" ht="12.75">
      <c r="E47" s="167"/>
    </row>
    <row r="48" ht="12.75">
      <c r="E48" s="167"/>
    </row>
    <row r="49" ht="12.75">
      <c r="E49" s="167"/>
    </row>
    <row r="50" spans="1:7" ht="12.75">
      <c r="A50" s="219"/>
      <c r="B50" s="219"/>
      <c r="C50" s="219"/>
      <c r="D50" s="219"/>
      <c r="E50" s="219"/>
      <c r="F50" s="219"/>
      <c r="G50" s="219"/>
    </row>
    <row r="51" spans="1:7" ht="12.75">
      <c r="A51" s="219"/>
      <c r="B51" s="219"/>
      <c r="C51" s="219"/>
      <c r="D51" s="219"/>
      <c r="E51" s="219"/>
      <c r="F51" s="219"/>
      <c r="G51" s="219"/>
    </row>
    <row r="52" spans="1:7" ht="12.75">
      <c r="A52" s="219"/>
      <c r="B52" s="219"/>
      <c r="C52" s="219"/>
      <c r="D52" s="219"/>
      <c r="E52" s="219"/>
      <c r="F52" s="219"/>
      <c r="G52" s="219"/>
    </row>
    <row r="53" spans="1:7" ht="12.75">
      <c r="A53" s="219"/>
      <c r="B53" s="219"/>
      <c r="C53" s="219"/>
      <c r="D53" s="219"/>
      <c r="E53" s="219"/>
      <c r="F53" s="219"/>
      <c r="G53" s="219"/>
    </row>
    <row r="54" ht="12.75">
      <c r="E54" s="167"/>
    </row>
    <row r="55" ht="12.75">
      <c r="E55" s="167"/>
    </row>
    <row r="56" ht="12.75">
      <c r="E56" s="167"/>
    </row>
    <row r="57" ht="12.75">
      <c r="E57" s="167"/>
    </row>
    <row r="58" ht="12.75">
      <c r="E58" s="167"/>
    </row>
    <row r="59" ht="12.75">
      <c r="E59" s="167"/>
    </row>
    <row r="60" ht="12.75">
      <c r="E60" s="167"/>
    </row>
    <row r="61" ht="12.75">
      <c r="E61" s="167"/>
    </row>
    <row r="62" ht="12.75">
      <c r="E62" s="167"/>
    </row>
    <row r="63" ht="12.75">
      <c r="E63" s="167"/>
    </row>
    <row r="64" ht="12.75">
      <c r="E64" s="167"/>
    </row>
    <row r="65" ht="12.75">
      <c r="E65" s="167"/>
    </row>
    <row r="66" ht="12.75">
      <c r="E66" s="167"/>
    </row>
    <row r="67" ht="12.75">
      <c r="E67" s="167"/>
    </row>
    <row r="68" ht="12.75">
      <c r="E68" s="167"/>
    </row>
    <row r="69" ht="12.75">
      <c r="E69" s="167"/>
    </row>
    <row r="70" ht="12.75">
      <c r="E70" s="167"/>
    </row>
    <row r="71" ht="12.75">
      <c r="E71" s="167"/>
    </row>
    <row r="72" ht="12.75">
      <c r="E72" s="167"/>
    </row>
    <row r="73" ht="12.75">
      <c r="E73" s="167"/>
    </row>
    <row r="74" ht="12.75">
      <c r="E74" s="167"/>
    </row>
    <row r="75" ht="12.75">
      <c r="E75" s="167"/>
    </row>
    <row r="76" ht="12.75">
      <c r="E76" s="167"/>
    </row>
    <row r="77" ht="12.75">
      <c r="E77" s="167"/>
    </row>
    <row r="78" ht="12.75">
      <c r="E78" s="167"/>
    </row>
    <row r="79" ht="12.75">
      <c r="E79" s="167"/>
    </row>
    <row r="80" ht="12.75">
      <c r="E80" s="167"/>
    </row>
    <row r="81" ht="12.75">
      <c r="E81" s="167"/>
    </row>
    <row r="82" ht="12.75">
      <c r="E82" s="167"/>
    </row>
    <row r="83" ht="12.75">
      <c r="E83" s="167"/>
    </row>
    <row r="84" ht="12.75">
      <c r="E84" s="167"/>
    </row>
    <row r="85" spans="1:2" ht="12.75">
      <c r="A85" s="220"/>
      <c r="B85" s="220"/>
    </row>
    <row r="86" spans="1:7" ht="12.75">
      <c r="A86" s="219"/>
      <c r="B86" s="219"/>
      <c r="C86" s="222"/>
      <c r="D86" s="222"/>
      <c r="E86" s="223"/>
      <c r="F86" s="222"/>
      <c r="G86" s="224"/>
    </row>
    <row r="87" spans="1:7" ht="12.75">
      <c r="A87" s="225"/>
      <c r="B87" s="225"/>
      <c r="C87" s="219"/>
      <c r="D87" s="219"/>
      <c r="E87" s="226"/>
      <c r="F87" s="219"/>
      <c r="G87" s="219"/>
    </row>
    <row r="88" spans="1:7" ht="12.75">
      <c r="A88" s="219"/>
      <c r="B88" s="219"/>
      <c r="C88" s="219"/>
      <c r="D88" s="219"/>
      <c r="E88" s="226"/>
      <c r="F88" s="219"/>
      <c r="G88" s="219"/>
    </row>
    <row r="89" spans="1:7" ht="12.75">
      <c r="A89" s="219"/>
      <c r="B89" s="219"/>
      <c r="C89" s="219"/>
      <c r="D89" s="219"/>
      <c r="E89" s="226"/>
      <c r="F89" s="219"/>
      <c r="G89" s="219"/>
    </row>
    <row r="90" spans="1:7" ht="12.75">
      <c r="A90" s="219"/>
      <c r="B90" s="219"/>
      <c r="C90" s="219"/>
      <c r="D90" s="219"/>
      <c r="E90" s="226"/>
      <c r="F90" s="219"/>
      <c r="G90" s="219"/>
    </row>
    <row r="91" spans="1:7" ht="12.75">
      <c r="A91" s="219"/>
      <c r="B91" s="219"/>
      <c r="C91" s="219"/>
      <c r="D91" s="219"/>
      <c r="E91" s="226"/>
      <c r="F91" s="219"/>
      <c r="G91" s="219"/>
    </row>
    <row r="92" spans="1:7" ht="12.75">
      <c r="A92" s="219"/>
      <c r="B92" s="219"/>
      <c r="C92" s="219"/>
      <c r="D92" s="219"/>
      <c r="E92" s="226"/>
      <c r="F92" s="219"/>
      <c r="G92" s="219"/>
    </row>
    <row r="93" spans="1:7" ht="12.75">
      <c r="A93" s="219"/>
      <c r="B93" s="219"/>
      <c r="C93" s="219"/>
      <c r="D93" s="219"/>
      <c r="E93" s="226"/>
      <c r="F93" s="219"/>
      <c r="G93" s="219"/>
    </row>
    <row r="94" spans="1:7" ht="12.75">
      <c r="A94" s="219"/>
      <c r="B94" s="219"/>
      <c r="C94" s="219"/>
      <c r="D94" s="219"/>
      <c r="E94" s="226"/>
      <c r="F94" s="219"/>
      <c r="G94" s="219"/>
    </row>
    <row r="95" spans="1:7" ht="12.75">
      <c r="A95" s="219"/>
      <c r="B95" s="219"/>
      <c r="C95" s="219"/>
      <c r="D95" s="219"/>
      <c r="E95" s="226"/>
      <c r="F95" s="219"/>
      <c r="G95" s="219"/>
    </row>
    <row r="96" spans="1:7" ht="12.75">
      <c r="A96" s="219"/>
      <c r="B96" s="219"/>
      <c r="C96" s="219"/>
      <c r="D96" s="219"/>
      <c r="E96" s="226"/>
      <c r="F96" s="219"/>
      <c r="G96" s="219"/>
    </row>
    <row r="97" spans="1:7" ht="12.75">
      <c r="A97" s="219"/>
      <c r="B97" s="219"/>
      <c r="C97" s="219"/>
      <c r="D97" s="219"/>
      <c r="E97" s="226"/>
      <c r="F97" s="219"/>
      <c r="G97" s="219"/>
    </row>
    <row r="98" spans="1:7" ht="12.75">
      <c r="A98" s="219"/>
      <c r="B98" s="219"/>
      <c r="C98" s="219"/>
      <c r="D98" s="219"/>
      <c r="E98" s="226"/>
      <c r="F98" s="219"/>
      <c r="G98" s="219"/>
    </row>
    <row r="99" spans="1:7" ht="12.75">
      <c r="A99" s="219"/>
      <c r="B99" s="219"/>
      <c r="C99" s="219"/>
      <c r="D99" s="219"/>
      <c r="E99" s="226"/>
      <c r="F99" s="219"/>
      <c r="G99" s="219"/>
    </row>
  </sheetData>
  <sheetProtection/>
  <mergeCells count="9">
    <mergeCell ref="C13:D13"/>
    <mergeCell ref="C21:D21"/>
    <mergeCell ref="C22:D22"/>
    <mergeCell ref="C24:D24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HVP</dc:creator>
  <cp:keywords/>
  <dc:description/>
  <cp:lastModifiedBy>HVP</cp:lastModifiedBy>
  <dcterms:created xsi:type="dcterms:W3CDTF">2016-02-23T12:17:12Z</dcterms:created>
  <dcterms:modified xsi:type="dcterms:W3CDTF">2016-02-23T12:18:15Z</dcterms:modified>
  <cp:category/>
  <cp:version/>
  <cp:contentType/>
  <cp:contentStatus/>
</cp:coreProperties>
</file>