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8395" windowHeight="1405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'Položky'!$A$1:$G$118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<sst xmlns="http://schemas.openxmlformats.org/spreadsheetml/2006/main" count="385" uniqueCount="216">
  <si>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</si>
  <si>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</si>
  <si>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</si>
  <si>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</si>
  <si>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</si>
  <si>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</si>
  <si>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</si>
  <si>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</si>
  <si>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</si>
  <si>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</si>
  <si>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</si>
  <si>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</si>
  <si>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</si>
  <si>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</si>
  <si>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</si>
  <si>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</si>
  <si>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</si>
  <si>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</si>
  <si>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</si>
  <si>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</si>
  <si>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</si>
  <si>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</si>
  <si>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</si>
  <si>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</si>
  <si>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</si>
  <si>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</si>
  <si>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</si>
  <si>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</si>
  <si>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</si>
  <si>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</si>
  <si>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</si>
  <si>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</si>
  <si>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</si>
  <si>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</si>
  <si>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</si>
  <si>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</si>
  <si>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</si>
  <si>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</si>
  <si>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</si>
  <si>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</si>
  <si>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</si>
  <si>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</si>
  <si>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</si>
  <si>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</si>
  <si>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</si>
  <si>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</si>
  <si>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</si>
  <si>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</si>
  <si>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</si>
  <si>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</si>
  <si>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</si>
  <si>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</si>
  <si>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</si>
  <si>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</si>
  <si>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</si>
  <si>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</si>
  <si>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</si>
  <si>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</si>
  <si>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</si>
  <si>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</si>
  <si>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</si>
  <si>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</si>
  <si>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</si>
  <si>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</si>
  <si>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</si>
  <si>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</si>
  <si>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</si>
  <si>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</si>
  <si>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</si>
  <si>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</si>
  <si>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</si>
  <si>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</si>
  <si>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</si>
  <si>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</si>
  <si>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</si>
  <si>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</si>
  <si>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049</t>
  </si>
  <si>
    <t>Město Studénka</t>
  </si>
  <si>
    <t>07</t>
  </si>
  <si>
    <t>DZU</t>
  </si>
  <si>
    <t>01</t>
  </si>
  <si>
    <t>Oprava střešní konstrukce</t>
  </si>
  <si>
    <t>712</t>
  </si>
  <si>
    <t>Živičné krytiny</t>
  </si>
  <si>
    <t>712310901R00</t>
  </si>
  <si>
    <t xml:space="preserve">Příprava krytiny střech do 10°, za studena ALP </t>
  </si>
  <si>
    <t>m2</t>
  </si>
  <si>
    <t>plocha dolní:6,80*14,60+14,10*14,60</t>
  </si>
  <si>
    <t>plocha horní:8,80*5,40</t>
  </si>
  <si>
    <t>ventilace:-(1,05*1,85)*6</t>
  </si>
  <si>
    <t>712372121RT3</t>
  </si>
  <si>
    <t>Krytina střech do 10° fólie, 4 kotvy/m2,ocel,dřevo tl. izolace do 200 mm, Alkorplan 35176 tl.1,5 mm</t>
  </si>
  <si>
    <t>nadezdívky dolní:(0,59+0,24)/2*(14,10*2+14,60*2)+0,24*(14,60*2+6,80*2)</t>
  </si>
  <si>
    <t>(15,60*4+6,80*2+14,10*2)*0,50</t>
  </si>
  <si>
    <t>nadezdívky horní:0,29*8,80+0,05*8,80+(0,29+0,05)/2*5,40*2</t>
  </si>
  <si>
    <t>(9,40*2+5,40*2)*0,30</t>
  </si>
  <si>
    <t>712378110R00</t>
  </si>
  <si>
    <t xml:space="preserve">Vnitřní rohová tvarovka Alkorplan </t>
  </si>
  <si>
    <t>kus</t>
  </si>
  <si>
    <t>4*3</t>
  </si>
  <si>
    <t>712378111R00</t>
  </si>
  <si>
    <t xml:space="preserve">Vnější rohová tvarovka Alkorplan </t>
  </si>
  <si>
    <t>712391171R00</t>
  </si>
  <si>
    <t xml:space="preserve">Povlaková krytina střech do 10°, podklad. textilie </t>
  </si>
  <si>
    <t>713141221RK2</t>
  </si>
  <si>
    <t>Montáž parozábrany, ploché střechy, přelep. spojů Jutafol N 110 speciál</t>
  </si>
  <si>
    <t>vytažení:(14,60*4+6,80*2+14,10*2+8,80*2+5,40*2)*0,10</t>
  </si>
  <si>
    <t>11163110</t>
  </si>
  <si>
    <t>Lak asfaltový izolační ALP-PENETRAL  ŽC, AC</t>
  </si>
  <si>
    <t>t</t>
  </si>
  <si>
    <t>plocha dolní:(6,80*14,60+14,10*14,60)*0,00035</t>
  </si>
  <si>
    <t>plocha horní:(8,80*5,40)*0,00035</t>
  </si>
  <si>
    <t>ventilace:-(1,05*1,85)*6*0,00035</t>
  </si>
  <si>
    <t>69366198</t>
  </si>
  <si>
    <t>Geotextilie FILTEK 300 g/m2 š. 200cm 100% PP</t>
  </si>
  <si>
    <t>Mezisoučet</t>
  </si>
  <si>
    <t>429,2510*0,1</t>
  </si>
  <si>
    <t>998712103R00</t>
  </si>
  <si>
    <t xml:space="preserve">Přesun hmot pro povlakové krytiny, výšky do 24 m </t>
  </si>
  <si>
    <t>713</t>
  </si>
  <si>
    <t>Izolace tepelné</t>
  </si>
  <si>
    <t>713141323R00</t>
  </si>
  <si>
    <t xml:space="preserve">Izolace tepelná střech do tl.200 mm,2vrstvy,kotvy </t>
  </si>
  <si>
    <t>plocha dolní:6,80*14,60+14,10*14,60-(1,05*1,85)*6</t>
  </si>
  <si>
    <t>28375871</t>
  </si>
  <si>
    <t>Deska polystyren. EXTRAPOR 100 S Stabil tl. 100 mm</t>
  </si>
  <si>
    <t>plocha dolní:(6,80*14,60+14,10*14,60)*2*1,03</t>
  </si>
  <si>
    <t>998713103R00</t>
  </si>
  <si>
    <t xml:space="preserve">Přesun hmot pro izolace tepelné, výšky do 24 m </t>
  </si>
  <si>
    <t>721</t>
  </si>
  <si>
    <t>Vnitřní kanalizace</t>
  </si>
  <si>
    <t>721210823R00</t>
  </si>
  <si>
    <t xml:space="preserve">Demontáž střešní vpusti DN 125 </t>
  </si>
  <si>
    <t>721234154RT1</t>
  </si>
  <si>
    <t>Vtoky střešní renovační HL69H, izolační živič. pás záchytný koš, D 75, 110, 125, 160 mm</t>
  </si>
  <si>
    <t>998721103R00</t>
  </si>
  <si>
    <t xml:space="preserve">Přesun hmot pro vnitřní kanalizaci, výšky do 24 m 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</si>
  <si>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</si>
  <si>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</si>
  <si>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</si>
  <si>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</si>
  <si>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979082111R00</t>
  </si>
  <si>
    <t xml:space="preserve">Vnitrostaveništní doprava suti do 10 m </t>
  </si>
  <si>
    <t>979082317R00</t>
  </si>
  <si>
    <t xml:space="preserve">Vodorovná doprava suti a hmot po suchu do 5000 m </t>
  </si>
  <si>
    <t>764</t>
  </si>
  <si>
    <t>Konstrukce klempířské</t>
  </si>
  <si>
    <t>764249410R00</t>
  </si>
  <si>
    <t xml:space="preserve">Oplechování z Ti Zn držáků lana bleskosvodu </t>
  </si>
  <si>
    <t>764259432R00</t>
  </si>
  <si>
    <t xml:space="preserve">Kotlík čtyřhran. pro žlaby Ti Zn 200 x 300 x 400mm </t>
  </si>
  <si>
    <t>764267400R00</t>
  </si>
  <si>
    <t xml:space="preserve">Oplechování nástaveb Ti Zn plochy do 6 m2, do 30° </t>
  </si>
  <si>
    <t>((1,05*2+1,85*2)*0,7+(1,05*1,85))*6</t>
  </si>
  <si>
    <t>764334850R00</t>
  </si>
  <si>
    <t xml:space="preserve">Demontáž lemování zdí plochých střech,rš 500 mm </t>
  </si>
  <si>
    <t>m</t>
  </si>
  <si>
    <t>horní:5,70*2+9,10*2</t>
  </si>
  <si>
    <t>764334870R00</t>
  </si>
  <si>
    <t xml:space="preserve">Demontáž lemování zdí plochých střech,rš 750 mm </t>
  </si>
  <si>
    <t>dolní:15,60*4+6,80*2+14,10*2+2,15*2*2+2,15*4*2+1,65*4</t>
  </si>
  <si>
    <t>764359820R00</t>
  </si>
  <si>
    <t xml:space="preserve">Demontáž kotlíku sklon do 30° </t>
  </si>
  <si>
    <t>764367800R00</t>
  </si>
  <si>
    <t xml:space="preserve">Demontáž oplechování střešního vikýře, do 30° </t>
  </si>
  <si>
    <t>764451804R00</t>
  </si>
  <si>
    <t xml:space="preserve">Demontáž odpadních trub čtvercových o str.do 150mm </t>
  </si>
  <si>
    <t>764453875R00</t>
  </si>
  <si>
    <t xml:space="preserve">Demontáž odskoků o str.nebo D až 200 mm </t>
  </si>
  <si>
    <t>764530440R00</t>
  </si>
  <si>
    <t xml:space="preserve">Oplechování zdí z Ti Zn plechu, rš 500 mm </t>
  </si>
  <si>
    <t>764530460R00</t>
  </si>
  <si>
    <t xml:space="preserve">Oplechování zdí z Ti Zn plechu, rš 750 mm </t>
  </si>
  <si>
    <t>764551404R00</t>
  </si>
  <si>
    <t xml:space="preserve">Odpadní trouby Ti Zn plech, čtyřhranné, str.150 mm </t>
  </si>
  <si>
    <t>764551494R00</t>
  </si>
  <si>
    <t xml:space="preserve">Montáž odskoku Ti Zn čtyřhranného </t>
  </si>
  <si>
    <t>5534426601</t>
  </si>
  <si>
    <t>Odskok soklový hranatý 150 vyložení do 600 mm</t>
  </si>
  <si>
    <t>998764101R00</t>
  </si>
  <si>
    <t xml:space="preserve">Přesun hmot pro klempířské konstr., výšky do 6 m </t>
  </si>
  <si>
    <t>783</t>
  </si>
  <si>
    <t>Nátěry</t>
  </si>
  <si>
    <t>783125530R00</t>
  </si>
  <si>
    <t xml:space="preserve">Nátěr syntetický OK "C" nebo "CC" 2x + 1x email </t>
  </si>
  <si>
    <t>4,0*(0,05*4*2)+0,05*4*0,6*4+3,14*0,032*0,5*10</t>
  </si>
  <si>
    <t>M211</t>
  </si>
  <si>
    <t>Hromosvod</t>
  </si>
  <si>
    <t>210220231R00</t>
  </si>
  <si>
    <t xml:space="preserve">Tyč jímací s upev. do 3 m, na stojan </t>
  </si>
  <si>
    <t>210220302RT2</t>
  </si>
  <si>
    <t>Svorka hromosvodová nad 2 šrouby /ST, SJ, SR, atd/ včetně dodávky svorky SR 3a Fe</t>
  </si>
  <si>
    <t>743621110R00</t>
  </si>
  <si>
    <t xml:space="preserve">Mtz hromosvod dratu s podper -10 mm </t>
  </si>
  <si>
    <t>dolní:7,75*2+15,10*3+6,10*2+14,60*2</t>
  </si>
  <si>
    <t>horní:5,70*2+9,10*2+2,80*4</t>
  </si>
  <si>
    <t>210 11</t>
  </si>
  <si>
    <t xml:space="preserve">Demontáž stávajícího hromosvodu </t>
  </si>
  <si>
    <t>15615235</t>
  </si>
  <si>
    <t>Drát tažený pozinkovaný 11343  D 10,00 mm</t>
  </si>
  <si>
    <t>kg</t>
  </si>
  <si>
    <t>dolní:(7,75*2+15,10*3+6,10*2+14,60*2)*1,05</t>
  </si>
  <si>
    <t>horní:(5,70*2+9,10*2+2,80*4)*1,05</t>
  </si>
  <si>
    <t>35441040</t>
  </si>
  <si>
    <t>Tyč jímací JR 2,0 2000 mm bez osazení</t>
  </si>
  <si>
    <t>35441540</t>
  </si>
  <si>
    <t>Podpěra vedení na ploché střechy PV 21-b 100 mm</t>
  </si>
  <si>
    <t>35441860</t>
  </si>
  <si>
    <t>Svorka SJ 1 k jímací tyči</t>
  </si>
  <si>
    <t>Ztížené výrobní podmínky</t>
  </si>
  <si>
    <t>Oborová přirážka</t>
  </si>
  <si>
    <t>Mimostaveništní doprava</t>
  </si>
  <si>
    <t>Zařízení staveniště</t>
  </si>
  <si>
    <t>Provoz investora</t>
  </si>
  <si>
    <t>Rezerva rozpočtu</t>
  </si>
  <si>
    <t>Škopová Renata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</si>
</sst>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40" fillId="23" borderId="6" applyNumberFormat="0" applyFont="0" applyAlignment="0" applyProtection="0"/>
    <xf numFmtId="9" fontId="4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21" fillId="0" borderId="66" xfId="46" applyFont="1" applyBorder="1" applyAlignment="1">
      <alignment horizontal="center"/>
      <protection/>
    </xf>
    <xf numFmtId="0" fontId="33" fillId="0" borderId="0" xfId="46" applyFont="1" applyAlignment="1">
      <alignment wrapText="1"/>
      <protection/>
    </xf>
    <xf numFmtId="49" fontId="21" fillId="0" borderId="66" xfId="46" applyNumberFormat="1" applyFont="1" applyBorder="1" applyAlignment="1">
      <alignment horizontal="right"/>
      <protection/>
    </xf>
    <xf numFmtId="49" fontId="34" fillId="34" borderId="68" xfId="46" applyNumberFormat="1" applyFont="1" applyFill="1" applyBorder="1" applyAlignment="1">
      <alignment horizontal="left" wrapText="1"/>
      <protection/>
    </xf>
    <xf numFmtId="49" fontId="35" fillId="0" borderId="69" xfId="0" applyNumberFormat="1" applyFont="1" applyBorder="1" applyAlignment="1">
      <alignment horizontal="left" wrapText="1"/>
    </xf>
    <xf numFmtId="4" fontId="34" fillId="34" borderId="70" xfId="46" applyNumberFormat="1" applyFont="1" applyFill="1" applyBorder="1" applyAlignment="1">
      <alignment horizontal="right" wrapText="1"/>
      <protection/>
    </xf>
    <xf numFmtId="0" fontId="34" fillId="34" borderId="43" xfId="46" applyFont="1" applyFill="1" applyBorder="1" applyAlignment="1">
      <alignment horizontal="left" wrapText="1"/>
      <protection/>
    </xf>
    <xf numFmtId="0" fontId="34" fillId="0" borderId="22" xfId="0" applyFont="1" applyBorder="1" applyAlignment="1">
      <alignment horizontal="right"/>
    </xf>
    <xf numFmtId="0" fontId="19" fillId="33" borderId="19" xfId="46" applyFont="1" applyFill="1" applyBorder="1" applyAlignment="1">
      <alignment horizontal="center"/>
      <protection/>
    </xf>
    <xf numFmtId="49" fontId="36" fillId="33" borderId="19" xfId="46" applyNumberFormat="1" applyFont="1" applyFill="1" applyBorder="1" applyAlignment="1">
      <alignment horizontal="left"/>
      <protection/>
    </xf>
    <xf numFmtId="0" fontId="36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7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8" fillId="0" borderId="0" xfId="46" applyFont="1" applyBorder="1">
      <alignment/>
      <protection/>
    </xf>
    <xf numFmtId="3" fontId="38" fillId="0" borderId="0" xfId="46" applyNumberFormat="1" applyFont="1" applyBorder="1" applyAlignment="1">
      <alignment horizontal="right"/>
      <protection/>
    </xf>
    <xf numFmtId="4" fontId="38" fillId="0" borderId="0" xfId="46" applyNumberFormat="1" applyFont="1" applyBorder="1">
      <alignment/>
      <protection/>
    </xf>
    <xf numFmtId="0" fontId="3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  <xf numFmtId="4" fontId="39" fillId="34" borderId="70" xfId="46" applyNumberFormat="1" applyFont="1" applyFill="1" applyBorder="1" applyAlignment="1">
      <alignment horizontal="right" wrapText="1"/>
      <protection/>
    </xf>
    <xf numFmtId="49" fontId="39" fillId="34" borderId="68" xfId="46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01</v>
      </c>
      <c r="D2" s="5" t="str">
        <f>Rekapitulace!G2</f>
        <v>Oprava střešní konstrukce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 t="s">
        <v>215</v>
      </c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 t="str">
        <f>Projektant</f>
        <v>Škopová Renata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77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49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Rekapitulace!A18</f>
        <v>Ztížené výrobní podmínky</v>
      </c>
      <c r="E15" s="61"/>
      <c r="F15" s="62"/>
      <c r="G15" s="59">
        <f>Rekapitulace!I18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Rekapitulace!A19</f>
        <v>Oborová přirážka</v>
      </c>
      <c r="E16" s="63"/>
      <c r="F16" s="64"/>
      <c r="G16" s="59">
        <f>Rekapitulace!I19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Rekapitulace!A20</f>
        <v>Mimostaveništní doprava</v>
      </c>
      <c r="E17" s="63"/>
      <c r="F17" s="64"/>
      <c r="G17" s="59">
        <f>Rekapitulace!I20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Rekapitulace!A21</f>
        <v>Zařízení staveniště</v>
      </c>
      <c r="E18" s="63"/>
      <c r="F18" s="64"/>
      <c r="G18" s="59">
        <f>Rekapitulace!I21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Rekapitulace!A22</f>
        <v>Provoz investora</v>
      </c>
      <c r="E19" s="63"/>
      <c r="F19" s="64"/>
      <c r="G19" s="59">
        <f>Rekapitulace!I22</f>
        <v>0</v>
      </c>
    </row>
    <row r="20" spans="1:7" ht="15.75" customHeight="1">
      <c r="A20" s="67"/>
      <c r="B20" s="58"/>
      <c r="C20" s="59"/>
      <c r="D20" s="9" t="str">
        <f>Rekapitulace!A23</f>
        <v>Rezerva rozpočtu</v>
      </c>
      <c r="E20" s="63"/>
      <c r="F20" s="64"/>
      <c r="G20" s="59">
        <f>Rekapitulace!I23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/>
      <c r="E21" s="63"/>
      <c r="F21" s="64"/>
      <c r="G21" s="59"/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5"/>
  <sheetViews>
    <sheetView zoomScalePageLayoutView="0" workbookViewId="0" topLeftCell="A1">
      <selection activeCell="H24" sqref="H24:I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049 Město Studénka</v>
      </c>
      <c r="D1" s="111"/>
      <c r="E1" s="112"/>
      <c r="F1" s="111"/>
      <c r="G1" s="113" t="s">
        <v>49</v>
      </c>
      <c r="H1" s="114" t="s">
        <v>80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07 DZU</v>
      </c>
      <c r="D2" s="119"/>
      <c r="E2" s="120"/>
      <c r="F2" s="119"/>
      <c r="G2" s="121" t="s">
        <v>81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27" t="str">
        <f>Položky!B7</f>
        <v>712</v>
      </c>
      <c r="B7" s="133" t="str">
        <f>Položky!C7</f>
        <v>Živičné krytiny</v>
      </c>
      <c r="C7" s="69"/>
      <c r="D7" s="134"/>
      <c r="E7" s="228">
        <f>Položky!BA51</f>
        <v>0</v>
      </c>
      <c r="F7" s="229">
        <f>Položky!BB51</f>
        <v>0</v>
      </c>
      <c r="G7" s="229">
        <f>Položky!BC51</f>
        <v>0</v>
      </c>
      <c r="H7" s="229">
        <f>Položky!BD51</f>
        <v>0</v>
      </c>
      <c r="I7" s="230">
        <f>Položky!BE51</f>
        <v>0</v>
      </c>
    </row>
    <row r="8" spans="1:9" s="37" customFormat="1" ht="12.75">
      <c r="A8" s="227" t="str">
        <f>Položky!B52</f>
        <v>713</v>
      </c>
      <c r="B8" s="133" t="str">
        <f>Položky!C52</f>
        <v>Izolace tepelné</v>
      </c>
      <c r="C8" s="69"/>
      <c r="D8" s="134"/>
      <c r="E8" s="228">
        <f>Položky!BA58</f>
        <v>0</v>
      </c>
      <c r="F8" s="229">
        <f>Položky!BB58</f>
        <v>0</v>
      </c>
      <c r="G8" s="229">
        <f>Položky!BC58</f>
        <v>0</v>
      </c>
      <c r="H8" s="229">
        <f>Položky!BD58</f>
        <v>0</v>
      </c>
      <c r="I8" s="230">
        <f>Položky!BE58</f>
        <v>0</v>
      </c>
    </row>
    <row r="9" spans="1:9" s="37" customFormat="1" ht="12.75">
      <c r="A9" s="227" t="str">
        <f>Položky!B59</f>
        <v>721</v>
      </c>
      <c r="B9" s="133" t="str">
        <f>Položky!C59</f>
        <v>Vnitřní kanalizace</v>
      </c>
      <c r="C9" s="69"/>
      <c r="D9" s="134"/>
      <c r="E9" s="228">
        <f>Položky!BA67</f>
        <v>0</v>
      </c>
      <c r="F9" s="229">
        <f>Položky!BB67</f>
        <v>0</v>
      </c>
      <c r="G9" s="229">
        <f>Položky!BC67</f>
        <v>0</v>
      </c>
      <c r="H9" s="229">
        <f>Položky!BD67</f>
        <v>0</v>
      </c>
      <c r="I9" s="230">
        <f>Položky!BE67</f>
        <v>0</v>
      </c>
    </row>
    <row r="10" spans="1:9" s="37" customFormat="1" ht="12.75">
      <c r="A10" s="227" t="str">
        <f>Položky!B68</f>
        <v>764</v>
      </c>
      <c r="B10" s="133" t="str">
        <f>Položky!C68</f>
        <v>Konstrukce klempířské</v>
      </c>
      <c r="C10" s="69"/>
      <c r="D10" s="134"/>
      <c r="E10" s="228">
        <f>Položky!BA94</f>
        <v>0</v>
      </c>
      <c r="F10" s="229">
        <f>Položky!BB94</f>
        <v>0</v>
      </c>
      <c r="G10" s="229">
        <f>Položky!BC94</f>
        <v>0</v>
      </c>
      <c r="H10" s="229">
        <f>Položky!BD94</f>
        <v>0</v>
      </c>
      <c r="I10" s="230">
        <f>Položky!BE94</f>
        <v>0</v>
      </c>
    </row>
    <row r="11" spans="1:9" s="37" customFormat="1" ht="12.75">
      <c r="A11" s="227" t="str">
        <f>Položky!B95</f>
        <v>783</v>
      </c>
      <c r="B11" s="133" t="str">
        <f>Položky!C95</f>
        <v>Nátěry</v>
      </c>
      <c r="C11" s="69"/>
      <c r="D11" s="134"/>
      <c r="E11" s="228">
        <f>Položky!BA98</f>
        <v>0</v>
      </c>
      <c r="F11" s="229">
        <f>Položky!BB98</f>
        <v>0</v>
      </c>
      <c r="G11" s="229">
        <f>Položky!BC98</f>
        <v>0</v>
      </c>
      <c r="H11" s="229">
        <f>Položky!BD98</f>
        <v>0</v>
      </c>
      <c r="I11" s="230">
        <f>Položky!BE98</f>
        <v>0</v>
      </c>
    </row>
    <row r="12" spans="1:9" s="37" customFormat="1" ht="13.5" thickBot="1">
      <c r="A12" s="227" t="str">
        <f>Položky!B99</f>
        <v>M211</v>
      </c>
      <c r="B12" s="133" t="str">
        <f>Položky!C99</f>
        <v>Hromosvod</v>
      </c>
      <c r="C12" s="69"/>
      <c r="D12" s="134"/>
      <c r="E12" s="228">
        <f>Položky!BA118</f>
        <v>0</v>
      </c>
      <c r="F12" s="229">
        <f>Položky!BB118</f>
        <v>0</v>
      </c>
      <c r="G12" s="229">
        <f>Položky!BC118</f>
        <v>0</v>
      </c>
      <c r="H12" s="229">
        <f>Položky!BD118</f>
        <v>0</v>
      </c>
      <c r="I12" s="230">
        <f>Položky!BE118</f>
        <v>0</v>
      </c>
    </row>
    <row r="13" spans="1:9" s="141" customFormat="1" ht="13.5" thickBot="1">
      <c r="A13" s="135"/>
      <c r="B13" s="136" t="s">
        <v>57</v>
      </c>
      <c r="C13" s="136"/>
      <c r="D13" s="137"/>
      <c r="E13" s="138">
        <f>SUM(E7:E12)</f>
        <v>0</v>
      </c>
      <c r="F13" s="139">
        <f>SUM(F7:F12)</f>
        <v>0</v>
      </c>
      <c r="G13" s="139">
        <f>SUM(G7:G12)</f>
        <v>0</v>
      </c>
      <c r="H13" s="139">
        <f>SUM(H7:H12)</f>
        <v>0</v>
      </c>
      <c r="I13" s="140">
        <f>SUM(I7:I12)</f>
        <v>0</v>
      </c>
    </row>
    <row r="14" spans="1:9" ht="12.75">
      <c r="A14" s="69"/>
      <c r="B14" s="69"/>
      <c r="C14" s="69"/>
      <c r="D14" s="69"/>
      <c r="E14" s="69"/>
      <c r="F14" s="69"/>
      <c r="G14" s="69"/>
      <c r="H14" s="69"/>
      <c r="I14" s="69"/>
    </row>
    <row r="15" spans="1:57" ht="19.5" customHeight="1">
      <c r="A15" s="125" t="s">
        <v>58</v>
      </c>
      <c r="B15" s="125"/>
      <c r="C15" s="125"/>
      <c r="D15" s="125"/>
      <c r="E15" s="125"/>
      <c r="F15" s="125"/>
      <c r="G15" s="142"/>
      <c r="H15" s="125"/>
      <c r="I15" s="125"/>
      <c r="BA15" s="43"/>
      <c r="BB15" s="43"/>
      <c r="BC15" s="43"/>
      <c r="BD15" s="43"/>
      <c r="BE15" s="43"/>
    </row>
    <row r="16" spans="1:9" ht="13.5" thickBot="1">
      <c r="A16" s="82"/>
      <c r="B16" s="82"/>
      <c r="C16" s="82"/>
      <c r="D16" s="82"/>
      <c r="E16" s="82"/>
      <c r="F16" s="82"/>
      <c r="G16" s="82"/>
      <c r="H16" s="82"/>
      <c r="I16" s="82"/>
    </row>
    <row r="17" spans="1:9" ht="12.75">
      <c r="A17" s="76" t="s">
        <v>59</v>
      </c>
      <c r="B17" s="77"/>
      <c r="C17" s="77"/>
      <c r="D17" s="143"/>
      <c r="E17" s="144" t="s">
        <v>60</v>
      </c>
      <c r="F17" s="145" t="s">
        <v>61</v>
      </c>
      <c r="G17" s="146" t="s">
        <v>62</v>
      </c>
      <c r="H17" s="147"/>
      <c r="I17" s="148" t="s">
        <v>60</v>
      </c>
    </row>
    <row r="18" spans="1:53" ht="12.75">
      <c r="A18" s="67" t="s">
        <v>209</v>
      </c>
      <c r="B18" s="58"/>
      <c r="C18" s="58"/>
      <c r="D18" s="149"/>
      <c r="E18" s="150"/>
      <c r="F18" s="151"/>
      <c r="G18" s="152">
        <f>CHOOSE(BA18+1,HSV+PSV,HSV+PSV+Mont,HSV+PSV+Dodavka+Mont,HSV,PSV,Mont,Dodavka,Mont+Dodavka,0)</f>
        <v>0</v>
      </c>
      <c r="H18" s="153"/>
      <c r="I18" s="154">
        <f>E18+F18*G18/100</f>
        <v>0</v>
      </c>
      <c r="BA18">
        <v>0</v>
      </c>
    </row>
    <row r="19" spans="1:53" ht="12.75">
      <c r="A19" s="67" t="s">
        <v>210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0</v>
      </c>
    </row>
    <row r="20" spans="1:53" ht="12.75">
      <c r="A20" s="67" t="s">
        <v>211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0</v>
      </c>
    </row>
    <row r="21" spans="1:53" ht="12.75">
      <c r="A21" s="67" t="s">
        <v>212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1</v>
      </c>
    </row>
    <row r="22" spans="1:53" ht="12.75">
      <c r="A22" s="67" t="s">
        <v>213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1</v>
      </c>
    </row>
    <row r="23" spans="1:53" ht="12.75">
      <c r="A23" s="67" t="s">
        <v>214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2</v>
      </c>
    </row>
    <row r="24" spans="1:9" ht="13.5" thickBot="1">
      <c r="A24" s="155"/>
      <c r="B24" s="156" t="s">
        <v>63</v>
      </c>
      <c r="C24" s="157"/>
      <c r="D24" s="158"/>
      <c r="E24" s="159"/>
      <c r="F24" s="160"/>
      <c r="G24" s="160"/>
      <c r="H24" s="161">
        <f>SUM(I18:I23)</f>
        <v>0</v>
      </c>
      <c r="I24" s="162"/>
    </row>
    <row r="26" spans="2:9" ht="12.75">
      <c r="B26" s="141"/>
      <c r="F26" s="163"/>
      <c r="G26" s="164"/>
      <c r="H26" s="164"/>
      <c r="I26" s="165"/>
    </row>
    <row r="27" spans="6:9" ht="12.75">
      <c r="F27" s="163"/>
      <c r="G27" s="164"/>
      <c r="H27" s="164"/>
      <c r="I27" s="165"/>
    </row>
    <row r="28" spans="6:9" ht="12.75">
      <c r="F28" s="163"/>
      <c r="G28" s="164"/>
      <c r="H28" s="164"/>
      <c r="I28" s="165"/>
    </row>
    <row r="29" spans="6:9" ht="12.75"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</sheetData>
  <sheetProtection/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91"/>
  <sheetViews>
    <sheetView showGridLines="0" showZeros="0" zoomScalePageLayoutView="0" workbookViewId="0" topLeftCell="A1">
      <selection activeCell="A118" sqref="A118:IV120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75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049 Město Studénka</v>
      </c>
      <c r="D3" s="172"/>
      <c r="E3" s="173" t="s">
        <v>64</v>
      </c>
      <c r="F3" s="174" t="str">
        <f>Rekapitulace!H1</f>
        <v>01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07 DZU</v>
      </c>
      <c r="D4" s="177"/>
      <c r="E4" s="178" t="str">
        <f>Rekapitulace!G2</f>
        <v>Oprava střešní konstrukce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82</v>
      </c>
      <c r="C7" s="190" t="s">
        <v>83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84</v>
      </c>
      <c r="C8" s="198" t="s">
        <v>85</v>
      </c>
      <c r="D8" s="199" t="s">
        <v>86</v>
      </c>
      <c r="E8" s="200">
        <v>341.005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7</v>
      </c>
      <c r="AC8" s="167">
        <v>7</v>
      </c>
      <c r="AZ8" s="167">
        <v>2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7</v>
      </c>
      <c r="CZ8" s="167">
        <v>0</v>
      </c>
    </row>
    <row r="9" spans="1:15" ht="12.75">
      <c r="A9" s="203"/>
      <c r="B9" s="205"/>
      <c r="C9" s="206" t="s">
        <v>87</v>
      </c>
      <c r="D9" s="207"/>
      <c r="E9" s="208">
        <v>305.14</v>
      </c>
      <c r="F9" s="209"/>
      <c r="G9" s="210"/>
      <c r="M9" s="204" t="s">
        <v>87</v>
      </c>
      <c r="O9" s="195"/>
    </row>
    <row r="10" spans="1:15" ht="12.75">
      <c r="A10" s="203"/>
      <c r="B10" s="205"/>
      <c r="C10" s="206" t="s">
        <v>88</v>
      </c>
      <c r="D10" s="207"/>
      <c r="E10" s="208">
        <v>47.52</v>
      </c>
      <c r="F10" s="209"/>
      <c r="G10" s="210"/>
      <c r="M10" s="204" t="s">
        <v>88</v>
      </c>
      <c r="O10" s="195"/>
    </row>
    <row r="11" spans="1:15" ht="12.75">
      <c r="A11" s="203"/>
      <c r="B11" s="205"/>
      <c r="C11" s="206" t="s">
        <v>89</v>
      </c>
      <c r="D11" s="207"/>
      <c r="E11" s="208">
        <v>-11.655</v>
      </c>
      <c r="F11" s="209"/>
      <c r="G11" s="210"/>
      <c r="M11" s="204" t="s">
        <v>89</v>
      </c>
      <c r="O11" s="195"/>
    </row>
    <row r="12" spans="1:104" ht="22.5">
      <c r="A12" s="196">
        <v>2</v>
      </c>
      <c r="B12" s="197" t="s">
        <v>90</v>
      </c>
      <c r="C12" s="198" t="s">
        <v>91</v>
      </c>
      <c r="D12" s="199" t="s">
        <v>86</v>
      </c>
      <c r="E12" s="200">
        <v>440.906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0</v>
      </c>
      <c r="AC12" s="167">
        <v>0</v>
      </c>
      <c r="AZ12" s="167">
        <v>2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0</v>
      </c>
      <c r="CZ12" s="167">
        <v>0.00176</v>
      </c>
    </row>
    <row r="13" spans="1:15" ht="12.75">
      <c r="A13" s="203"/>
      <c r="B13" s="205"/>
      <c r="C13" s="206" t="s">
        <v>87</v>
      </c>
      <c r="D13" s="207"/>
      <c r="E13" s="208">
        <v>305.14</v>
      </c>
      <c r="F13" s="209"/>
      <c r="G13" s="210"/>
      <c r="M13" s="204" t="s">
        <v>87</v>
      </c>
      <c r="O13" s="195"/>
    </row>
    <row r="14" spans="1:15" ht="12.75">
      <c r="A14" s="203"/>
      <c r="B14" s="205"/>
      <c r="C14" s="206" t="s">
        <v>88</v>
      </c>
      <c r="D14" s="207"/>
      <c r="E14" s="208">
        <v>47.52</v>
      </c>
      <c r="F14" s="209"/>
      <c r="G14" s="210"/>
      <c r="M14" s="204" t="s">
        <v>88</v>
      </c>
      <c r="O14" s="195"/>
    </row>
    <row r="15" spans="1:15" ht="22.5">
      <c r="A15" s="203"/>
      <c r="B15" s="205"/>
      <c r="C15" s="206" t="s">
        <v>92</v>
      </c>
      <c r="D15" s="207"/>
      <c r="E15" s="208">
        <v>34.093</v>
      </c>
      <c r="F15" s="209"/>
      <c r="G15" s="210"/>
      <c r="M15" s="204" t="s">
        <v>92</v>
      </c>
      <c r="O15" s="195"/>
    </row>
    <row r="16" spans="1:15" ht="12.75">
      <c r="A16" s="203"/>
      <c r="B16" s="205"/>
      <c r="C16" s="206" t="s">
        <v>93</v>
      </c>
      <c r="D16" s="207"/>
      <c r="E16" s="208">
        <v>52.1</v>
      </c>
      <c r="F16" s="209"/>
      <c r="G16" s="210"/>
      <c r="M16" s="204" t="s">
        <v>93</v>
      </c>
      <c r="O16" s="195"/>
    </row>
    <row r="17" spans="1:15" ht="12.75">
      <c r="A17" s="203"/>
      <c r="B17" s="205"/>
      <c r="C17" s="206" t="s">
        <v>94</v>
      </c>
      <c r="D17" s="207"/>
      <c r="E17" s="208">
        <v>4.828</v>
      </c>
      <c r="F17" s="209"/>
      <c r="G17" s="210"/>
      <c r="M17" s="204" t="s">
        <v>94</v>
      </c>
      <c r="O17" s="195"/>
    </row>
    <row r="18" spans="1:15" ht="12.75">
      <c r="A18" s="203"/>
      <c r="B18" s="205"/>
      <c r="C18" s="206" t="s">
        <v>95</v>
      </c>
      <c r="D18" s="207"/>
      <c r="E18" s="208">
        <v>8.88</v>
      </c>
      <c r="F18" s="209"/>
      <c r="G18" s="210"/>
      <c r="M18" s="204" t="s">
        <v>95</v>
      </c>
      <c r="O18" s="195"/>
    </row>
    <row r="19" spans="1:15" ht="12.75">
      <c r="A19" s="203"/>
      <c r="B19" s="205"/>
      <c r="C19" s="206" t="s">
        <v>89</v>
      </c>
      <c r="D19" s="207"/>
      <c r="E19" s="208">
        <v>-11.655</v>
      </c>
      <c r="F19" s="209"/>
      <c r="G19" s="210"/>
      <c r="M19" s="204" t="s">
        <v>89</v>
      </c>
      <c r="O19" s="195"/>
    </row>
    <row r="20" spans="1:104" ht="12.75">
      <c r="A20" s="196">
        <v>3</v>
      </c>
      <c r="B20" s="197" t="s">
        <v>96</v>
      </c>
      <c r="C20" s="198" t="s">
        <v>97</v>
      </c>
      <c r="D20" s="199" t="s">
        <v>98</v>
      </c>
      <c r="E20" s="200">
        <v>12</v>
      </c>
      <c r="F20" s="200">
        <v>0</v>
      </c>
      <c r="G20" s="201">
        <f>E20*F20</f>
        <v>0</v>
      </c>
      <c r="O20" s="195">
        <v>2</v>
      </c>
      <c r="AA20" s="167">
        <v>1</v>
      </c>
      <c r="AB20" s="167">
        <v>7</v>
      </c>
      <c r="AC20" s="167">
        <v>7</v>
      </c>
      <c r="AZ20" s="167">
        <v>2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</v>
      </c>
      <c r="CB20" s="202">
        <v>7</v>
      </c>
      <c r="CZ20" s="167">
        <v>0.0001</v>
      </c>
    </row>
    <row r="21" spans="1:15" ht="12.75">
      <c r="A21" s="203"/>
      <c r="B21" s="205"/>
      <c r="C21" s="206" t="s">
        <v>99</v>
      </c>
      <c r="D21" s="207"/>
      <c r="E21" s="208">
        <v>12</v>
      </c>
      <c r="F21" s="209"/>
      <c r="G21" s="210"/>
      <c r="M21" s="204" t="s">
        <v>99</v>
      </c>
      <c r="O21" s="195"/>
    </row>
    <row r="22" spans="1:104" ht="12.75">
      <c r="A22" s="196">
        <v>4</v>
      </c>
      <c r="B22" s="197" t="s">
        <v>100</v>
      </c>
      <c r="C22" s="198" t="s">
        <v>101</v>
      </c>
      <c r="D22" s="199" t="s">
        <v>98</v>
      </c>
      <c r="E22" s="200">
        <v>12</v>
      </c>
      <c r="F22" s="200">
        <v>0</v>
      </c>
      <c r="G22" s="201">
        <f>E22*F22</f>
        <v>0</v>
      </c>
      <c r="O22" s="195">
        <v>2</v>
      </c>
      <c r="AA22" s="167">
        <v>1</v>
      </c>
      <c r="AB22" s="167">
        <v>7</v>
      </c>
      <c r="AC22" s="167">
        <v>7</v>
      </c>
      <c r="AZ22" s="167">
        <v>2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202">
        <v>1</v>
      </c>
      <c r="CB22" s="202">
        <v>7</v>
      </c>
      <c r="CZ22" s="167">
        <v>0.0001</v>
      </c>
    </row>
    <row r="23" spans="1:15" ht="12.75">
      <c r="A23" s="203"/>
      <c r="B23" s="205"/>
      <c r="C23" s="206" t="s">
        <v>99</v>
      </c>
      <c r="D23" s="207"/>
      <c r="E23" s="208">
        <v>12</v>
      </c>
      <c r="F23" s="209"/>
      <c r="G23" s="210"/>
      <c r="M23" s="204" t="s">
        <v>99</v>
      </c>
      <c r="O23" s="195"/>
    </row>
    <row r="24" spans="1:104" ht="12.75">
      <c r="A24" s="196">
        <v>5</v>
      </c>
      <c r="B24" s="197" t="s">
        <v>102</v>
      </c>
      <c r="C24" s="198" t="s">
        <v>103</v>
      </c>
      <c r="D24" s="199" t="s">
        <v>86</v>
      </c>
      <c r="E24" s="200">
        <v>440.906</v>
      </c>
      <c r="F24" s="200">
        <v>0</v>
      </c>
      <c r="G24" s="201">
        <f>E24*F24</f>
        <v>0</v>
      </c>
      <c r="O24" s="195">
        <v>2</v>
      </c>
      <c r="AA24" s="167">
        <v>1</v>
      </c>
      <c r="AB24" s="167">
        <v>0</v>
      </c>
      <c r="AC24" s="167">
        <v>0</v>
      </c>
      <c r="AZ24" s="167">
        <v>2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1</v>
      </c>
      <c r="CB24" s="202">
        <v>0</v>
      </c>
      <c r="CZ24" s="167">
        <v>0</v>
      </c>
    </row>
    <row r="25" spans="1:15" ht="12.75">
      <c r="A25" s="203"/>
      <c r="B25" s="205"/>
      <c r="C25" s="206" t="s">
        <v>87</v>
      </c>
      <c r="D25" s="207"/>
      <c r="E25" s="208">
        <v>305.14</v>
      </c>
      <c r="F25" s="209"/>
      <c r="G25" s="210"/>
      <c r="M25" s="204" t="s">
        <v>87</v>
      </c>
      <c r="O25" s="195"/>
    </row>
    <row r="26" spans="1:15" ht="12.75">
      <c r="A26" s="203"/>
      <c r="B26" s="205"/>
      <c r="C26" s="206" t="s">
        <v>88</v>
      </c>
      <c r="D26" s="207"/>
      <c r="E26" s="208">
        <v>47.52</v>
      </c>
      <c r="F26" s="209"/>
      <c r="G26" s="210"/>
      <c r="M26" s="204" t="s">
        <v>88</v>
      </c>
      <c r="O26" s="195"/>
    </row>
    <row r="27" spans="1:15" ht="22.5">
      <c r="A27" s="203"/>
      <c r="B27" s="205"/>
      <c r="C27" s="206" t="s">
        <v>92</v>
      </c>
      <c r="D27" s="207"/>
      <c r="E27" s="208">
        <v>34.093</v>
      </c>
      <c r="F27" s="209"/>
      <c r="G27" s="210"/>
      <c r="M27" s="204" t="s">
        <v>92</v>
      </c>
      <c r="O27" s="195"/>
    </row>
    <row r="28" spans="1:15" ht="12.75">
      <c r="A28" s="203"/>
      <c r="B28" s="205"/>
      <c r="C28" s="206" t="s">
        <v>93</v>
      </c>
      <c r="D28" s="207"/>
      <c r="E28" s="208">
        <v>52.1</v>
      </c>
      <c r="F28" s="209"/>
      <c r="G28" s="210"/>
      <c r="M28" s="204" t="s">
        <v>93</v>
      </c>
      <c r="O28" s="195"/>
    </row>
    <row r="29" spans="1:15" ht="12.75">
      <c r="A29" s="203"/>
      <c r="B29" s="205"/>
      <c r="C29" s="206" t="s">
        <v>94</v>
      </c>
      <c r="D29" s="207"/>
      <c r="E29" s="208">
        <v>4.828</v>
      </c>
      <c r="F29" s="209"/>
      <c r="G29" s="210"/>
      <c r="M29" s="204" t="s">
        <v>94</v>
      </c>
      <c r="O29" s="195"/>
    </row>
    <row r="30" spans="1:15" ht="12.75">
      <c r="A30" s="203"/>
      <c r="B30" s="205"/>
      <c r="C30" s="206" t="s">
        <v>95</v>
      </c>
      <c r="D30" s="207"/>
      <c r="E30" s="208">
        <v>8.88</v>
      </c>
      <c r="F30" s="209"/>
      <c r="G30" s="210"/>
      <c r="M30" s="204" t="s">
        <v>95</v>
      </c>
      <c r="O30" s="195"/>
    </row>
    <row r="31" spans="1:15" ht="12.75">
      <c r="A31" s="203"/>
      <c r="B31" s="205"/>
      <c r="C31" s="206" t="s">
        <v>89</v>
      </c>
      <c r="D31" s="207"/>
      <c r="E31" s="208">
        <v>-11.655</v>
      </c>
      <c r="F31" s="209"/>
      <c r="G31" s="210"/>
      <c r="M31" s="204" t="s">
        <v>89</v>
      </c>
      <c r="O31" s="195"/>
    </row>
    <row r="32" spans="1:104" ht="22.5">
      <c r="A32" s="196">
        <v>6</v>
      </c>
      <c r="B32" s="197" t="s">
        <v>104</v>
      </c>
      <c r="C32" s="198" t="s">
        <v>105</v>
      </c>
      <c r="D32" s="199" t="s">
        <v>86</v>
      </c>
      <c r="E32" s="200">
        <v>353.865</v>
      </c>
      <c r="F32" s="200">
        <v>0</v>
      </c>
      <c r="G32" s="201">
        <f>E32*F32</f>
        <v>0</v>
      </c>
      <c r="O32" s="195">
        <v>2</v>
      </c>
      <c r="AA32" s="167">
        <v>1</v>
      </c>
      <c r="AB32" s="167">
        <v>7</v>
      </c>
      <c r="AC32" s="167">
        <v>7</v>
      </c>
      <c r="AZ32" s="167">
        <v>2</v>
      </c>
      <c r="BA32" s="167">
        <f>IF(AZ32=1,G32,0)</f>
        <v>0</v>
      </c>
      <c r="BB32" s="167">
        <f>IF(AZ32=2,G32,0)</f>
        <v>0</v>
      </c>
      <c r="BC32" s="167">
        <f>IF(AZ32=3,G32,0)</f>
        <v>0</v>
      </c>
      <c r="BD32" s="167">
        <f>IF(AZ32=4,G32,0)</f>
        <v>0</v>
      </c>
      <c r="BE32" s="167">
        <f>IF(AZ32=5,G32,0)</f>
        <v>0</v>
      </c>
      <c r="CA32" s="202">
        <v>1</v>
      </c>
      <c r="CB32" s="202">
        <v>7</v>
      </c>
      <c r="CZ32" s="167">
        <v>0.00015</v>
      </c>
    </row>
    <row r="33" spans="1:15" ht="12.75">
      <c r="A33" s="203"/>
      <c r="B33" s="205"/>
      <c r="C33" s="206" t="s">
        <v>87</v>
      </c>
      <c r="D33" s="207"/>
      <c r="E33" s="208">
        <v>305.14</v>
      </c>
      <c r="F33" s="209"/>
      <c r="G33" s="210"/>
      <c r="M33" s="204" t="s">
        <v>87</v>
      </c>
      <c r="O33" s="195"/>
    </row>
    <row r="34" spans="1:15" ht="12.75">
      <c r="A34" s="203"/>
      <c r="B34" s="205"/>
      <c r="C34" s="206" t="s">
        <v>88</v>
      </c>
      <c r="D34" s="207"/>
      <c r="E34" s="208">
        <v>47.52</v>
      </c>
      <c r="F34" s="209"/>
      <c r="G34" s="210"/>
      <c r="M34" s="204" t="s">
        <v>88</v>
      </c>
      <c r="O34" s="195"/>
    </row>
    <row r="35" spans="1:15" ht="12.75">
      <c r="A35" s="203"/>
      <c r="B35" s="205"/>
      <c r="C35" s="206" t="s">
        <v>89</v>
      </c>
      <c r="D35" s="207"/>
      <c r="E35" s="208">
        <v>-11.655</v>
      </c>
      <c r="F35" s="209"/>
      <c r="G35" s="210"/>
      <c r="M35" s="204" t="s">
        <v>89</v>
      </c>
      <c r="O35" s="195"/>
    </row>
    <row r="36" spans="1:15" ht="12.75">
      <c r="A36" s="203"/>
      <c r="B36" s="205"/>
      <c r="C36" s="206" t="s">
        <v>106</v>
      </c>
      <c r="D36" s="207"/>
      <c r="E36" s="208">
        <v>12.86</v>
      </c>
      <c r="F36" s="209"/>
      <c r="G36" s="210"/>
      <c r="M36" s="204" t="s">
        <v>106</v>
      </c>
      <c r="O36" s="195"/>
    </row>
    <row r="37" spans="1:104" ht="12.75">
      <c r="A37" s="196">
        <v>7</v>
      </c>
      <c r="B37" s="197" t="s">
        <v>107</v>
      </c>
      <c r="C37" s="198" t="s">
        <v>108</v>
      </c>
      <c r="D37" s="199" t="s">
        <v>109</v>
      </c>
      <c r="E37" s="200">
        <v>0.1194</v>
      </c>
      <c r="F37" s="200">
        <v>0</v>
      </c>
      <c r="G37" s="201">
        <f>E37*F37</f>
        <v>0</v>
      </c>
      <c r="O37" s="195">
        <v>2</v>
      </c>
      <c r="AA37" s="167">
        <v>3</v>
      </c>
      <c r="AB37" s="167">
        <v>7</v>
      </c>
      <c r="AC37" s="167">
        <v>11163110</v>
      </c>
      <c r="AZ37" s="167">
        <v>2</v>
      </c>
      <c r="BA37" s="167">
        <f>IF(AZ37=1,G37,0)</f>
        <v>0</v>
      </c>
      <c r="BB37" s="167">
        <f>IF(AZ37=2,G37,0)</f>
        <v>0</v>
      </c>
      <c r="BC37" s="167">
        <f>IF(AZ37=3,G37,0)</f>
        <v>0</v>
      </c>
      <c r="BD37" s="167">
        <f>IF(AZ37=4,G37,0)</f>
        <v>0</v>
      </c>
      <c r="BE37" s="167">
        <f>IF(AZ37=5,G37,0)</f>
        <v>0</v>
      </c>
      <c r="CA37" s="202">
        <v>3</v>
      </c>
      <c r="CB37" s="202">
        <v>7</v>
      </c>
      <c r="CZ37" s="167">
        <v>1</v>
      </c>
    </row>
    <row r="38" spans="1:15" ht="12.75">
      <c r="A38" s="203"/>
      <c r="B38" s="205"/>
      <c r="C38" s="206" t="s">
        <v>110</v>
      </c>
      <c r="D38" s="207"/>
      <c r="E38" s="208">
        <v>0.1068</v>
      </c>
      <c r="F38" s="209"/>
      <c r="G38" s="210"/>
      <c r="M38" s="204" t="s">
        <v>110</v>
      </c>
      <c r="O38" s="195"/>
    </row>
    <row r="39" spans="1:15" ht="12.75">
      <c r="A39" s="203"/>
      <c r="B39" s="205"/>
      <c r="C39" s="206" t="s">
        <v>111</v>
      </c>
      <c r="D39" s="207"/>
      <c r="E39" s="208">
        <v>0.0166</v>
      </c>
      <c r="F39" s="209"/>
      <c r="G39" s="210"/>
      <c r="M39" s="204" t="s">
        <v>111</v>
      </c>
      <c r="O39" s="195"/>
    </row>
    <row r="40" spans="1:15" ht="12.75">
      <c r="A40" s="203"/>
      <c r="B40" s="205"/>
      <c r="C40" s="206" t="s">
        <v>112</v>
      </c>
      <c r="D40" s="207"/>
      <c r="E40" s="208">
        <v>-0.0041</v>
      </c>
      <c r="F40" s="209"/>
      <c r="G40" s="210"/>
      <c r="M40" s="204" t="s">
        <v>112</v>
      </c>
      <c r="O40" s="195"/>
    </row>
    <row r="41" spans="1:104" ht="12.75">
      <c r="A41" s="196">
        <v>8</v>
      </c>
      <c r="B41" s="197" t="s">
        <v>113</v>
      </c>
      <c r="C41" s="198" t="s">
        <v>114</v>
      </c>
      <c r="D41" s="199" t="s">
        <v>86</v>
      </c>
      <c r="E41" s="200">
        <v>495.4861</v>
      </c>
      <c r="F41" s="200">
        <v>0</v>
      </c>
      <c r="G41" s="201">
        <f>E41*F41</f>
        <v>0</v>
      </c>
      <c r="O41" s="195">
        <v>2</v>
      </c>
      <c r="AA41" s="167">
        <v>3</v>
      </c>
      <c r="AB41" s="167">
        <v>7</v>
      </c>
      <c r="AC41" s="167">
        <v>69366198</v>
      </c>
      <c r="AZ41" s="167">
        <v>2</v>
      </c>
      <c r="BA41" s="167">
        <f>IF(AZ41=1,G41,0)</f>
        <v>0</v>
      </c>
      <c r="BB41" s="167">
        <f>IF(AZ41=2,G41,0)</f>
        <v>0</v>
      </c>
      <c r="BC41" s="167">
        <f>IF(AZ41=3,G41,0)</f>
        <v>0</v>
      </c>
      <c r="BD41" s="167">
        <f>IF(AZ41=4,G41,0)</f>
        <v>0</v>
      </c>
      <c r="BE41" s="167">
        <f>IF(AZ41=5,G41,0)</f>
        <v>0</v>
      </c>
      <c r="CA41" s="202">
        <v>3</v>
      </c>
      <c r="CB41" s="202">
        <v>7</v>
      </c>
      <c r="CZ41" s="167">
        <v>0.0003</v>
      </c>
    </row>
    <row r="42" spans="1:15" ht="12.75">
      <c r="A42" s="203"/>
      <c r="B42" s="205"/>
      <c r="C42" s="206" t="s">
        <v>87</v>
      </c>
      <c r="D42" s="207"/>
      <c r="E42" s="208">
        <v>305.14</v>
      </c>
      <c r="F42" s="209"/>
      <c r="G42" s="210"/>
      <c r="M42" s="204" t="s">
        <v>87</v>
      </c>
      <c r="O42" s="195"/>
    </row>
    <row r="43" spans="1:15" ht="12.75">
      <c r="A43" s="203"/>
      <c r="B43" s="205"/>
      <c r="C43" s="206" t="s">
        <v>88</v>
      </c>
      <c r="D43" s="207"/>
      <c r="E43" s="208">
        <v>47.52</v>
      </c>
      <c r="F43" s="209"/>
      <c r="G43" s="210"/>
      <c r="M43" s="204" t="s">
        <v>88</v>
      </c>
      <c r="O43" s="195"/>
    </row>
    <row r="44" spans="1:15" ht="22.5">
      <c r="A44" s="203"/>
      <c r="B44" s="205"/>
      <c r="C44" s="206" t="s">
        <v>92</v>
      </c>
      <c r="D44" s="207"/>
      <c r="E44" s="208">
        <v>34.093</v>
      </c>
      <c r="F44" s="209"/>
      <c r="G44" s="210"/>
      <c r="M44" s="204" t="s">
        <v>92</v>
      </c>
      <c r="O44" s="195"/>
    </row>
    <row r="45" spans="1:15" ht="12.75">
      <c r="A45" s="203"/>
      <c r="B45" s="205"/>
      <c r="C45" s="206" t="s">
        <v>93</v>
      </c>
      <c r="D45" s="207"/>
      <c r="E45" s="208">
        <v>52.1</v>
      </c>
      <c r="F45" s="209"/>
      <c r="G45" s="210"/>
      <c r="M45" s="204" t="s">
        <v>93</v>
      </c>
      <c r="O45" s="195"/>
    </row>
    <row r="46" spans="1:15" ht="12.75">
      <c r="A46" s="203"/>
      <c r="B46" s="205"/>
      <c r="C46" s="206" t="s">
        <v>94</v>
      </c>
      <c r="D46" s="207"/>
      <c r="E46" s="208">
        <v>4.828</v>
      </c>
      <c r="F46" s="209"/>
      <c r="G46" s="210"/>
      <c r="M46" s="204" t="s">
        <v>94</v>
      </c>
      <c r="O46" s="195"/>
    </row>
    <row r="47" spans="1:15" ht="12.75">
      <c r="A47" s="203"/>
      <c r="B47" s="205"/>
      <c r="C47" s="206" t="s">
        <v>95</v>
      </c>
      <c r="D47" s="207"/>
      <c r="E47" s="208">
        <v>8.88</v>
      </c>
      <c r="F47" s="209"/>
      <c r="G47" s="210"/>
      <c r="M47" s="204" t="s">
        <v>95</v>
      </c>
      <c r="O47" s="195"/>
    </row>
    <row r="48" spans="1:15" ht="12.75">
      <c r="A48" s="203"/>
      <c r="B48" s="205"/>
      <c r="C48" s="232" t="s">
        <v>115</v>
      </c>
      <c r="D48" s="207"/>
      <c r="E48" s="231">
        <v>452.561</v>
      </c>
      <c r="F48" s="209"/>
      <c r="G48" s="210"/>
      <c r="M48" s="204" t="s">
        <v>115</v>
      </c>
      <c r="O48" s="195"/>
    </row>
    <row r="49" spans="1:15" ht="12.75">
      <c r="A49" s="203"/>
      <c r="B49" s="205"/>
      <c r="C49" s="206" t="s">
        <v>116</v>
      </c>
      <c r="D49" s="207"/>
      <c r="E49" s="208">
        <v>42.9251</v>
      </c>
      <c r="F49" s="209"/>
      <c r="G49" s="210"/>
      <c r="M49" s="204" t="s">
        <v>116</v>
      </c>
      <c r="O49" s="195"/>
    </row>
    <row r="50" spans="1:104" ht="12.75">
      <c r="A50" s="196">
        <v>9</v>
      </c>
      <c r="B50" s="197" t="s">
        <v>117</v>
      </c>
      <c r="C50" s="198" t="s">
        <v>118</v>
      </c>
      <c r="D50" s="199" t="s">
        <v>109</v>
      </c>
      <c r="E50" s="200">
        <v>1.09952014</v>
      </c>
      <c r="F50" s="200">
        <v>0</v>
      </c>
      <c r="G50" s="201">
        <f>E50*F50</f>
        <v>0</v>
      </c>
      <c r="O50" s="195">
        <v>2</v>
      </c>
      <c r="AA50" s="167">
        <v>7</v>
      </c>
      <c r="AB50" s="167">
        <v>1001</v>
      </c>
      <c r="AC50" s="167">
        <v>5</v>
      </c>
      <c r="AZ50" s="167">
        <v>2</v>
      </c>
      <c r="BA50" s="167">
        <f>IF(AZ50=1,G50,0)</f>
        <v>0</v>
      </c>
      <c r="BB50" s="167">
        <f>IF(AZ50=2,G50,0)</f>
        <v>0</v>
      </c>
      <c r="BC50" s="167">
        <f>IF(AZ50=3,G50,0)</f>
        <v>0</v>
      </c>
      <c r="BD50" s="167">
        <f>IF(AZ50=4,G50,0)</f>
        <v>0</v>
      </c>
      <c r="BE50" s="167">
        <f>IF(AZ50=5,G50,0)</f>
        <v>0</v>
      </c>
      <c r="CA50" s="202">
        <v>7</v>
      </c>
      <c r="CB50" s="202">
        <v>1001</v>
      </c>
      <c r="CZ50" s="167">
        <v>0</v>
      </c>
    </row>
    <row r="51" spans="1:57" ht="12.75">
      <c r="A51" s="211"/>
      <c r="B51" s="212" t="s">
        <v>73</v>
      </c>
      <c r="C51" s="213" t="str">
        <f>CONCATENATE(B7," ",C7)</f>
        <v>712 Živičné krytiny</v>
      </c>
      <c r="D51" s="214"/>
      <c r="E51" s="215"/>
      <c r="F51" s="216"/>
      <c r="G51" s="217">
        <f>SUM(G7:G50)</f>
        <v>0</v>
      </c>
      <c r="O51" s="195">
        <v>4</v>
      </c>
      <c r="BA51" s="218">
        <f>SUM(BA7:BA50)</f>
        <v>0</v>
      </c>
      <c r="BB51" s="218">
        <f>SUM(BB7:BB50)</f>
        <v>0</v>
      </c>
      <c r="BC51" s="218">
        <f>SUM(BC7:BC50)</f>
        <v>0</v>
      </c>
      <c r="BD51" s="218">
        <f>SUM(BD7:BD50)</f>
        <v>0</v>
      </c>
      <c r="BE51" s="218">
        <f>SUM(BE7:BE50)</f>
        <v>0</v>
      </c>
    </row>
    <row r="52" spans="1:15" ht="12.75">
      <c r="A52" s="188" t="s">
        <v>72</v>
      </c>
      <c r="B52" s="189" t="s">
        <v>119</v>
      </c>
      <c r="C52" s="190" t="s">
        <v>120</v>
      </c>
      <c r="D52" s="191"/>
      <c r="E52" s="192"/>
      <c r="F52" s="192"/>
      <c r="G52" s="193"/>
      <c r="H52" s="194"/>
      <c r="I52" s="194"/>
      <c r="O52" s="195">
        <v>1</v>
      </c>
    </row>
    <row r="53" spans="1:104" ht="12.75">
      <c r="A53" s="196">
        <v>10</v>
      </c>
      <c r="B53" s="197" t="s">
        <v>121</v>
      </c>
      <c r="C53" s="198" t="s">
        <v>122</v>
      </c>
      <c r="D53" s="199" t="s">
        <v>86</v>
      </c>
      <c r="E53" s="200">
        <v>293.485</v>
      </c>
      <c r="F53" s="200">
        <v>0</v>
      </c>
      <c r="G53" s="201">
        <f>E53*F53</f>
        <v>0</v>
      </c>
      <c r="O53" s="195">
        <v>2</v>
      </c>
      <c r="AA53" s="167">
        <v>1</v>
      </c>
      <c r="AB53" s="167">
        <v>7</v>
      </c>
      <c r="AC53" s="167">
        <v>7</v>
      </c>
      <c r="AZ53" s="167">
        <v>2</v>
      </c>
      <c r="BA53" s="167">
        <f>IF(AZ53=1,G53,0)</f>
        <v>0</v>
      </c>
      <c r="BB53" s="167">
        <f>IF(AZ53=2,G53,0)</f>
        <v>0</v>
      </c>
      <c r="BC53" s="167">
        <f>IF(AZ53=3,G53,0)</f>
        <v>0</v>
      </c>
      <c r="BD53" s="167">
        <f>IF(AZ53=4,G53,0)</f>
        <v>0</v>
      </c>
      <c r="BE53" s="167">
        <f>IF(AZ53=5,G53,0)</f>
        <v>0</v>
      </c>
      <c r="CA53" s="202">
        <v>1</v>
      </c>
      <c r="CB53" s="202">
        <v>7</v>
      </c>
      <c r="CZ53" s="167">
        <v>0</v>
      </c>
    </row>
    <row r="54" spans="1:15" ht="12.75">
      <c r="A54" s="203"/>
      <c r="B54" s="205"/>
      <c r="C54" s="206" t="s">
        <v>123</v>
      </c>
      <c r="D54" s="207"/>
      <c r="E54" s="208">
        <v>293.485</v>
      </c>
      <c r="F54" s="209"/>
      <c r="G54" s="210"/>
      <c r="M54" s="204" t="s">
        <v>123</v>
      </c>
      <c r="O54" s="195"/>
    </row>
    <row r="55" spans="1:104" ht="12.75">
      <c r="A55" s="196">
        <v>11</v>
      </c>
      <c r="B55" s="197" t="s">
        <v>124</v>
      </c>
      <c r="C55" s="198" t="s">
        <v>125</v>
      </c>
      <c r="D55" s="199" t="s">
        <v>86</v>
      </c>
      <c r="E55" s="200">
        <v>628.5884</v>
      </c>
      <c r="F55" s="200">
        <v>0</v>
      </c>
      <c r="G55" s="201">
        <f>E55*F55</f>
        <v>0</v>
      </c>
      <c r="O55" s="195">
        <v>2</v>
      </c>
      <c r="AA55" s="167">
        <v>3</v>
      </c>
      <c r="AB55" s="167">
        <v>7</v>
      </c>
      <c r="AC55" s="167">
        <v>28375871</v>
      </c>
      <c r="AZ55" s="167">
        <v>2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3</v>
      </c>
      <c r="CB55" s="202">
        <v>7</v>
      </c>
      <c r="CZ55" s="167">
        <v>0.002</v>
      </c>
    </row>
    <row r="56" spans="1:15" ht="12.75">
      <c r="A56" s="203"/>
      <c r="B56" s="205"/>
      <c r="C56" s="206" t="s">
        <v>126</v>
      </c>
      <c r="D56" s="207"/>
      <c r="E56" s="208">
        <v>628.5884</v>
      </c>
      <c r="F56" s="209"/>
      <c r="G56" s="210"/>
      <c r="M56" s="204" t="s">
        <v>126</v>
      </c>
      <c r="O56" s="195"/>
    </row>
    <row r="57" spans="1:104" ht="12.75">
      <c r="A57" s="196">
        <v>12</v>
      </c>
      <c r="B57" s="197" t="s">
        <v>127</v>
      </c>
      <c r="C57" s="198" t="s">
        <v>128</v>
      </c>
      <c r="D57" s="199" t="s">
        <v>109</v>
      </c>
      <c r="E57" s="200">
        <v>1.2571768</v>
      </c>
      <c r="F57" s="200">
        <v>0</v>
      </c>
      <c r="G57" s="201">
        <f>E57*F57</f>
        <v>0</v>
      </c>
      <c r="O57" s="195">
        <v>2</v>
      </c>
      <c r="AA57" s="167">
        <v>7</v>
      </c>
      <c r="AB57" s="167">
        <v>1001</v>
      </c>
      <c r="AC57" s="167">
        <v>5</v>
      </c>
      <c r="AZ57" s="167">
        <v>2</v>
      </c>
      <c r="BA57" s="167">
        <f>IF(AZ57=1,G57,0)</f>
        <v>0</v>
      </c>
      <c r="BB57" s="167">
        <f>IF(AZ57=2,G57,0)</f>
        <v>0</v>
      </c>
      <c r="BC57" s="167">
        <f>IF(AZ57=3,G57,0)</f>
        <v>0</v>
      </c>
      <c r="BD57" s="167">
        <f>IF(AZ57=4,G57,0)</f>
        <v>0</v>
      </c>
      <c r="BE57" s="167">
        <f>IF(AZ57=5,G57,0)</f>
        <v>0</v>
      </c>
      <c r="CA57" s="202">
        <v>7</v>
      </c>
      <c r="CB57" s="202">
        <v>1001</v>
      </c>
      <c r="CZ57" s="167">
        <v>0</v>
      </c>
    </row>
    <row r="58" spans="1:57" ht="12.75">
      <c r="A58" s="211"/>
      <c r="B58" s="212" t="s">
        <v>73</v>
      </c>
      <c r="C58" s="213" t="str">
        <f>CONCATENATE(B52," ",C52)</f>
        <v>713 Izolace tepelné</v>
      </c>
      <c r="D58" s="214"/>
      <c r="E58" s="215"/>
      <c r="F58" s="216"/>
      <c r="G58" s="217">
        <f>SUM(G52:G57)</f>
        <v>0</v>
      </c>
      <c r="O58" s="195">
        <v>4</v>
      </c>
      <c r="BA58" s="218">
        <f>SUM(BA52:BA57)</f>
        <v>0</v>
      </c>
      <c r="BB58" s="218">
        <f>SUM(BB52:BB57)</f>
        <v>0</v>
      </c>
      <c r="BC58" s="218">
        <f>SUM(BC52:BC57)</f>
        <v>0</v>
      </c>
      <c r="BD58" s="218">
        <f>SUM(BD52:BD57)</f>
        <v>0</v>
      </c>
      <c r="BE58" s="218">
        <f>SUM(BE52:BE57)</f>
        <v>0</v>
      </c>
    </row>
    <row r="59" spans="1:15" ht="12.75">
      <c r="A59" s="188" t="s">
        <v>72</v>
      </c>
      <c r="B59" s="189" t="s">
        <v>129</v>
      </c>
      <c r="C59" s="190" t="s">
        <v>130</v>
      </c>
      <c r="D59" s="191"/>
      <c r="E59" s="192"/>
      <c r="F59" s="192"/>
      <c r="G59" s="193"/>
      <c r="H59" s="194"/>
      <c r="I59" s="194"/>
      <c r="O59" s="195">
        <v>1</v>
      </c>
    </row>
    <row r="60" spans="1:104" ht="12.75">
      <c r="A60" s="196">
        <v>13</v>
      </c>
      <c r="B60" s="197" t="s">
        <v>131</v>
      </c>
      <c r="C60" s="198" t="s">
        <v>132</v>
      </c>
      <c r="D60" s="199" t="s">
        <v>98</v>
      </c>
      <c r="E60" s="200">
        <v>3</v>
      </c>
      <c r="F60" s="200">
        <v>0</v>
      </c>
      <c r="G60" s="201">
        <f>E60*F60</f>
        <v>0</v>
      </c>
      <c r="O60" s="195">
        <v>2</v>
      </c>
      <c r="AA60" s="167">
        <v>1</v>
      </c>
      <c r="AB60" s="167">
        <v>7</v>
      </c>
      <c r="AC60" s="167">
        <v>7</v>
      </c>
      <c r="AZ60" s="167">
        <v>2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1</v>
      </c>
      <c r="CB60" s="202">
        <v>7</v>
      </c>
      <c r="CZ60" s="167">
        <v>0</v>
      </c>
    </row>
    <row r="61" spans="1:104" ht="22.5">
      <c r="A61" s="196">
        <v>14</v>
      </c>
      <c r="B61" s="197" t="s">
        <v>133</v>
      </c>
      <c r="C61" s="198" t="s">
        <v>134</v>
      </c>
      <c r="D61" s="199" t="s">
        <v>98</v>
      </c>
      <c r="E61" s="200">
        <v>3</v>
      </c>
      <c r="F61" s="200">
        <v>0</v>
      </c>
      <c r="G61" s="201">
        <f>E61*F61</f>
        <v>0</v>
      </c>
      <c r="O61" s="195">
        <v>2</v>
      </c>
      <c r="AA61" s="167">
        <v>1</v>
      </c>
      <c r="AB61" s="167">
        <v>7</v>
      </c>
      <c r="AC61" s="167">
        <v>7</v>
      </c>
      <c r="AZ61" s="167">
        <v>2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1</v>
      </c>
      <c r="CB61" s="202">
        <v>7</v>
      </c>
      <c r="CZ61" s="167">
        <v>0.0014</v>
      </c>
    </row>
    <row r="62" spans="1:104" ht="12.75">
      <c r="A62" s="196">
        <v>15</v>
      </c>
      <c r="B62" s="197" t="s">
        <v>135</v>
      </c>
      <c r="C62" s="198" t="s">
        <v>136</v>
      </c>
      <c r="D62" s="199" t="s">
        <v>109</v>
      </c>
      <c r="E62" s="200">
        <v>0.0042</v>
      </c>
      <c r="F62" s="200">
        <v>0</v>
      </c>
      <c r="G62" s="201">
        <f>E62*F62</f>
        <v>0</v>
      </c>
      <c r="O62" s="195">
        <v>2</v>
      </c>
      <c r="AA62" s="167">
        <v>7</v>
      </c>
      <c r="AB62" s="167">
        <v>1001</v>
      </c>
      <c r="AC62" s="167">
        <v>5</v>
      </c>
      <c r="AZ62" s="167">
        <v>2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202">
        <v>7</v>
      </c>
      <c r="CB62" s="202">
        <v>1001</v>
      </c>
      <c r="CZ62" s="167">
        <v>0</v>
      </c>
    </row>
    <row r="63" spans="1:104" ht="12.75">
      <c r="A63" s="196">
        <v>16</v>
      </c>
      <c r="B63" s="197" t="s">
        <v>137</v>
      </c>
      <c r="C63" s="198" t="s">
        <v>138</v>
      </c>
      <c r="D63" s="199" t="s">
        <v>109</v>
      </c>
      <c r="E63" s="200">
        <v>0.06033</v>
      </c>
      <c r="F63" s="200">
        <v>0</v>
      </c>
      <c r="G63" s="201">
        <f>E63*F63</f>
        <v>0</v>
      </c>
      <c r="O63" s="195">
        <v>2</v>
      </c>
      <c r="AA63" s="167">
        <v>8</v>
      </c>
      <c r="AB63" s="167">
        <v>0</v>
      </c>
      <c r="AC63" s="167">
        <v>3</v>
      </c>
      <c r="AZ63" s="167">
        <v>2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8</v>
      </c>
      <c r="CB63" s="202">
        <v>0</v>
      </c>
      <c r="CZ63" s="167">
        <v>0</v>
      </c>
    </row>
    <row r="64" spans="1:104" ht="12.75">
      <c r="A64" s="196">
        <v>17</v>
      </c>
      <c r="B64" s="197" t="s">
        <v>139</v>
      </c>
      <c r="C64" s="198" t="s">
        <v>140</v>
      </c>
      <c r="D64" s="199" t="s">
        <v>109</v>
      </c>
      <c r="E64" s="200">
        <v>0.18099</v>
      </c>
      <c r="F64" s="200">
        <v>0</v>
      </c>
      <c r="G64" s="201">
        <f>E64*F64</f>
        <v>0</v>
      </c>
      <c r="O64" s="195">
        <v>2</v>
      </c>
      <c r="AA64" s="167">
        <v>8</v>
      </c>
      <c r="AB64" s="167">
        <v>0</v>
      </c>
      <c r="AC64" s="167">
        <v>3</v>
      </c>
      <c r="AZ64" s="167">
        <v>2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202">
        <v>8</v>
      </c>
      <c r="CB64" s="202">
        <v>0</v>
      </c>
      <c r="CZ64" s="167">
        <v>0</v>
      </c>
    </row>
    <row r="65" spans="1:104" ht="12.75">
      <c r="A65" s="196">
        <v>18</v>
      </c>
      <c r="B65" s="197" t="s">
        <v>141</v>
      </c>
      <c r="C65" s="198" t="s">
        <v>142</v>
      </c>
      <c r="D65" s="199" t="s">
        <v>109</v>
      </c>
      <c r="E65" s="200">
        <v>0.06033</v>
      </c>
      <c r="F65" s="200">
        <v>0</v>
      </c>
      <c r="G65" s="201">
        <f>E65*F65</f>
        <v>0</v>
      </c>
      <c r="O65" s="195">
        <v>2</v>
      </c>
      <c r="AA65" s="167">
        <v>8</v>
      </c>
      <c r="AB65" s="167">
        <v>0</v>
      </c>
      <c r="AC65" s="167">
        <v>3</v>
      </c>
      <c r="AZ65" s="167">
        <v>2</v>
      </c>
      <c r="BA65" s="167">
        <f>IF(AZ65=1,G65,0)</f>
        <v>0</v>
      </c>
      <c r="BB65" s="167">
        <f>IF(AZ65=2,G65,0)</f>
        <v>0</v>
      </c>
      <c r="BC65" s="167">
        <f>IF(AZ65=3,G65,0)</f>
        <v>0</v>
      </c>
      <c r="BD65" s="167">
        <f>IF(AZ65=4,G65,0)</f>
        <v>0</v>
      </c>
      <c r="BE65" s="167">
        <f>IF(AZ65=5,G65,0)</f>
        <v>0</v>
      </c>
      <c r="CA65" s="202">
        <v>8</v>
      </c>
      <c r="CB65" s="202">
        <v>0</v>
      </c>
      <c r="CZ65" s="167">
        <v>0</v>
      </c>
    </row>
    <row r="66" spans="1:104" ht="12.75">
      <c r="A66" s="196">
        <v>19</v>
      </c>
      <c r="B66" s="197" t="s">
        <v>143</v>
      </c>
      <c r="C66" s="198" t="s">
        <v>144</v>
      </c>
      <c r="D66" s="199" t="s">
        <v>109</v>
      </c>
      <c r="E66" s="200">
        <v>0.06033</v>
      </c>
      <c r="F66" s="200">
        <v>0</v>
      </c>
      <c r="G66" s="201">
        <f>E66*F66</f>
        <v>0</v>
      </c>
      <c r="O66" s="195">
        <v>2</v>
      </c>
      <c r="AA66" s="167">
        <v>8</v>
      </c>
      <c r="AB66" s="167">
        <v>0</v>
      </c>
      <c r="AC66" s="167">
        <v>3</v>
      </c>
      <c r="AZ66" s="167">
        <v>2</v>
      </c>
      <c r="BA66" s="167">
        <f>IF(AZ66=1,G66,0)</f>
        <v>0</v>
      </c>
      <c r="BB66" s="167">
        <f>IF(AZ66=2,G66,0)</f>
        <v>0</v>
      </c>
      <c r="BC66" s="167">
        <f>IF(AZ66=3,G66,0)</f>
        <v>0</v>
      </c>
      <c r="BD66" s="167">
        <f>IF(AZ66=4,G66,0)</f>
        <v>0</v>
      </c>
      <c r="BE66" s="167">
        <f>IF(AZ66=5,G66,0)</f>
        <v>0</v>
      </c>
      <c r="CA66" s="202">
        <v>8</v>
      </c>
      <c r="CB66" s="202">
        <v>0</v>
      </c>
      <c r="CZ66" s="167">
        <v>0</v>
      </c>
    </row>
    <row r="67" spans="1:57" ht="12.75">
      <c r="A67" s="211"/>
      <c r="B67" s="212" t="s">
        <v>73</v>
      </c>
      <c r="C67" s="213" t="str">
        <f>CONCATENATE(B59," ",C59)</f>
        <v>721 Vnitřní kanalizace</v>
      </c>
      <c r="D67" s="214"/>
      <c r="E67" s="215"/>
      <c r="F67" s="216"/>
      <c r="G67" s="217">
        <f>SUM(G59:G66)</f>
        <v>0</v>
      </c>
      <c r="O67" s="195">
        <v>4</v>
      </c>
      <c r="BA67" s="218">
        <f>SUM(BA59:BA66)</f>
        <v>0</v>
      </c>
      <c r="BB67" s="218">
        <f>SUM(BB59:BB66)</f>
        <v>0</v>
      </c>
      <c r="BC67" s="218">
        <f>SUM(BC59:BC66)</f>
        <v>0</v>
      </c>
      <c r="BD67" s="218">
        <f>SUM(BD59:BD66)</f>
        <v>0</v>
      </c>
      <c r="BE67" s="218">
        <f>SUM(BE59:BE66)</f>
        <v>0</v>
      </c>
    </row>
    <row r="68" spans="1:15" ht="12.75">
      <c r="A68" s="188" t="s">
        <v>72</v>
      </c>
      <c r="B68" s="189" t="s">
        <v>145</v>
      </c>
      <c r="C68" s="190" t="s">
        <v>146</v>
      </c>
      <c r="D68" s="191"/>
      <c r="E68" s="192"/>
      <c r="F68" s="192"/>
      <c r="G68" s="193"/>
      <c r="H68" s="194"/>
      <c r="I68" s="194"/>
      <c r="O68" s="195">
        <v>1</v>
      </c>
    </row>
    <row r="69" spans="1:104" ht="12.75">
      <c r="A69" s="196">
        <v>20</v>
      </c>
      <c r="B69" s="197" t="s">
        <v>147</v>
      </c>
      <c r="C69" s="198" t="s">
        <v>148</v>
      </c>
      <c r="D69" s="199" t="s">
        <v>98</v>
      </c>
      <c r="E69" s="200">
        <v>35</v>
      </c>
      <c r="F69" s="200">
        <v>0</v>
      </c>
      <c r="G69" s="201">
        <f>E69*F69</f>
        <v>0</v>
      </c>
      <c r="O69" s="195">
        <v>2</v>
      </c>
      <c r="AA69" s="167">
        <v>1</v>
      </c>
      <c r="AB69" s="167">
        <v>7</v>
      </c>
      <c r="AC69" s="167">
        <v>7</v>
      </c>
      <c r="AZ69" s="167">
        <v>2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202">
        <v>1</v>
      </c>
      <c r="CB69" s="202">
        <v>7</v>
      </c>
      <c r="CZ69" s="167">
        <v>0.0006</v>
      </c>
    </row>
    <row r="70" spans="1:104" ht="12.75">
      <c r="A70" s="196">
        <v>21</v>
      </c>
      <c r="B70" s="197" t="s">
        <v>149</v>
      </c>
      <c r="C70" s="198" t="s">
        <v>150</v>
      </c>
      <c r="D70" s="199" t="s">
        <v>98</v>
      </c>
      <c r="E70" s="200">
        <v>1</v>
      </c>
      <c r="F70" s="200">
        <v>0</v>
      </c>
      <c r="G70" s="201">
        <f>E70*F70</f>
        <v>0</v>
      </c>
      <c r="O70" s="195">
        <v>2</v>
      </c>
      <c r="AA70" s="167">
        <v>1</v>
      </c>
      <c r="AB70" s="167">
        <v>7</v>
      </c>
      <c r="AC70" s="167">
        <v>7</v>
      </c>
      <c r="AZ70" s="167">
        <v>2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1</v>
      </c>
      <c r="CB70" s="202">
        <v>7</v>
      </c>
      <c r="CZ70" s="167">
        <v>0.003</v>
      </c>
    </row>
    <row r="71" spans="1:104" ht="12.75">
      <c r="A71" s="196">
        <v>22</v>
      </c>
      <c r="B71" s="197" t="s">
        <v>151</v>
      </c>
      <c r="C71" s="198" t="s">
        <v>152</v>
      </c>
      <c r="D71" s="199" t="s">
        <v>86</v>
      </c>
      <c r="E71" s="200">
        <v>36.015</v>
      </c>
      <c r="F71" s="200">
        <v>0</v>
      </c>
      <c r="G71" s="201">
        <f>E71*F71</f>
        <v>0</v>
      </c>
      <c r="O71" s="195">
        <v>2</v>
      </c>
      <c r="AA71" s="167">
        <v>1</v>
      </c>
      <c r="AB71" s="167">
        <v>7</v>
      </c>
      <c r="AC71" s="167">
        <v>7</v>
      </c>
      <c r="AZ71" s="167">
        <v>2</v>
      </c>
      <c r="BA71" s="167">
        <f>IF(AZ71=1,G71,0)</f>
        <v>0</v>
      </c>
      <c r="BB71" s="167">
        <f>IF(AZ71=2,G71,0)</f>
        <v>0</v>
      </c>
      <c r="BC71" s="167">
        <f>IF(AZ71=3,G71,0)</f>
        <v>0</v>
      </c>
      <c r="BD71" s="167">
        <f>IF(AZ71=4,G71,0)</f>
        <v>0</v>
      </c>
      <c r="BE71" s="167">
        <f>IF(AZ71=5,G71,0)</f>
        <v>0</v>
      </c>
      <c r="CA71" s="202">
        <v>1</v>
      </c>
      <c r="CB71" s="202">
        <v>7</v>
      </c>
      <c r="CZ71" s="167">
        <v>0.00615</v>
      </c>
    </row>
    <row r="72" spans="1:15" ht="12.75">
      <c r="A72" s="203"/>
      <c r="B72" s="205"/>
      <c r="C72" s="206" t="s">
        <v>153</v>
      </c>
      <c r="D72" s="207"/>
      <c r="E72" s="208">
        <v>36.015</v>
      </c>
      <c r="F72" s="209"/>
      <c r="G72" s="210"/>
      <c r="M72" s="204" t="s">
        <v>153</v>
      </c>
      <c r="O72" s="195"/>
    </row>
    <row r="73" spans="1:104" ht="12.75">
      <c r="A73" s="196">
        <v>23</v>
      </c>
      <c r="B73" s="197" t="s">
        <v>154</v>
      </c>
      <c r="C73" s="198" t="s">
        <v>155</v>
      </c>
      <c r="D73" s="199" t="s">
        <v>156</v>
      </c>
      <c r="E73" s="200">
        <v>29.6</v>
      </c>
      <c r="F73" s="200">
        <v>0</v>
      </c>
      <c r="G73" s="201">
        <f>E73*F73</f>
        <v>0</v>
      </c>
      <c r="O73" s="195">
        <v>2</v>
      </c>
      <c r="AA73" s="167">
        <v>1</v>
      </c>
      <c r="AB73" s="167">
        <v>7</v>
      </c>
      <c r="AC73" s="167">
        <v>7</v>
      </c>
      <c r="AZ73" s="167">
        <v>2</v>
      </c>
      <c r="BA73" s="167">
        <f>IF(AZ73=1,G73,0)</f>
        <v>0</v>
      </c>
      <c r="BB73" s="167">
        <f>IF(AZ73=2,G73,0)</f>
        <v>0</v>
      </c>
      <c r="BC73" s="167">
        <f>IF(AZ73=3,G73,0)</f>
        <v>0</v>
      </c>
      <c r="BD73" s="167">
        <f>IF(AZ73=4,G73,0)</f>
        <v>0</v>
      </c>
      <c r="BE73" s="167">
        <f>IF(AZ73=5,G73,0)</f>
        <v>0</v>
      </c>
      <c r="CA73" s="202">
        <v>1</v>
      </c>
      <c r="CB73" s="202">
        <v>7</v>
      </c>
      <c r="CZ73" s="167">
        <v>0</v>
      </c>
    </row>
    <row r="74" spans="1:15" ht="12.75">
      <c r="A74" s="203"/>
      <c r="B74" s="205"/>
      <c r="C74" s="206" t="s">
        <v>157</v>
      </c>
      <c r="D74" s="207"/>
      <c r="E74" s="208">
        <v>29.6</v>
      </c>
      <c r="F74" s="209"/>
      <c r="G74" s="210"/>
      <c r="M74" s="204" t="s">
        <v>157</v>
      </c>
      <c r="O74" s="195"/>
    </row>
    <row r="75" spans="1:104" ht="12.75">
      <c r="A75" s="196">
        <v>24</v>
      </c>
      <c r="B75" s="197" t="s">
        <v>158</v>
      </c>
      <c r="C75" s="198" t="s">
        <v>159</v>
      </c>
      <c r="D75" s="199" t="s">
        <v>156</v>
      </c>
      <c r="E75" s="200">
        <v>136.6</v>
      </c>
      <c r="F75" s="200">
        <v>0</v>
      </c>
      <c r="G75" s="201">
        <f>E75*F75</f>
        <v>0</v>
      </c>
      <c r="O75" s="195">
        <v>2</v>
      </c>
      <c r="AA75" s="167">
        <v>1</v>
      </c>
      <c r="AB75" s="167">
        <v>7</v>
      </c>
      <c r="AC75" s="167">
        <v>7</v>
      </c>
      <c r="AZ75" s="167">
        <v>2</v>
      </c>
      <c r="BA75" s="167">
        <f>IF(AZ75=1,G75,0)</f>
        <v>0</v>
      </c>
      <c r="BB75" s="167">
        <f>IF(AZ75=2,G75,0)</f>
        <v>0</v>
      </c>
      <c r="BC75" s="167">
        <f>IF(AZ75=3,G75,0)</f>
        <v>0</v>
      </c>
      <c r="BD75" s="167">
        <f>IF(AZ75=4,G75,0)</f>
        <v>0</v>
      </c>
      <c r="BE75" s="167">
        <f>IF(AZ75=5,G75,0)</f>
        <v>0</v>
      </c>
      <c r="CA75" s="202">
        <v>1</v>
      </c>
      <c r="CB75" s="202">
        <v>7</v>
      </c>
      <c r="CZ75" s="167">
        <v>0</v>
      </c>
    </row>
    <row r="76" spans="1:15" ht="12.75">
      <c r="A76" s="203"/>
      <c r="B76" s="205"/>
      <c r="C76" s="206" t="s">
        <v>160</v>
      </c>
      <c r="D76" s="207"/>
      <c r="E76" s="208">
        <v>136.6</v>
      </c>
      <c r="F76" s="209"/>
      <c r="G76" s="210"/>
      <c r="M76" s="204" t="s">
        <v>160</v>
      </c>
      <c r="O76" s="195"/>
    </row>
    <row r="77" spans="1:104" ht="12.75">
      <c r="A77" s="196">
        <v>25</v>
      </c>
      <c r="B77" s="197" t="s">
        <v>161</v>
      </c>
      <c r="C77" s="198" t="s">
        <v>162</v>
      </c>
      <c r="D77" s="199" t="s">
        <v>98</v>
      </c>
      <c r="E77" s="200">
        <v>1</v>
      </c>
      <c r="F77" s="200">
        <v>0</v>
      </c>
      <c r="G77" s="201">
        <f>E77*F77</f>
        <v>0</v>
      </c>
      <c r="O77" s="195">
        <v>2</v>
      </c>
      <c r="AA77" s="167">
        <v>1</v>
      </c>
      <c r="AB77" s="167">
        <v>7</v>
      </c>
      <c r="AC77" s="167">
        <v>7</v>
      </c>
      <c r="AZ77" s="167">
        <v>2</v>
      </c>
      <c r="BA77" s="167">
        <f>IF(AZ77=1,G77,0)</f>
        <v>0</v>
      </c>
      <c r="BB77" s="167">
        <f>IF(AZ77=2,G77,0)</f>
        <v>0</v>
      </c>
      <c r="BC77" s="167">
        <f>IF(AZ77=3,G77,0)</f>
        <v>0</v>
      </c>
      <c r="BD77" s="167">
        <f>IF(AZ77=4,G77,0)</f>
        <v>0</v>
      </c>
      <c r="BE77" s="167">
        <f>IF(AZ77=5,G77,0)</f>
        <v>0</v>
      </c>
      <c r="CA77" s="202">
        <v>1</v>
      </c>
      <c r="CB77" s="202">
        <v>7</v>
      </c>
      <c r="CZ77" s="167">
        <v>0</v>
      </c>
    </row>
    <row r="78" spans="1:104" ht="12.75">
      <c r="A78" s="196">
        <v>26</v>
      </c>
      <c r="B78" s="197" t="s">
        <v>163</v>
      </c>
      <c r="C78" s="198" t="s">
        <v>164</v>
      </c>
      <c r="D78" s="199" t="s">
        <v>86</v>
      </c>
      <c r="E78" s="200">
        <v>36.015</v>
      </c>
      <c r="F78" s="200">
        <v>0</v>
      </c>
      <c r="G78" s="201">
        <f>E78*F78</f>
        <v>0</v>
      </c>
      <c r="O78" s="195">
        <v>2</v>
      </c>
      <c r="AA78" s="167">
        <v>1</v>
      </c>
      <c r="AB78" s="167">
        <v>7</v>
      </c>
      <c r="AC78" s="167">
        <v>7</v>
      </c>
      <c r="AZ78" s="167">
        <v>2</v>
      </c>
      <c r="BA78" s="167">
        <f>IF(AZ78=1,G78,0)</f>
        <v>0</v>
      </c>
      <c r="BB78" s="167">
        <f>IF(AZ78=2,G78,0)</f>
        <v>0</v>
      </c>
      <c r="BC78" s="167">
        <f>IF(AZ78=3,G78,0)</f>
        <v>0</v>
      </c>
      <c r="BD78" s="167">
        <f>IF(AZ78=4,G78,0)</f>
        <v>0</v>
      </c>
      <c r="BE78" s="167">
        <f>IF(AZ78=5,G78,0)</f>
        <v>0</v>
      </c>
      <c r="CA78" s="202">
        <v>1</v>
      </c>
      <c r="CB78" s="202">
        <v>7</v>
      </c>
      <c r="CZ78" s="167">
        <v>0</v>
      </c>
    </row>
    <row r="79" spans="1:15" ht="12.75">
      <c r="A79" s="203"/>
      <c r="B79" s="205"/>
      <c r="C79" s="206" t="s">
        <v>153</v>
      </c>
      <c r="D79" s="207"/>
      <c r="E79" s="208">
        <v>36.015</v>
      </c>
      <c r="F79" s="209"/>
      <c r="G79" s="210"/>
      <c r="M79" s="204" t="s">
        <v>153</v>
      </c>
      <c r="O79" s="195"/>
    </row>
    <row r="80" spans="1:104" ht="12.75">
      <c r="A80" s="196">
        <v>27</v>
      </c>
      <c r="B80" s="197" t="s">
        <v>165</v>
      </c>
      <c r="C80" s="198" t="s">
        <v>166</v>
      </c>
      <c r="D80" s="199" t="s">
        <v>156</v>
      </c>
      <c r="E80" s="200">
        <v>3</v>
      </c>
      <c r="F80" s="200">
        <v>0</v>
      </c>
      <c r="G80" s="201">
        <f>E80*F80</f>
        <v>0</v>
      </c>
      <c r="O80" s="195">
        <v>2</v>
      </c>
      <c r="AA80" s="167">
        <v>1</v>
      </c>
      <c r="AB80" s="167">
        <v>7</v>
      </c>
      <c r="AC80" s="167">
        <v>7</v>
      </c>
      <c r="AZ80" s="167">
        <v>2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202">
        <v>1</v>
      </c>
      <c r="CB80" s="202">
        <v>7</v>
      </c>
      <c r="CZ80" s="167">
        <v>0</v>
      </c>
    </row>
    <row r="81" spans="1:104" ht="12.75">
      <c r="A81" s="196">
        <v>28</v>
      </c>
      <c r="B81" s="197" t="s">
        <v>167</v>
      </c>
      <c r="C81" s="198" t="s">
        <v>168</v>
      </c>
      <c r="D81" s="199" t="s">
        <v>98</v>
      </c>
      <c r="E81" s="200">
        <v>1</v>
      </c>
      <c r="F81" s="200">
        <v>0</v>
      </c>
      <c r="G81" s="201">
        <f>E81*F81</f>
        <v>0</v>
      </c>
      <c r="O81" s="195">
        <v>2</v>
      </c>
      <c r="AA81" s="167">
        <v>1</v>
      </c>
      <c r="AB81" s="167">
        <v>7</v>
      </c>
      <c r="AC81" s="167">
        <v>7</v>
      </c>
      <c r="AZ81" s="167">
        <v>2</v>
      </c>
      <c r="BA81" s="167">
        <f>IF(AZ81=1,G81,0)</f>
        <v>0</v>
      </c>
      <c r="BB81" s="167">
        <f>IF(AZ81=2,G81,0)</f>
        <v>0</v>
      </c>
      <c r="BC81" s="167">
        <f>IF(AZ81=3,G81,0)</f>
        <v>0</v>
      </c>
      <c r="BD81" s="167">
        <f>IF(AZ81=4,G81,0)</f>
        <v>0</v>
      </c>
      <c r="BE81" s="167">
        <f>IF(AZ81=5,G81,0)</f>
        <v>0</v>
      </c>
      <c r="CA81" s="202">
        <v>1</v>
      </c>
      <c r="CB81" s="202">
        <v>7</v>
      </c>
      <c r="CZ81" s="167">
        <v>0</v>
      </c>
    </row>
    <row r="82" spans="1:104" ht="12.75">
      <c r="A82" s="196">
        <v>29</v>
      </c>
      <c r="B82" s="197" t="s">
        <v>169</v>
      </c>
      <c r="C82" s="198" t="s">
        <v>170</v>
      </c>
      <c r="D82" s="199" t="s">
        <v>156</v>
      </c>
      <c r="E82" s="200">
        <v>29.6</v>
      </c>
      <c r="F82" s="200">
        <v>0</v>
      </c>
      <c r="G82" s="201">
        <f>E82*F82</f>
        <v>0</v>
      </c>
      <c r="O82" s="195">
        <v>2</v>
      </c>
      <c r="AA82" s="167">
        <v>1</v>
      </c>
      <c r="AB82" s="167">
        <v>7</v>
      </c>
      <c r="AC82" s="167">
        <v>7</v>
      </c>
      <c r="AZ82" s="167">
        <v>2</v>
      </c>
      <c r="BA82" s="167">
        <f>IF(AZ82=1,G82,0)</f>
        <v>0</v>
      </c>
      <c r="BB82" s="167">
        <f>IF(AZ82=2,G82,0)</f>
        <v>0</v>
      </c>
      <c r="BC82" s="167">
        <f>IF(AZ82=3,G82,0)</f>
        <v>0</v>
      </c>
      <c r="BD82" s="167">
        <f>IF(AZ82=4,G82,0)</f>
        <v>0</v>
      </c>
      <c r="BE82" s="167">
        <f>IF(AZ82=5,G82,0)</f>
        <v>0</v>
      </c>
      <c r="CA82" s="202">
        <v>1</v>
      </c>
      <c r="CB82" s="202">
        <v>7</v>
      </c>
      <c r="CZ82" s="167">
        <v>0.00428</v>
      </c>
    </row>
    <row r="83" spans="1:15" ht="12.75">
      <c r="A83" s="203"/>
      <c r="B83" s="205"/>
      <c r="C83" s="206" t="s">
        <v>157</v>
      </c>
      <c r="D83" s="207"/>
      <c r="E83" s="208">
        <v>29.6</v>
      </c>
      <c r="F83" s="209"/>
      <c r="G83" s="210"/>
      <c r="M83" s="204" t="s">
        <v>157</v>
      </c>
      <c r="O83" s="195"/>
    </row>
    <row r="84" spans="1:104" ht="12.75">
      <c r="A84" s="196">
        <v>30</v>
      </c>
      <c r="B84" s="197" t="s">
        <v>171</v>
      </c>
      <c r="C84" s="198" t="s">
        <v>172</v>
      </c>
      <c r="D84" s="199" t="s">
        <v>156</v>
      </c>
      <c r="E84" s="200">
        <v>136.6</v>
      </c>
      <c r="F84" s="200">
        <v>0</v>
      </c>
      <c r="G84" s="201">
        <f>E84*F84</f>
        <v>0</v>
      </c>
      <c r="O84" s="195">
        <v>2</v>
      </c>
      <c r="AA84" s="167">
        <v>1</v>
      </c>
      <c r="AB84" s="167">
        <v>7</v>
      </c>
      <c r="AC84" s="167">
        <v>7</v>
      </c>
      <c r="AZ84" s="167">
        <v>2</v>
      </c>
      <c r="BA84" s="167">
        <f>IF(AZ84=1,G84,0)</f>
        <v>0</v>
      </c>
      <c r="BB84" s="167">
        <f>IF(AZ84=2,G84,0)</f>
        <v>0</v>
      </c>
      <c r="BC84" s="167">
        <f>IF(AZ84=3,G84,0)</f>
        <v>0</v>
      </c>
      <c r="BD84" s="167">
        <f>IF(AZ84=4,G84,0)</f>
        <v>0</v>
      </c>
      <c r="BE84" s="167">
        <f>IF(AZ84=5,G84,0)</f>
        <v>0</v>
      </c>
      <c r="CA84" s="202">
        <v>1</v>
      </c>
      <c r="CB84" s="202">
        <v>7</v>
      </c>
      <c r="CZ84" s="167">
        <v>0.00615</v>
      </c>
    </row>
    <row r="85" spans="1:15" ht="12.75">
      <c r="A85" s="203"/>
      <c r="B85" s="205"/>
      <c r="C85" s="206" t="s">
        <v>160</v>
      </c>
      <c r="D85" s="207"/>
      <c r="E85" s="208">
        <v>136.6</v>
      </c>
      <c r="F85" s="209"/>
      <c r="G85" s="210"/>
      <c r="M85" s="204" t="s">
        <v>160</v>
      </c>
      <c r="O85" s="195"/>
    </row>
    <row r="86" spans="1:104" ht="12.75">
      <c r="A86" s="196">
        <v>31</v>
      </c>
      <c r="B86" s="197" t="s">
        <v>173</v>
      </c>
      <c r="C86" s="198" t="s">
        <v>174</v>
      </c>
      <c r="D86" s="199" t="s">
        <v>156</v>
      </c>
      <c r="E86" s="200">
        <v>3</v>
      </c>
      <c r="F86" s="200">
        <v>0</v>
      </c>
      <c r="G86" s="201">
        <f>E86*F86</f>
        <v>0</v>
      </c>
      <c r="O86" s="195">
        <v>2</v>
      </c>
      <c r="AA86" s="167">
        <v>1</v>
      </c>
      <c r="AB86" s="167">
        <v>7</v>
      </c>
      <c r="AC86" s="167">
        <v>7</v>
      </c>
      <c r="AZ86" s="167">
        <v>2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202">
        <v>1</v>
      </c>
      <c r="CB86" s="202">
        <v>7</v>
      </c>
      <c r="CZ86" s="167">
        <v>0.00466</v>
      </c>
    </row>
    <row r="87" spans="1:104" ht="12.75">
      <c r="A87" s="196">
        <v>32</v>
      </c>
      <c r="B87" s="197" t="s">
        <v>175</v>
      </c>
      <c r="C87" s="198" t="s">
        <v>176</v>
      </c>
      <c r="D87" s="199" t="s">
        <v>98</v>
      </c>
      <c r="E87" s="200">
        <v>1</v>
      </c>
      <c r="F87" s="200">
        <v>0</v>
      </c>
      <c r="G87" s="201">
        <f>E87*F87</f>
        <v>0</v>
      </c>
      <c r="O87" s="195">
        <v>2</v>
      </c>
      <c r="AA87" s="167">
        <v>1</v>
      </c>
      <c r="AB87" s="167">
        <v>7</v>
      </c>
      <c r="AC87" s="167">
        <v>7</v>
      </c>
      <c r="AZ87" s="167">
        <v>2</v>
      </c>
      <c r="BA87" s="167">
        <f>IF(AZ87=1,G87,0)</f>
        <v>0</v>
      </c>
      <c r="BB87" s="167">
        <f>IF(AZ87=2,G87,0)</f>
        <v>0</v>
      </c>
      <c r="BC87" s="167">
        <f>IF(AZ87=3,G87,0)</f>
        <v>0</v>
      </c>
      <c r="BD87" s="167">
        <f>IF(AZ87=4,G87,0)</f>
        <v>0</v>
      </c>
      <c r="BE87" s="167">
        <f>IF(AZ87=5,G87,0)</f>
        <v>0</v>
      </c>
      <c r="CA87" s="202">
        <v>1</v>
      </c>
      <c r="CB87" s="202">
        <v>7</v>
      </c>
      <c r="CZ87" s="167">
        <v>0.00011</v>
      </c>
    </row>
    <row r="88" spans="1:104" ht="12.75">
      <c r="A88" s="196">
        <v>33</v>
      </c>
      <c r="B88" s="197" t="s">
        <v>177</v>
      </c>
      <c r="C88" s="198" t="s">
        <v>178</v>
      </c>
      <c r="D88" s="199" t="s">
        <v>98</v>
      </c>
      <c r="E88" s="200">
        <v>1</v>
      </c>
      <c r="F88" s="200">
        <v>0</v>
      </c>
      <c r="G88" s="201">
        <f>E88*F88</f>
        <v>0</v>
      </c>
      <c r="O88" s="195">
        <v>2</v>
      </c>
      <c r="AA88" s="167">
        <v>3</v>
      </c>
      <c r="AB88" s="167">
        <v>7</v>
      </c>
      <c r="AC88" s="167">
        <v>5534426601</v>
      </c>
      <c r="AZ88" s="167">
        <v>2</v>
      </c>
      <c r="BA88" s="167">
        <f>IF(AZ88=1,G88,0)</f>
        <v>0</v>
      </c>
      <c r="BB88" s="167">
        <f>IF(AZ88=2,G88,0)</f>
        <v>0</v>
      </c>
      <c r="BC88" s="167">
        <f>IF(AZ88=3,G88,0)</f>
        <v>0</v>
      </c>
      <c r="BD88" s="167">
        <f>IF(AZ88=4,G88,0)</f>
        <v>0</v>
      </c>
      <c r="BE88" s="167">
        <f>IF(AZ88=5,G88,0)</f>
        <v>0</v>
      </c>
      <c r="CA88" s="202">
        <v>3</v>
      </c>
      <c r="CB88" s="202">
        <v>7</v>
      </c>
      <c r="CZ88" s="167">
        <v>0.00076</v>
      </c>
    </row>
    <row r="89" spans="1:104" ht="12.75">
      <c r="A89" s="196">
        <v>34</v>
      </c>
      <c r="B89" s="197" t="s">
        <v>179</v>
      </c>
      <c r="C89" s="198" t="s">
        <v>180</v>
      </c>
      <c r="D89" s="199" t="s">
        <v>109</v>
      </c>
      <c r="E89" s="200">
        <v>1.22712025</v>
      </c>
      <c r="F89" s="200">
        <v>0</v>
      </c>
      <c r="G89" s="201">
        <f>E89*F89</f>
        <v>0</v>
      </c>
      <c r="O89" s="195">
        <v>2</v>
      </c>
      <c r="AA89" s="167">
        <v>7</v>
      </c>
      <c r="AB89" s="167">
        <v>1001</v>
      </c>
      <c r="AC89" s="167">
        <v>5</v>
      </c>
      <c r="AZ89" s="167">
        <v>2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7</v>
      </c>
      <c r="CB89" s="202">
        <v>1001</v>
      </c>
      <c r="CZ89" s="167">
        <v>0</v>
      </c>
    </row>
    <row r="90" spans="1:104" ht="12.75">
      <c r="A90" s="196">
        <v>35</v>
      </c>
      <c r="B90" s="197" t="s">
        <v>137</v>
      </c>
      <c r="C90" s="198" t="s">
        <v>138</v>
      </c>
      <c r="D90" s="199" t="s">
        <v>109</v>
      </c>
      <c r="E90" s="200">
        <v>0.96099775</v>
      </c>
      <c r="F90" s="200">
        <v>0</v>
      </c>
      <c r="G90" s="201">
        <f>E90*F90</f>
        <v>0</v>
      </c>
      <c r="O90" s="195">
        <v>2</v>
      </c>
      <c r="AA90" s="167">
        <v>8</v>
      </c>
      <c r="AB90" s="167">
        <v>0</v>
      </c>
      <c r="AC90" s="167">
        <v>3</v>
      </c>
      <c r="AZ90" s="167">
        <v>2</v>
      </c>
      <c r="BA90" s="167">
        <f>IF(AZ90=1,G90,0)</f>
        <v>0</v>
      </c>
      <c r="BB90" s="167">
        <f>IF(AZ90=2,G90,0)</f>
        <v>0</v>
      </c>
      <c r="BC90" s="167">
        <f>IF(AZ90=3,G90,0)</f>
        <v>0</v>
      </c>
      <c r="BD90" s="167">
        <f>IF(AZ90=4,G90,0)</f>
        <v>0</v>
      </c>
      <c r="BE90" s="167">
        <f>IF(AZ90=5,G90,0)</f>
        <v>0</v>
      </c>
      <c r="CA90" s="202">
        <v>8</v>
      </c>
      <c r="CB90" s="202">
        <v>0</v>
      </c>
      <c r="CZ90" s="167">
        <v>0</v>
      </c>
    </row>
    <row r="91" spans="1:104" ht="12.75">
      <c r="A91" s="196">
        <v>36</v>
      </c>
      <c r="B91" s="197" t="s">
        <v>139</v>
      </c>
      <c r="C91" s="198" t="s">
        <v>140</v>
      </c>
      <c r="D91" s="199" t="s">
        <v>109</v>
      </c>
      <c r="E91" s="200">
        <v>2.88299325</v>
      </c>
      <c r="F91" s="200">
        <v>0</v>
      </c>
      <c r="G91" s="201">
        <f>E91*F91</f>
        <v>0</v>
      </c>
      <c r="O91" s="195">
        <v>2</v>
      </c>
      <c r="AA91" s="167">
        <v>8</v>
      </c>
      <c r="AB91" s="167">
        <v>0</v>
      </c>
      <c r="AC91" s="167">
        <v>3</v>
      </c>
      <c r="AZ91" s="167">
        <v>2</v>
      </c>
      <c r="BA91" s="167">
        <f>IF(AZ91=1,G91,0)</f>
        <v>0</v>
      </c>
      <c r="BB91" s="167">
        <f>IF(AZ91=2,G91,0)</f>
        <v>0</v>
      </c>
      <c r="BC91" s="167">
        <f>IF(AZ91=3,G91,0)</f>
        <v>0</v>
      </c>
      <c r="BD91" s="167">
        <f>IF(AZ91=4,G91,0)</f>
        <v>0</v>
      </c>
      <c r="BE91" s="167">
        <f>IF(AZ91=5,G91,0)</f>
        <v>0</v>
      </c>
      <c r="CA91" s="202">
        <v>8</v>
      </c>
      <c r="CB91" s="202">
        <v>0</v>
      </c>
      <c r="CZ91" s="167">
        <v>0</v>
      </c>
    </row>
    <row r="92" spans="1:104" ht="12.75">
      <c r="A92" s="196">
        <v>37</v>
      </c>
      <c r="B92" s="197" t="s">
        <v>141</v>
      </c>
      <c r="C92" s="198" t="s">
        <v>142</v>
      </c>
      <c r="D92" s="199" t="s">
        <v>109</v>
      </c>
      <c r="E92" s="200">
        <v>0.96099775</v>
      </c>
      <c r="F92" s="200">
        <v>0</v>
      </c>
      <c r="G92" s="201">
        <f>E92*F92</f>
        <v>0</v>
      </c>
      <c r="O92" s="195">
        <v>2</v>
      </c>
      <c r="AA92" s="167">
        <v>8</v>
      </c>
      <c r="AB92" s="167">
        <v>0</v>
      </c>
      <c r="AC92" s="167">
        <v>3</v>
      </c>
      <c r="AZ92" s="167">
        <v>2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202">
        <v>8</v>
      </c>
      <c r="CB92" s="202">
        <v>0</v>
      </c>
      <c r="CZ92" s="167">
        <v>0</v>
      </c>
    </row>
    <row r="93" spans="1:104" ht="12.75">
      <c r="A93" s="196">
        <v>38</v>
      </c>
      <c r="B93" s="197" t="s">
        <v>143</v>
      </c>
      <c r="C93" s="198" t="s">
        <v>144</v>
      </c>
      <c r="D93" s="199" t="s">
        <v>109</v>
      </c>
      <c r="E93" s="200">
        <v>0.96099775</v>
      </c>
      <c r="F93" s="200">
        <v>0</v>
      </c>
      <c r="G93" s="201">
        <f>E93*F93</f>
        <v>0</v>
      </c>
      <c r="O93" s="195">
        <v>2</v>
      </c>
      <c r="AA93" s="167">
        <v>8</v>
      </c>
      <c r="AB93" s="167">
        <v>0</v>
      </c>
      <c r="AC93" s="167">
        <v>3</v>
      </c>
      <c r="AZ93" s="167">
        <v>2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8</v>
      </c>
      <c r="CB93" s="202">
        <v>0</v>
      </c>
      <c r="CZ93" s="167">
        <v>0</v>
      </c>
    </row>
    <row r="94" spans="1:57" ht="12.75">
      <c r="A94" s="211"/>
      <c r="B94" s="212" t="s">
        <v>73</v>
      </c>
      <c r="C94" s="213" t="str">
        <f>CONCATENATE(B68," ",C68)</f>
        <v>764 Konstrukce klempířské</v>
      </c>
      <c r="D94" s="214"/>
      <c r="E94" s="215"/>
      <c r="F94" s="216"/>
      <c r="G94" s="217">
        <f>SUM(G68:G93)</f>
        <v>0</v>
      </c>
      <c r="O94" s="195">
        <v>4</v>
      </c>
      <c r="BA94" s="218">
        <f>SUM(BA68:BA93)</f>
        <v>0</v>
      </c>
      <c r="BB94" s="218">
        <f>SUM(BB68:BB93)</f>
        <v>0</v>
      </c>
      <c r="BC94" s="218">
        <f>SUM(BC68:BC93)</f>
        <v>0</v>
      </c>
      <c r="BD94" s="218">
        <f>SUM(BD68:BD93)</f>
        <v>0</v>
      </c>
      <c r="BE94" s="218">
        <f>SUM(BE68:BE93)</f>
        <v>0</v>
      </c>
    </row>
    <row r="95" spans="1:15" ht="12.75">
      <c r="A95" s="188" t="s">
        <v>72</v>
      </c>
      <c r="B95" s="189" t="s">
        <v>181</v>
      </c>
      <c r="C95" s="190" t="s">
        <v>182</v>
      </c>
      <c r="D95" s="191"/>
      <c r="E95" s="192"/>
      <c r="F95" s="192"/>
      <c r="G95" s="193"/>
      <c r="H95" s="194"/>
      <c r="I95" s="194"/>
      <c r="O95" s="195">
        <v>1</v>
      </c>
    </row>
    <row r="96" spans="1:104" ht="12.75">
      <c r="A96" s="196">
        <v>39</v>
      </c>
      <c r="B96" s="197" t="s">
        <v>183</v>
      </c>
      <c r="C96" s="198" t="s">
        <v>184</v>
      </c>
      <c r="D96" s="199" t="s">
        <v>86</v>
      </c>
      <c r="E96" s="200">
        <v>2.5824</v>
      </c>
      <c r="F96" s="200">
        <v>0</v>
      </c>
      <c r="G96" s="201">
        <f>E96*F96</f>
        <v>0</v>
      </c>
      <c r="O96" s="195">
        <v>2</v>
      </c>
      <c r="AA96" s="167">
        <v>1</v>
      </c>
      <c r="AB96" s="167">
        <v>7</v>
      </c>
      <c r="AC96" s="167">
        <v>7</v>
      </c>
      <c r="AZ96" s="167">
        <v>2</v>
      </c>
      <c r="BA96" s="167">
        <f>IF(AZ96=1,G96,0)</f>
        <v>0</v>
      </c>
      <c r="BB96" s="167">
        <f>IF(AZ96=2,G96,0)</f>
        <v>0</v>
      </c>
      <c r="BC96" s="167">
        <f>IF(AZ96=3,G96,0)</f>
        <v>0</v>
      </c>
      <c r="BD96" s="167">
        <f>IF(AZ96=4,G96,0)</f>
        <v>0</v>
      </c>
      <c r="BE96" s="167">
        <f>IF(AZ96=5,G96,0)</f>
        <v>0</v>
      </c>
      <c r="CA96" s="202">
        <v>1</v>
      </c>
      <c r="CB96" s="202">
        <v>7</v>
      </c>
      <c r="CZ96" s="167">
        <v>0.00048</v>
      </c>
    </row>
    <row r="97" spans="1:15" ht="12.75">
      <c r="A97" s="203"/>
      <c r="B97" s="205"/>
      <c r="C97" s="206" t="s">
        <v>185</v>
      </c>
      <c r="D97" s="207"/>
      <c r="E97" s="208">
        <v>2.5824</v>
      </c>
      <c r="F97" s="209"/>
      <c r="G97" s="210"/>
      <c r="M97" s="204" t="s">
        <v>185</v>
      </c>
      <c r="O97" s="195"/>
    </row>
    <row r="98" spans="1:57" ht="12.75">
      <c r="A98" s="211"/>
      <c r="B98" s="212" t="s">
        <v>73</v>
      </c>
      <c r="C98" s="213" t="str">
        <f>CONCATENATE(B95," ",C95)</f>
        <v>783 Nátěry</v>
      </c>
      <c r="D98" s="214"/>
      <c r="E98" s="215"/>
      <c r="F98" s="216"/>
      <c r="G98" s="217">
        <f>SUM(G95:G97)</f>
        <v>0</v>
      </c>
      <c r="O98" s="195">
        <v>4</v>
      </c>
      <c r="BA98" s="218">
        <f>SUM(BA95:BA97)</f>
        <v>0</v>
      </c>
      <c r="BB98" s="218">
        <f>SUM(BB95:BB97)</f>
        <v>0</v>
      </c>
      <c r="BC98" s="218">
        <f>SUM(BC95:BC97)</f>
        <v>0</v>
      </c>
      <c r="BD98" s="218">
        <f>SUM(BD95:BD97)</f>
        <v>0</v>
      </c>
      <c r="BE98" s="218">
        <f>SUM(BE95:BE97)</f>
        <v>0</v>
      </c>
    </row>
    <row r="99" spans="1:15" ht="12.75">
      <c r="A99" s="188" t="s">
        <v>72</v>
      </c>
      <c r="B99" s="189" t="s">
        <v>186</v>
      </c>
      <c r="C99" s="190" t="s">
        <v>187</v>
      </c>
      <c r="D99" s="191"/>
      <c r="E99" s="192"/>
      <c r="F99" s="192"/>
      <c r="G99" s="193"/>
      <c r="H99" s="194"/>
      <c r="I99" s="194"/>
      <c r="O99" s="195">
        <v>1</v>
      </c>
    </row>
    <row r="100" spans="1:104" ht="12.75">
      <c r="A100" s="196">
        <v>40</v>
      </c>
      <c r="B100" s="197" t="s">
        <v>188</v>
      </c>
      <c r="C100" s="198" t="s">
        <v>189</v>
      </c>
      <c r="D100" s="199" t="s">
        <v>98</v>
      </c>
      <c r="E100" s="200">
        <v>6</v>
      </c>
      <c r="F100" s="200">
        <v>0</v>
      </c>
      <c r="G100" s="201">
        <f>E100*F100</f>
        <v>0</v>
      </c>
      <c r="O100" s="195">
        <v>2</v>
      </c>
      <c r="AA100" s="167">
        <v>1</v>
      </c>
      <c r="AB100" s="167">
        <v>9</v>
      </c>
      <c r="AC100" s="167">
        <v>9</v>
      </c>
      <c r="AZ100" s="167">
        <v>4</v>
      </c>
      <c r="BA100" s="167">
        <f>IF(AZ100=1,G100,0)</f>
        <v>0</v>
      </c>
      <c r="BB100" s="167">
        <f>IF(AZ100=2,G100,0)</f>
        <v>0</v>
      </c>
      <c r="BC100" s="167">
        <f>IF(AZ100=3,G100,0)</f>
        <v>0</v>
      </c>
      <c r="BD100" s="167">
        <f>IF(AZ100=4,G100,0)</f>
        <v>0</v>
      </c>
      <c r="BE100" s="167">
        <f>IF(AZ100=5,G100,0)</f>
        <v>0</v>
      </c>
      <c r="CA100" s="202">
        <v>1</v>
      </c>
      <c r="CB100" s="202">
        <v>9</v>
      </c>
      <c r="CZ100" s="167">
        <v>0</v>
      </c>
    </row>
    <row r="101" spans="1:104" ht="22.5">
      <c r="A101" s="196">
        <v>41</v>
      </c>
      <c r="B101" s="197" t="s">
        <v>190</v>
      </c>
      <c r="C101" s="198" t="s">
        <v>191</v>
      </c>
      <c r="D101" s="199" t="s">
        <v>98</v>
      </c>
      <c r="E101" s="200">
        <v>40</v>
      </c>
      <c r="F101" s="200">
        <v>0</v>
      </c>
      <c r="G101" s="201">
        <f>E101*F101</f>
        <v>0</v>
      </c>
      <c r="O101" s="195">
        <v>2</v>
      </c>
      <c r="AA101" s="167">
        <v>1</v>
      </c>
      <c r="AB101" s="167">
        <v>9</v>
      </c>
      <c r="AC101" s="167">
        <v>9</v>
      </c>
      <c r="AZ101" s="167">
        <v>4</v>
      </c>
      <c r="BA101" s="167">
        <f>IF(AZ101=1,G101,0)</f>
        <v>0</v>
      </c>
      <c r="BB101" s="167">
        <f>IF(AZ101=2,G101,0)</f>
        <v>0</v>
      </c>
      <c r="BC101" s="167">
        <f>IF(AZ101=3,G101,0)</f>
        <v>0</v>
      </c>
      <c r="BD101" s="167">
        <f>IF(AZ101=4,G101,0)</f>
        <v>0</v>
      </c>
      <c r="BE101" s="167">
        <f>IF(AZ101=5,G101,0)</f>
        <v>0</v>
      </c>
      <c r="CA101" s="202">
        <v>1</v>
      </c>
      <c r="CB101" s="202">
        <v>9</v>
      </c>
      <c r="CZ101" s="167">
        <v>0.0003</v>
      </c>
    </row>
    <row r="102" spans="1:104" ht="12.75">
      <c r="A102" s="196">
        <v>42</v>
      </c>
      <c r="B102" s="197" t="s">
        <v>192</v>
      </c>
      <c r="C102" s="198" t="s">
        <v>193</v>
      </c>
      <c r="D102" s="199" t="s">
        <v>156</v>
      </c>
      <c r="E102" s="200">
        <v>143</v>
      </c>
      <c r="F102" s="200">
        <v>0</v>
      </c>
      <c r="G102" s="201">
        <f>E102*F102</f>
        <v>0</v>
      </c>
      <c r="O102" s="195">
        <v>2</v>
      </c>
      <c r="AA102" s="167">
        <v>1</v>
      </c>
      <c r="AB102" s="167">
        <v>9</v>
      </c>
      <c r="AC102" s="167">
        <v>9</v>
      </c>
      <c r="AZ102" s="167">
        <v>4</v>
      </c>
      <c r="BA102" s="167">
        <f>IF(AZ102=1,G102,0)</f>
        <v>0</v>
      </c>
      <c r="BB102" s="167">
        <f>IF(AZ102=2,G102,0)</f>
        <v>0</v>
      </c>
      <c r="BC102" s="167">
        <f>IF(AZ102=3,G102,0)</f>
        <v>0</v>
      </c>
      <c r="BD102" s="167">
        <f>IF(AZ102=4,G102,0)</f>
        <v>0</v>
      </c>
      <c r="BE102" s="167">
        <f>IF(AZ102=5,G102,0)</f>
        <v>0</v>
      </c>
      <c r="CA102" s="202">
        <v>1</v>
      </c>
      <c r="CB102" s="202">
        <v>9</v>
      </c>
      <c r="CZ102" s="167">
        <v>0</v>
      </c>
    </row>
    <row r="103" spans="1:15" ht="12.75">
      <c r="A103" s="203"/>
      <c r="B103" s="205"/>
      <c r="C103" s="206" t="s">
        <v>194</v>
      </c>
      <c r="D103" s="207"/>
      <c r="E103" s="208">
        <v>102.2</v>
      </c>
      <c r="F103" s="209"/>
      <c r="G103" s="210"/>
      <c r="M103" s="204" t="s">
        <v>194</v>
      </c>
      <c r="O103" s="195"/>
    </row>
    <row r="104" spans="1:15" ht="12.75">
      <c r="A104" s="203"/>
      <c r="B104" s="205"/>
      <c r="C104" s="206" t="s">
        <v>195</v>
      </c>
      <c r="D104" s="207"/>
      <c r="E104" s="208">
        <v>40.8</v>
      </c>
      <c r="F104" s="209"/>
      <c r="G104" s="210"/>
      <c r="M104" s="204" t="s">
        <v>195</v>
      </c>
      <c r="O104" s="195"/>
    </row>
    <row r="105" spans="1:104" ht="12.75">
      <c r="A105" s="196">
        <v>43</v>
      </c>
      <c r="B105" s="197" t="s">
        <v>196</v>
      </c>
      <c r="C105" s="198" t="s">
        <v>197</v>
      </c>
      <c r="D105" s="199" t="s">
        <v>156</v>
      </c>
      <c r="E105" s="200">
        <v>143</v>
      </c>
      <c r="F105" s="200">
        <v>0</v>
      </c>
      <c r="G105" s="201">
        <f>E105*F105</f>
        <v>0</v>
      </c>
      <c r="O105" s="195">
        <v>2</v>
      </c>
      <c r="AA105" s="167">
        <v>12</v>
      </c>
      <c r="AB105" s="167">
        <v>0</v>
      </c>
      <c r="AC105" s="167">
        <v>1</v>
      </c>
      <c r="AZ105" s="167">
        <v>4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202">
        <v>12</v>
      </c>
      <c r="CB105" s="202">
        <v>0</v>
      </c>
      <c r="CZ105" s="167">
        <v>0</v>
      </c>
    </row>
    <row r="106" spans="1:15" ht="12.75">
      <c r="A106" s="203"/>
      <c r="B106" s="205"/>
      <c r="C106" s="206" t="s">
        <v>194</v>
      </c>
      <c r="D106" s="207"/>
      <c r="E106" s="208">
        <v>102.2</v>
      </c>
      <c r="F106" s="209"/>
      <c r="G106" s="210"/>
      <c r="M106" s="204" t="s">
        <v>194</v>
      </c>
      <c r="O106" s="195"/>
    </row>
    <row r="107" spans="1:15" ht="12.75">
      <c r="A107" s="203"/>
      <c r="B107" s="205"/>
      <c r="C107" s="206" t="s">
        <v>195</v>
      </c>
      <c r="D107" s="207"/>
      <c r="E107" s="208">
        <v>40.8</v>
      </c>
      <c r="F107" s="209"/>
      <c r="G107" s="210"/>
      <c r="M107" s="204" t="s">
        <v>195</v>
      </c>
      <c r="O107" s="195"/>
    </row>
    <row r="108" spans="1:104" ht="12.75">
      <c r="A108" s="196">
        <v>44</v>
      </c>
      <c r="B108" s="197" t="s">
        <v>198</v>
      </c>
      <c r="C108" s="198" t="s">
        <v>199</v>
      </c>
      <c r="D108" s="199" t="s">
        <v>200</v>
      </c>
      <c r="E108" s="200">
        <v>150.15</v>
      </c>
      <c r="F108" s="200">
        <v>0</v>
      </c>
      <c r="G108" s="201">
        <f>E108*F108</f>
        <v>0</v>
      </c>
      <c r="O108" s="195">
        <v>2</v>
      </c>
      <c r="AA108" s="167">
        <v>3</v>
      </c>
      <c r="AB108" s="167">
        <v>9</v>
      </c>
      <c r="AC108" s="167">
        <v>15615235</v>
      </c>
      <c r="AZ108" s="167">
        <v>3</v>
      </c>
      <c r="BA108" s="167">
        <f>IF(AZ108=1,G108,0)</f>
        <v>0</v>
      </c>
      <c r="BB108" s="167">
        <f>IF(AZ108=2,G108,0)</f>
        <v>0</v>
      </c>
      <c r="BC108" s="167">
        <f>IF(AZ108=3,G108,0)</f>
        <v>0</v>
      </c>
      <c r="BD108" s="167">
        <f>IF(AZ108=4,G108,0)</f>
        <v>0</v>
      </c>
      <c r="BE108" s="167">
        <f>IF(AZ108=5,G108,0)</f>
        <v>0</v>
      </c>
      <c r="CA108" s="202">
        <v>3</v>
      </c>
      <c r="CB108" s="202">
        <v>9</v>
      </c>
      <c r="CZ108" s="167">
        <v>0.001</v>
      </c>
    </row>
    <row r="109" spans="1:15" ht="12.75">
      <c r="A109" s="203"/>
      <c r="B109" s="205"/>
      <c r="C109" s="206" t="s">
        <v>201</v>
      </c>
      <c r="D109" s="207"/>
      <c r="E109" s="208">
        <v>107.31</v>
      </c>
      <c r="F109" s="209"/>
      <c r="G109" s="210"/>
      <c r="M109" s="204" t="s">
        <v>201</v>
      </c>
      <c r="O109" s="195"/>
    </row>
    <row r="110" spans="1:15" ht="12.75">
      <c r="A110" s="203"/>
      <c r="B110" s="205"/>
      <c r="C110" s="206" t="s">
        <v>202</v>
      </c>
      <c r="D110" s="207"/>
      <c r="E110" s="208">
        <v>42.84</v>
      </c>
      <c r="F110" s="209"/>
      <c r="G110" s="210"/>
      <c r="M110" s="204" t="s">
        <v>202</v>
      </c>
      <c r="O110" s="195"/>
    </row>
    <row r="111" spans="1:104" ht="12.75">
      <c r="A111" s="196">
        <v>45</v>
      </c>
      <c r="B111" s="197" t="s">
        <v>203</v>
      </c>
      <c r="C111" s="198" t="s">
        <v>204</v>
      </c>
      <c r="D111" s="199" t="s">
        <v>98</v>
      </c>
      <c r="E111" s="200">
        <v>6</v>
      </c>
      <c r="F111" s="200">
        <v>0</v>
      </c>
      <c r="G111" s="201">
        <f>E111*F111</f>
        <v>0</v>
      </c>
      <c r="O111" s="195">
        <v>2</v>
      </c>
      <c r="AA111" s="167">
        <v>3</v>
      </c>
      <c r="AB111" s="167">
        <v>9</v>
      </c>
      <c r="AC111" s="167">
        <v>35441040</v>
      </c>
      <c r="AZ111" s="167">
        <v>3</v>
      </c>
      <c r="BA111" s="167">
        <f>IF(AZ111=1,G111,0)</f>
        <v>0</v>
      </c>
      <c r="BB111" s="167">
        <f>IF(AZ111=2,G111,0)</f>
        <v>0</v>
      </c>
      <c r="BC111" s="167">
        <f>IF(AZ111=3,G111,0)</f>
        <v>0</v>
      </c>
      <c r="BD111" s="167">
        <f>IF(AZ111=4,G111,0)</f>
        <v>0</v>
      </c>
      <c r="BE111" s="167">
        <f>IF(AZ111=5,G111,0)</f>
        <v>0</v>
      </c>
      <c r="CA111" s="202">
        <v>3</v>
      </c>
      <c r="CB111" s="202">
        <v>9</v>
      </c>
      <c r="CZ111" s="167">
        <v>0.0041</v>
      </c>
    </row>
    <row r="112" spans="1:104" ht="12.75">
      <c r="A112" s="196">
        <v>46</v>
      </c>
      <c r="B112" s="197" t="s">
        <v>205</v>
      </c>
      <c r="C112" s="198" t="s">
        <v>206</v>
      </c>
      <c r="D112" s="199" t="s">
        <v>98</v>
      </c>
      <c r="E112" s="200">
        <v>40</v>
      </c>
      <c r="F112" s="200">
        <v>0</v>
      </c>
      <c r="G112" s="201">
        <f>E112*F112</f>
        <v>0</v>
      </c>
      <c r="O112" s="195">
        <v>2</v>
      </c>
      <c r="AA112" s="167">
        <v>3</v>
      </c>
      <c r="AB112" s="167">
        <v>9</v>
      </c>
      <c r="AC112" s="167">
        <v>35441540</v>
      </c>
      <c r="AZ112" s="167">
        <v>3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3</v>
      </c>
      <c r="CB112" s="202">
        <v>9</v>
      </c>
      <c r="CZ112" s="167">
        <v>0.00087</v>
      </c>
    </row>
    <row r="113" spans="1:104" ht="12.75">
      <c r="A113" s="196">
        <v>47</v>
      </c>
      <c r="B113" s="197" t="s">
        <v>207</v>
      </c>
      <c r="C113" s="198" t="s">
        <v>208</v>
      </c>
      <c r="D113" s="199" t="s">
        <v>98</v>
      </c>
      <c r="E113" s="200">
        <v>6</v>
      </c>
      <c r="F113" s="200">
        <v>0</v>
      </c>
      <c r="G113" s="201">
        <f>E113*F113</f>
        <v>0</v>
      </c>
      <c r="O113" s="195">
        <v>2</v>
      </c>
      <c r="AA113" s="167">
        <v>3</v>
      </c>
      <c r="AB113" s="167">
        <v>9</v>
      </c>
      <c r="AC113" s="167">
        <v>35441860</v>
      </c>
      <c r="AZ113" s="167">
        <v>3</v>
      </c>
      <c r="BA113" s="167">
        <f>IF(AZ113=1,G113,0)</f>
        <v>0</v>
      </c>
      <c r="BB113" s="167">
        <f>IF(AZ113=2,G113,0)</f>
        <v>0</v>
      </c>
      <c r="BC113" s="167">
        <f>IF(AZ113=3,G113,0)</f>
        <v>0</v>
      </c>
      <c r="BD113" s="167">
        <f>IF(AZ113=4,G113,0)</f>
        <v>0</v>
      </c>
      <c r="BE113" s="167">
        <f>IF(AZ113=5,G113,0)</f>
        <v>0</v>
      </c>
      <c r="CA113" s="202">
        <v>3</v>
      </c>
      <c r="CB113" s="202">
        <v>9</v>
      </c>
      <c r="CZ113" s="167">
        <v>0.00039</v>
      </c>
    </row>
    <row r="114" spans="1:104" ht="12.75">
      <c r="A114" s="196">
        <v>48</v>
      </c>
      <c r="B114" s="197" t="s">
        <v>137</v>
      </c>
      <c r="C114" s="198" t="s">
        <v>138</v>
      </c>
      <c r="D114" s="199" t="s">
        <v>109</v>
      </c>
      <c r="E114" s="200">
        <v>0.143</v>
      </c>
      <c r="F114" s="200">
        <v>0</v>
      </c>
      <c r="G114" s="201">
        <f>E114*F114</f>
        <v>0</v>
      </c>
      <c r="O114" s="195">
        <v>2</v>
      </c>
      <c r="AA114" s="167">
        <v>8</v>
      </c>
      <c r="AB114" s="167">
        <v>0</v>
      </c>
      <c r="AC114" s="167">
        <v>3</v>
      </c>
      <c r="AZ114" s="167">
        <v>4</v>
      </c>
      <c r="BA114" s="167">
        <f>IF(AZ114=1,G114,0)</f>
        <v>0</v>
      </c>
      <c r="BB114" s="167">
        <f>IF(AZ114=2,G114,0)</f>
        <v>0</v>
      </c>
      <c r="BC114" s="167">
        <f>IF(AZ114=3,G114,0)</f>
        <v>0</v>
      </c>
      <c r="BD114" s="167">
        <f>IF(AZ114=4,G114,0)</f>
        <v>0</v>
      </c>
      <c r="BE114" s="167">
        <f>IF(AZ114=5,G114,0)</f>
        <v>0</v>
      </c>
      <c r="CA114" s="202">
        <v>8</v>
      </c>
      <c r="CB114" s="202">
        <v>0</v>
      </c>
      <c r="CZ114" s="167">
        <v>0</v>
      </c>
    </row>
    <row r="115" spans="1:104" ht="12.75">
      <c r="A115" s="196">
        <v>49</v>
      </c>
      <c r="B115" s="197" t="s">
        <v>139</v>
      </c>
      <c r="C115" s="198" t="s">
        <v>140</v>
      </c>
      <c r="D115" s="199" t="s">
        <v>109</v>
      </c>
      <c r="E115" s="200">
        <v>0.429</v>
      </c>
      <c r="F115" s="200">
        <v>0</v>
      </c>
      <c r="G115" s="201">
        <f>E115*F115</f>
        <v>0</v>
      </c>
      <c r="O115" s="195">
        <v>2</v>
      </c>
      <c r="AA115" s="167">
        <v>8</v>
      </c>
      <c r="AB115" s="167">
        <v>0</v>
      </c>
      <c r="AC115" s="167">
        <v>3</v>
      </c>
      <c r="AZ115" s="167">
        <v>4</v>
      </c>
      <c r="BA115" s="167">
        <f>IF(AZ115=1,G115,0)</f>
        <v>0</v>
      </c>
      <c r="BB115" s="167">
        <f>IF(AZ115=2,G115,0)</f>
        <v>0</v>
      </c>
      <c r="BC115" s="167">
        <f>IF(AZ115=3,G115,0)</f>
        <v>0</v>
      </c>
      <c r="BD115" s="167">
        <f>IF(AZ115=4,G115,0)</f>
        <v>0</v>
      </c>
      <c r="BE115" s="167">
        <f>IF(AZ115=5,G115,0)</f>
        <v>0</v>
      </c>
      <c r="CA115" s="202">
        <v>8</v>
      </c>
      <c r="CB115" s="202">
        <v>0</v>
      </c>
      <c r="CZ115" s="167">
        <v>0</v>
      </c>
    </row>
    <row r="116" spans="1:104" ht="12.75">
      <c r="A116" s="196">
        <v>50</v>
      </c>
      <c r="B116" s="197" t="s">
        <v>141</v>
      </c>
      <c r="C116" s="198" t="s">
        <v>142</v>
      </c>
      <c r="D116" s="199" t="s">
        <v>109</v>
      </c>
      <c r="E116" s="200">
        <v>0.143</v>
      </c>
      <c r="F116" s="200">
        <v>0</v>
      </c>
      <c r="G116" s="201">
        <f>E116*F116</f>
        <v>0</v>
      </c>
      <c r="O116" s="195">
        <v>2</v>
      </c>
      <c r="AA116" s="167">
        <v>8</v>
      </c>
      <c r="AB116" s="167">
        <v>0</v>
      </c>
      <c r="AC116" s="167">
        <v>3</v>
      </c>
      <c r="AZ116" s="167">
        <v>4</v>
      </c>
      <c r="BA116" s="167">
        <f>IF(AZ116=1,G116,0)</f>
        <v>0</v>
      </c>
      <c r="BB116" s="167">
        <f>IF(AZ116=2,G116,0)</f>
        <v>0</v>
      </c>
      <c r="BC116" s="167">
        <f>IF(AZ116=3,G116,0)</f>
        <v>0</v>
      </c>
      <c r="BD116" s="167">
        <f>IF(AZ116=4,G116,0)</f>
        <v>0</v>
      </c>
      <c r="BE116" s="167">
        <f>IF(AZ116=5,G116,0)</f>
        <v>0</v>
      </c>
      <c r="CA116" s="202">
        <v>8</v>
      </c>
      <c r="CB116" s="202">
        <v>0</v>
      </c>
      <c r="CZ116" s="167">
        <v>0</v>
      </c>
    </row>
    <row r="117" spans="1:104" ht="12.75">
      <c r="A117" s="196">
        <v>51</v>
      </c>
      <c r="B117" s="197" t="s">
        <v>143</v>
      </c>
      <c r="C117" s="198" t="s">
        <v>144</v>
      </c>
      <c r="D117" s="199" t="s">
        <v>109</v>
      </c>
      <c r="E117" s="200">
        <v>0.143</v>
      </c>
      <c r="F117" s="200">
        <v>0</v>
      </c>
      <c r="G117" s="201">
        <f>E117*F117</f>
        <v>0</v>
      </c>
      <c r="O117" s="195">
        <v>2</v>
      </c>
      <c r="AA117" s="167">
        <v>8</v>
      </c>
      <c r="AB117" s="167">
        <v>0</v>
      </c>
      <c r="AC117" s="167">
        <v>3</v>
      </c>
      <c r="AZ117" s="167">
        <v>4</v>
      </c>
      <c r="BA117" s="167">
        <f>IF(AZ117=1,G117,0)</f>
        <v>0</v>
      </c>
      <c r="BB117" s="167">
        <f>IF(AZ117=2,G117,0)</f>
        <v>0</v>
      </c>
      <c r="BC117" s="167">
        <f>IF(AZ117=3,G117,0)</f>
        <v>0</v>
      </c>
      <c r="BD117" s="167">
        <f>IF(AZ117=4,G117,0)</f>
        <v>0</v>
      </c>
      <c r="BE117" s="167">
        <f>IF(AZ117=5,G117,0)</f>
        <v>0</v>
      </c>
      <c r="CA117" s="202">
        <v>8</v>
      </c>
      <c r="CB117" s="202">
        <v>0</v>
      </c>
      <c r="CZ117" s="167">
        <v>0</v>
      </c>
    </row>
    <row r="118" spans="1:57" ht="12.75">
      <c r="A118" s="211"/>
      <c r="B118" s="212" t="s">
        <v>73</v>
      </c>
      <c r="C118" s="213" t="str">
        <f>CONCATENATE(B99," ",C99)</f>
        <v>M211 Hromosvod</v>
      </c>
      <c r="D118" s="214"/>
      <c r="E118" s="215"/>
      <c r="F118" s="216"/>
      <c r="G118" s="217">
        <f>SUM(G99:G117)</f>
        <v>0</v>
      </c>
      <c r="O118" s="195">
        <v>4</v>
      </c>
      <c r="BA118" s="218">
        <f>SUM(BA99:BA117)</f>
        <v>0</v>
      </c>
      <c r="BB118" s="218">
        <f>SUM(BB99:BB117)</f>
        <v>0</v>
      </c>
      <c r="BC118" s="218">
        <f>SUM(BC99:BC117)</f>
        <v>0</v>
      </c>
      <c r="BD118" s="218">
        <f>SUM(BD99:BD117)</f>
        <v>0</v>
      </c>
      <c r="BE118" s="218">
        <f>SUM(BE99:BE117)</f>
        <v>0</v>
      </c>
    </row>
    <row r="119" ht="12.75">
      <c r="E119" s="167"/>
    </row>
    <row r="120" ht="12.75">
      <c r="E120" s="167"/>
    </row>
    <row r="121" ht="12.75">
      <c r="E121" s="167"/>
    </row>
    <row r="122" ht="12.75">
      <c r="E122" s="167"/>
    </row>
    <row r="123" ht="12.75">
      <c r="E123" s="167"/>
    </row>
    <row r="124" ht="12.75">
      <c r="E124" s="167"/>
    </row>
    <row r="125" ht="12.75">
      <c r="E125" s="167"/>
    </row>
    <row r="126" ht="12.75">
      <c r="E126" s="167"/>
    </row>
    <row r="127" ht="12.75">
      <c r="E127" s="167"/>
    </row>
    <row r="128" ht="12.75">
      <c r="E128" s="167"/>
    </row>
    <row r="129" ht="12.75">
      <c r="E129" s="167"/>
    </row>
    <row r="130" ht="12.75">
      <c r="E130" s="167"/>
    </row>
    <row r="131" ht="12.75">
      <c r="E131" s="167"/>
    </row>
    <row r="132" ht="12.75">
      <c r="E132" s="167"/>
    </row>
    <row r="133" ht="12.75">
      <c r="E133" s="167"/>
    </row>
    <row r="134" ht="12.75">
      <c r="E134" s="167"/>
    </row>
    <row r="135" ht="12.75">
      <c r="E135" s="167"/>
    </row>
    <row r="136" ht="12.75">
      <c r="E136" s="167"/>
    </row>
    <row r="137" ht="12.75">
      <c r="E137" s="167"/>
    </row>
    <row r="138" ht="12.75">
      <c r="E138" s="167"/>
    </row>
    <row r="139" ht="12.75">
      <c r="E139" s="167"/>
    </row>
    <row r="140" ht="12.75">
      <c r="E140" s="167"/>
    </row>
    <row r="141" ht="12.75">
      <c r="E141" s="167"/>
    </row>
    <row r="142" spans="1:7" ht="12.75">
      <c r="A142" s="219"/>
      <c r="B142" s="219"/>
      <c r="C142" s="219"/>
      <c r="D142" s="219"/>
      <c r="E142" s="219"/>
      <c r="F142" s="219"/>
      <c r="G142" s="219"/>
    </row>
    <row r="143" spans="1:7" ht="12.75">
      <c r="A143" s="219"/>
      <c r="B143" s="219"/>
      <c r="C143" s="219"/>
      <c r="D143" s="219"/>
      <c r="E143" s="219"/>
      <c r="F143" s="219"/>
      <c r="G143" s="219"/>
    </row>
    <row r="144" spans="1:7" ht="12.75">
      <c r="A144" s="219"/>
      <c r="B144" s="219"/>
      <c r="C144" s="219"/>
      <c r="D144" s="219"/>
      <c r="E144" s="219"/>
      <c r="F144" s="219"/>
      <c r="G144" s="219"/>
    </row>
    <row r="145" spans="1:7" ht="12.75">
      <c r="A145" s="219"/>
      <c r="B145" s="219"/>
      <c r="C145" s="219"/>
      <c r="D145" s="219"/>
      <c r="E145" s="219"/>
      <c r="F145" s="219"/>
      <c r="G145" s="219"/>
    </row>
    <row r="146" ht="12.75">
      <c r="E146" s="167"/>
    </row>
    <row r="147" ht="12.75">
      <c r="E147" s="167"/>
    </row>
    <row r="148" ht="12.75">
      <c r="E148" s="167"/>
    </row>
    <row r="149" ht="12.75">
      <c r="E149" s="167"/>
    </row>
    <row r="150" ht="12.75">
      <c r="E150" s="167"/>
    </row>
    <row r="151" ht="12.75">
      <c r="E151" s="167"/>
    </row>
    <row r="152" ht="12.75">
      <c r="E152" s="167"/>
    </row>
    <row r="153" ht="12.75">
      <c r="E153" s="167"/>
    </row>
    <row r="154" ht="12.75">
      <c r="E154" s="167"/>
    </row>
    <row r="155" ht="12.75">
      <c r="E155" s="167"/>
    </row>
    <row r="156" ht="12.75">
      <c r="E156" s="167"/>
    </row>
    <row r="157" ht="12.75">
      <c r="E157" s="167"/>
    </row>
    <row r="158" ht="12.75">
      <c r="E158" s="167"/>
    </row>
    <row r="159" ht="12.75">
      <c r="E159" s="167"/>
    </row>
    <row r="160" ht="12.75">
      <c r="E160" s="167"/>
    </row>
    <row r="161" ht="12.75">
      <c r="E161" s="167"/>
    </row>
    <row r="162" ht="12.75">
      <c r="E162" s="167"/>
    </row>
    <row r="163" ht="12.75">
      <c r="E163" s="167"/>
    </row>
    <row r="164" ht="12.75">
      <c r="E164" s="167"/>
    </row>
    <row r="165" ht="12.75">
      <c r="E165" s="167"/>
    </row>
    <row r="166" ht="12.75">
      <c r="E166" s="167"/>
    </row>
    <row r="167" ht="12.75">
      <c r="E167" s="167"/>
    </row>
    <row r="168" ht="12.75">
      <c r="E168" s="167"/>
    </row>
    <row r="169" ht="12.75">
      <c r="E169" s="167"/>
    </row>
    <row r="170" ht="12.75">
      <c r="E170" s="167"/>
    </row>
    <row r="171" ht="12.75">
      <c r="E171" s="167"/>
    </row>
    <row r="172" ht="12.75">
      <c r="E172" s="167"/>
    </row>
    <row r="173" ht="12.75">
      <c r="E173" s="167"/>
    </row>
    <row r="174" ht="12.75">
      <c r="E174" s="167"/>
    </row>
    <row r="175" ht="12.75">
      <c r="E175" s="167"/>
    </row>
    <row r="176" ht="12.75">
      <c r="E176" s="167"/>
    </row>
    <row r="177" spans="1:2" ht="12.75">
      <c r="A177" s="220"/>
      <c r="B177" s="220"/>
    </row>
    <row r="178" spans="1:7" ht="12.75">
      <c r="A178" s="219"/>
      <c r="B178" s="219"/>
      <c r="C178" s="222"/>
      <c r="D178" s="222"/>
      <c r="E178" s="223"/>
      <c r="F178" s="222"/>
      <c r="G178" s="224"/>
    </row>
    <row r="179" spans="1:7" ht="12.75">
      <c r="A179" s="225"/>
      <c r="B179" s="225"/>
      <c r="C179" s="219"/>
      <c r="D179" s="219"/>
      <c r="E179" s="226"/>
      <c r="F179" s="219"/>
      <c r="G179" s="219"/>
    </row>
    <row r="180" spans="1:7" ht="12.75">
      <c r="A180" s="219"/>
      <c r="B180" s="219"/>
      <c r="C180" s="219"/>
      <c r="D180" s="219"/>
      <c r="E180" s="226"/>
      <c r="F180" s="219"/>
      <c r="G180" s="219"/>
    </row>
    <row r="181" spans="1:7" ht="12.75">
      <c r="A181" s="219"/>
      <c r="B181" s="219"/>
      <c r="C181" s="219"/>
      <c r="D181" s="219"/>
      <c r="E181" s="226"/>
      <c r="F181" s="219"/>
      <c r="G181" s="219"/>
    </row>
    <row r="182" spans="1:7" ht="12.75">
      <c r="A182" s="219"/>
      <c r="B182" s="219"/>
      <c r="C182" s="219"/>
      <c r="D182" s="219"/>
      <c r="E182" s="226"/>
      <c r="F182" s="219"/>
      <c r="G182" s="219"/>
    </row>
    <row r="183" spans="1:7" ht="12.75">
      <c r="A183" s="219"/>
      <c r="B183" s="219"/>
      <c r="C183" s="219"/>
      <c r="D183" s="219"/>
      <c r="E183" s="226"/>
      <c r="F183" s="219"/>
      <c r="G183" s="219"/>
    </row>
    <row r="184" spans="1:7" ht="12.75">
      <c r="A184" s="219"/>
      <c r="B184" s="219"/>
      <c r="C184" s="219"/>
      <c r="D184" s="219"/>
      <c r="E184" s="226"/>
      <c r="F184" s="219"/>
      <c r="G184" s="219"/>
    </row>
    <row r="185" spans="1:7" ht="12.75">
      <c r="A185" s="219"/>
      <c r="B185" s="219"/>
      <c r="C185" s="219"/>
      <c r="D185" s="219"/>
      <c r="E185" s="226"/>
      <c r="F185" s="219"/>
      <c r="G185" s="219"/>
    </row>
    <row r="186" spans="1:7" ht="12.75">
      <c r="A186" s="219"/>
      <c r="B186" s="219"/>
      <c r="C186" s="219"/>
      <c r="D186" s="219"/>
      <c r="E186" s="226"/>
      <c r="F186" s="219"/>
      <c r="G186" s="219"/>
    </row>
    <row r="187" spans="1:7" ht="12.75">
      <c r="A187" s="219"/>
      <c r="B187" s="219"/>
      <c r="C187" s="219"/>
      <c r="D187" s="219"/>
      <c r="E187" s="226"/>
      <c r="F187" s="219"/>
      <c r="G187" s="219"/>
    </row>
    <row r="188" spans="1:7" ht="12.75">
      <c r="A188" s="219"/>
      <c r="B188" s="219"/>
      <c r="C188" s="219"/>
      <c r="D188" s="219"/>
      <c r="E188" s="226"/>
      <c r="F188" s="219"/>
      <c r="G188" s="219"/>
    </row>
    <row r="189" spans="1:7" ht="12.75">
      <c r="A189" s="219"/>
      <c r="B189" s="219"/>
      <c r="C189" s="219"/>
      <c r="D189" s="219"/>
      <c r="E189" s="226"/>
      <c r="F189" s="219"/>
      <c r="G189" s="219"/>
    </row>
    <row r="190" spans="1:7" ht="12.75">
      <c r="A190" s="219"/>
      <c r="B190" s="219"/>
      <c r="C190" s="219"/>
      <c r="D190" s="219"/>
      <c r="E190" s="226"/>
      <c r="F190" s="219"/>
      <c r="G190" s="219"/>
    </row>
    <row r="191" spans="1:7" ht="12.75">
      <c r="A191" s="219"/>
      <c r="B191" s="219"/>
      <c r="C191" s="219"/>
      <c r="D191" s="219"/>
      <c r="E191" s="226"/>
      <c r="F191" s="219"/>
      <c r="G191" s="219"/>
    </row>
  </sheetData>
  <sheetProtection/>
  <mergeCells count="53">
    <mergeCell ref="C110:D110"/>
    <mergeCell ref="C97:D97"/>
    <mergeCell ref="C103:D103"/>
    <mergeCell ref="C104:D104"/>
    <mergeCell ref="C106:D106"/>
    <mergeCell ref="C107:D107"/>
    <mergeCell ref="C109:D109"/>
    <mergeCell ref="C72:D72"/>
    <mergeCell ref="C74:D74"/>
    <mergeCell ref="C76:D76"/>
    <mergeCell ref="C79:D79"/>
    <mergeCell ref="C83:D83"/>
    <mergeCell ref="C85:D85"/>
    <mergeCell ref="C54:D54"/>
    <mergeCell ref="C56:D56"/>
    <mergeCell ref="C44:D44"/>
    <mergeCell ref="C45:D45"/>
    <mergeCell ref="C46:D46"/>
    <mergeCell ref="C47:D47"/>
    <mergeCell ref="C48:D48"/>
    <mergeCell ref="C49:D49"/>
    <mergeCell ref="C36:D36"/>
    <mergeCell ref="C38:D38"/>
    <mergeCell ref="C39:D39"/>
    <mergeCell ref="C40:D40"/>
    <mergeCell ref="C42:D42"/>
    <mergeCell ref="C43:D43"/>
    <mergeCell ref="C29:D29"/>
    <mergeCell ref="C30:D30"/>
    <mergeCell ref="C31:D31"/>
    <mergeCell ref="C33:D33"/>
    <mergeCell ref="C34:D34"/>
    <mergeCell ref="C35:D35"/>
    <mergeCell ref="C21:D21"/>
    <mergeCell ref="C23:D23"/>
    <mergeCell ref="C25:D25"/>
    <mergeCell ref="C26:D26"/>
    <mergeCell ref="C27:D27"/>
    <mergeCell ref="C28:D28"/>
    <mergeCell ref="C14:D14"/>
    <mergeCell ref="C15:D15"/>
    <mergeCell ref="C16:D16"/>
    <mergeCell ref="C17:D17"/>
    <mergeCell ref="C18:D18"/>
    <mergeCell ref="C19:D19"/>
    <mergeCell ref="A1:G1"/>
    <mergeCell ref="A3:B3"/>
    <mergeCell ref="A4:B4"/>
    <mergeCell ref="E4:G4"/>
    <mergeCell ref="C9:D9"/>
    <mergeCell ref="C10:D10"/>
    <mergeCell ref="C11:D11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HVP</dc:creator>
  <cp:keywords/>
  <dc:description/>
  <cp:lastModifiedBy>HVP</cp:lastModifiedBy>
  <dcterms:created xsi:type="dcterms:W3CDTF">2016-03-29T10:20:26Z</dcterms:created>
  <dcterms:modified xsi:type="dcterms:W3CDTF">2016-03-29T10:21:11Z</dcterms:modified>
  <cp:category/>
  <cp:version/>
  <cp:contentType/>
  <cp:contentStatus/>
</cp:coreProperties>
</file>