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MHUM\MHÚM PROJEKTOVÉ DOKUMENTACE\PD DBF\PD_byty\Rozpočet\"/>
    </mc:Choice>
  </mc:AlternateContent>
  <xr:revisionPtr revIDLastSave="0" documentId="13_ncr:1_{DCB5E4A1-5746-4EFA-9B6F-B6A77CB0DA70}" xr6:coauthVersionLast="47" xr6:coauthVersionMax="47" xr10:uidLastSave="{00000000-0000-0000-0000-000000000000}"/>
  <bookViews>
    <workbookView xWindow="732" yWindow="732" windowWidth="15888" windowHeight="11208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 01 01 Pol" sheetId="12" state="hidden" r:id="rId4"/>
    <sheet name="SO 02 01 Pol" sheetId="13" r:id="rId5"/>
    <sheet name="SO 03 01 Pol" sheetId="14" state="hidden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 01 01 Pol'!$1:$7</definedName>
    <definedName name="_xlnm.Print_Titles" localSheetId="4">'SO 02 01 Pol'!$1:$7</definedName>
    <definedName name="_xlnm.Print_Titles" localSheetId="5">'SO 03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 01 01 Pol'!$A$1:$Y$233</definedName>
    <definedName name="_xlnm.Print_Area" localSheetId="4">'SO 02 01 Pol'!$A$1:$Y$243</definedName>
    <definedName name="_xlnm.Print_Area" localSheetId="5">'SO 03 01 Pol'!$A$1:$Y$258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248" i="14"/>
  <c r="BA245" i="14"/>
  <c r="BA238" i="14"/>
  <c r="BA237" i="14"/>
  <c r="BA175" i="14"/>
  <c r="BA118" i="14"/>
  <c r="BA23" i="14"/>
  <c r="BA15" i="14"/>
  <c r="G8" i="14"/>
  <c r="O8" i="14"/>
  <c r="G9" i="14"/>
  <c r="I9" i="14"/>
  <c r="K9" i="14"/>
  <c r="M9" i="14"/>
  <c r="O9" i="14"/>
  <c r="Q9" i="14"/>
  <c r="Q8" i="14" s="1"/>
  <c r="V9" i="14"/>
  <c r="V8" i="14" s="1"/>
  <c r="G11" i="14"/>
  <c r="M11" i="14" s="1"/>
  <c r="I11" i="14"/>
  <c r="I8" i="14" s="1"/>
  <c r="K11" i="14"/>
  <c r="K8" i="14" s="1"/>
  <c r="O11" i="14"/>
  <c r="Q11" i="14"/>
  <c r="V11" i="14"/>
  <c r="G13" i="14"/>
  <c r="I13" i="14"/>
  <c r="K13" i="14"/>
  <c r="M13" i="14"/>
  <c r="O13" i="14"/>
  <c r="Q13" i="14"/>
  <c r="V13" i="14"/>
  <c r="G14" i="14"/>
  <c r="M14" i="14" s="1"/>
  <c r="I14" i="14"/>
  <c r="K14" i="14"/>
  <c r="O14" i="14"/>
  <c r="Q14" i="14"/>
  <c r="V14" i="14"/>
  <c r="G16" i="14"/>
  <c r="I16" i="14"/>
  <c r="G17" i="14"/>
  <c r="I17" i="14"/>
  <c r="K17" i="14"/>
  <c r="M17" i="14"/>
  <c r="O17" i="14"/>
  <c r="Q17" i="14"/>
  <c r="Q16" i="14" s="1"/>
  <c r="V17" i="14"/>
  <c r="V16" i="14" s="1"/>
  <c r="G19" i="14"/>
  <c r="I19" i="14"/>
  <c r="K19" i="14"/>
  <c r="K16" i="14" s="1"/>
  <c r="M19" i="14"/>
  <c r="M16" i="14" s="1"/>
  <c r="O19" i="14"/>
  <c r="Q19" i="14"/>
  <c r="V19" i="14"/>
  <c r="G21" i="14"/>
  <c r="I21" i="14"/>
  <c r="K21" i="14"/>
  <c r="M21" i="14"/>
  <c r="O21" i="14"/>
  <c r="O16" i="14" s="1"/>
  <c r="Q21" i="14"/>
  <c r="V21" i="14"/>
  <c r="G25" i="14"/>
  <c r="I25" i="14"/>
  <c r="I24" i="14" s="1"/>
  <c r="K25" i="14"/>
  <c r="K24" i="14" s="1"/>
  <c r="M25" i="14"/>
  <c r="O25" i="14"/>
  <c r="O24" i="14" s="1"/>
  <c r="Q25" i="14"/>
  <c r="Q24" i="14" s="1"/>
  <c r="V25" i="14"/>
  <c r="V24" i="14" s="1"/>
  <c r="G28" i="14"/>
  <c r="I28" i="14"/>
  <c r="K28" i="14"/>
  <c r="M28" i="14"/>
  <c r="O28" i="14"/>
  <c r="Q28" i="14"/>
  <c r="V28" i="14"/>
  <c r="G30" i="14"/>
  <c r="G24" i="14" s="1"/>
  <c r="I30" i="14"/>
  <c r="K30" i="14"/>
  <c r="M30" i="14"/>
  <c r="O30" i="14"/>
  <c r="Q30" i="14"/>
  <c r="V30" i="14"/>
  <c r="G35" i="14"/>
  <c r="I35" i="14"/>
  <c r="K35" i="14"/>
  <c r="M35" i="14"/>
  <c r="O35" i="14"/>
  <c r="Q35" i="14"/>
  <c r="V35" i="14"/>
  <c r="G41" i="14"/>
  <c r="M41" i="14" s="1"/>
  <c r="I41" i="14"/>
  <c r="K41" i="14"/>
  <c r="O41" i="14"/>
  <c r="Q41" i="14"/>
  <c r="V41" i="14"/>
  <c r="G49" i="14"/>
  <c r="I49" i="14"/>
  <c r="K49" i="14"/>
  <c r="M49" i="14"/>
  <c r="O49" i="14"/>
  <c r="Q49" i="14"/>
  <c r="V49" i="14"/>
  <c r="G54" i="14"/>
  <c r="M54" i="14" s="1"/>
  <c r="I54" i="14"/>
  <c r="K54" i="14"/>
  <c r="O54" i="14"/>
  <c r="Q54" i="14"/>
  <c r="V54" i="14"/>
  <c r="G55" i="14"/>
  <c r="M55" i="14" s="1"/>
  <c r="I55" i="14"/>
  <c r="K55" i="14"/>
  <c r="O55" i="14"/>
  <c r="Q55" i="14"/>
  <c r="V55" i="14"/>
  <c r="G57" i="14"/>
  <c r="I57" i="14"/>
  <c r="K57" i="14"/>
  <c r="M57" i="14"/>
  <c r="O57" i="14"/>
  <c r="Q57" i="14"/>
  <c r="V57" i="14"/>
  <c r="G58" i="14"/>
  <c r="I58" i="14"/>
  <c r="K58" i="14"/>
  <c r="M58" i="14"/>
  <c r="O58" i="14"/>
  <c r="Q58" i="14"/>
  <c r="V58" i="14"/>
  <c r="O59" i="14"/>
  <c r="G60" i="14"/>
  <c r="M60" i="14" s="1"/>
  <c r="M59" i="14" s="1"/>
  <c r="I60" i="14"/>
  <c r="I59" i="14" s="1"/>
  <c r="K60" i="14"/>
  <c r="O60" i="14"/>
  <c r="Q60" i="14"/>
  <c r="Q59" i="14" s="1"/>
  <c r="V60" i="14"/>
  <c r="G63" i="14"/>
  <c r="I63" i="14"/>
  <c r="K63" i="14"/>
  <c r="K59" i="14" s="1"/>
  <c r="M63" i="14"/>
  <c r="O63" i="14"/>
  <c r="Q63" i="14"/>
  <c r="V63" i="14"/>
  <c r="V59" i="14" s="1"/>
  <c r="G66" i="14"/>
  <c r="I66" i="14"/>
  <c r="K66" i="14"/>
  <c r="M66" i="14"/>
  <c r="O66" i="14"/>
  <c r="Q66" i="14"/>
  <c r="V66" i="14"/>
  <c r="G68" i="14"/>
  <c r="K68" i="14"/>
  <c r="M68" i="14"/>
  <c r="G69" i="14"/>
  <c r="I69" i="14"/>
  <c r="I68" i="14" s="1"/>
  <c r="K69" i="14"/>
  <c r="M69" i="14"/>
  <c r="O69" i="14"/>
  <c r="O68" i="14" s="1"/>
  <c r="Q69" i="14"/>
  <c r="Q68" i="14" s="1"/>
  <c r="V69" i="14"/>
  <c r="V68" i="14" s="1"/>
  <c r="G73" i="14"/>
  <c r="I73" i="14"/>
  <c r="G74" i="14"/>
  <c r="I74" i="14"/>
  <c r="K74" i="14"/>
  <c r="K73" i="14" s="1"/>
  <c r="M74" i="14"/>
  <c r="M73" i="14" s="1"/>
  <c r="O74" i="14"/>
  <c r="O73" i="14" s="1"/>
  <c r="Q74" i="14"/>
  <c r="Q73" i="14" s="1"/>
  <c r="V74" i="14"/>
  <c r="V73" i="14" s="1"/>
  <c r="V76" i="14"/>
  <c r="G77" i="14"/>
  <c r="M77" i="14" s="1"/>
  <c r="M76" i="14" s="1"/>
  <c r="I77" i="14"/>
  <c r="I76" i="14" s="1"/>
  <c r="K77" i="14"/>
  <c r="K76" i="14" s="1"/>
  <c r="O77" i="14"/>
  <c r="O76" i="14" s="1"/>
  <c r="Q77" i="14"/>
  <c r="Q76" i="14" s="1"/>
  <c r="V77" i="14"/>
  <c r="G80" i="14"/>
  <c r="G79" i="14" s="1"/>
  <c r="I80" i="14"/>
  <c r="I79" i="14" s="1"/>
  <c r="K80" i="14"/>
  <c r="K79" i="14" s="1"/>
  <c r="M80" i="14"/>
  <c r="O80" i="14"/>
  <c r="Q80" i="14"/>
  <c r="V80" i="14"/>
  <c r="G82" i="14"/>
  <c r="I82" i="14"/>
  <c r="K82" i="14"/>
  <c r="M82" i="14"/>
  <c r="O82" i="14"/>
  <c r="O79" i="14" s="1"/>
  <c r="Q82" i="14"/>
  <c r="V82" i="14"/>
  <c r="G84" i="14"/>
  <c r="M84" i="14" s="1"/>
  <c r="I84" i="14"/>
  <c r="K84" i="14"/>
  <c r="O84" i="14"/>
  <c r="Q84" i="14"/>
  <c r="V84" i="14"/>
  <c r="G89" i="14"/>
  <c r="I89" i="14"/>
  <c r="K89" i="14"/>
  <c r="M89" i="14"/>
  <c r="O89" i="14"/>
  <c r="Q89" i="14"/>
  <c r="Q79" i="14" s="1"/>
  <c r="V89" i="14"/>
  <c r="G91" i="14"/>
  <c r="I91" i="14"/>
  <c r="K91" i="14"/>
  <c r="M91" i="14"/>
  <c r="O91" i="14"/>
  <c r="Q91" i="14"/>
  <c r="V91" i="14"/>
  <c r="G96" i="14"/>
  <c r="M96" i="14" s="1"/>
  <c r="I96" i="14"/>
  <c r="K96" i="14"/>
  <c r="O96" i="14"/>
  <c r="Q96" i="14"/>
  <c r="V96" i="14"/>
  <c r="G98" i="14"/>
  <c r="I98" i="14"/>
  <c r="K98" i="14"/>
  <c r="M98" i="14"/>
  <c r="O98" i="14"/>
  <c r="Q98" i="14"/>
  <c r="V98" i="14"/>
  <c r="G100" i="14"/>
  <c r="M100" i="14" s="1"/>
  <c r="I100" i="14"/>
  <c r="K100" i="14"/>
  <c r="O100" i="14"/>
  <c r="Q100" i="14"/>
  <c r="V100" i="14"/>
  <c r="G108" i="14"/>
  <c r="I108" i="14"/>
  <c r="K108" i="14"/>
  <c r="M108" i="14"/>
  <c r="O108" i="14"/>
  <c r="Q108" i="14"/>
  <c r="V108" i="14"/>
  <c r="V79" i="14" s="1"/>
  <c r="G112" i="14"/>
  <c r="M112" i="14" s="1"/>
  <c r="I112" i="14"/>
  <c r="K112" i="14"/>
  <c r="O112" i="14"/>
  <c r="Q112" i="14"/>
  <c r="V112" i="14"/>
  <c r="G113" i="14"/>
  <c r="M113" i="14" s="1"/>
  <c r="I113" i="14"/>
  <c r="K113" i="14"/>
  <c r="O113" i="14"/>
  <c r="Q113" i="14"/>
  <c r="V113" i="14"/>
  <c r="G114" i="14"/>
  <c r="O114" i="14"/>
  <c r="Q114" i="14"/>
  <c r="V114" i="14"/>
  <c r="G115" i="14"/>
  <c r="I115" i="14"/>
  <c r="I114" i="14" s="1"/>
  <c r="K115" i="14"/>
  <c r="K114" i="14" s="1"/>
  <c r="M115" i="14"/>
  <c r="M114" i="14" s="1"/>
  <c r="O115" i="14"/>
  <c r="Q115" i="14"/>
  <c r="V115" i="14"/>
  <c r="K116" i="14"/>
  <c r="O116" i="14"/>
  <c r="V116" i="14"/>
  <c r="G117" i="14"/>
  <c r="M117" i="14" s="1"/>
  <c r="M116" i="14" s="1"/>
  <c r="I117" i="14"/>
  <c r="I116" i="14" s="1"/>
  <c r="K117" i="14"/>
  <c r="O117" i="14"/>
  <c r="Q117" i="14"/>
  <c r="Q116" i="14" s="1"/>
  <c r="V117" i="14"/>
  <c r="G121" i="14"/>
  <c r="I121" i="14"/>
  <c r="K121" i="14"/>
  <c r="O121" i="14"/>
  <c r="Q121" i="14"/>
  <c r="G122" i="14"/>
  <c r="I122" i="14"/>
  <c r="K122" i="14"/>
  <c r="M122" i="14"/>
  <c r="M121" i="14" s="1"/>
  <c r="O122" i="14"/>
  <c r="Q122" i="14"/>
  <c r="V122" i="14"/>
  <c r="V121" i="14" s="1"/>
  <c r="G123" i="14"/>
  <c r="G124" i="14"/>
  <c r="I124" i="14"/>
  <c r="I123" i="14" s="1"/>
  <c r="K124" i="14"/>
  <c r="M124" i="14"/>
  <c r="O124" i="14"/>
  <c r="O123" i="14" s="1"/>
  <c r="Q124" i="14"/>
  <c r="Q123" i="14" s="1"/>
  <c r="V124" i="14"/>
  <c r="G125" i="14"/>
  <c r="M125" i="14" s="1"/>
  <c r="I125" i="14"/>
  <c r="K125" i="14"/>
  <c r="O125" i="14"/>
  <c r="Q125" i="14"/>
  <c r="V125" i="14"/>
  <c r="V123" i="14" s="1"/>
  <c r="G128" i="14"/>
  <c r="I128" i="14"/>
  <c r="K128" i="14"/>
  <c r="K123" i="14" s="1"/>
  <c r="M128" i="14"/>
  <c r="O128" i="14"/>
  <c r="Q128" i="14"/>
  <c r="V128" i="14"/>
  <c r="G130" i="14"/>
  <c r="M130" i="14" s="1"/>
  <c r="I130" i="14"/>
  <c r="K130" i="14"/>
  <c r="O130" i="14"/>
  <c r="Q130" i="14"/>
  <c r="V130" i="14"/>
  <c r="G139" i="14"/>
  <c r="M139" i="14" s="1"/>
  <c r="I139" i="14"/>
  <c r="K139" i="14"/>
  <c r="O139" i="14"/>
  <c r="Q139" i="14"/>
  <c r="V139" i="14"/>
  <c r="G140" i="14"/>
  <c r="M140" i="14" s="1"/>
  <c r="I140" i="14"/>
  <c r="K140" i="14"/>
  <c r="O140" i="14"/>
  <c r="Q140" i="14"/>
  <c r="V140" i="14"/>
  <c r="G141" i="14"/>
  <c r="I141" i="14"/>
  <c r="K141" i="14"/>
  <c r="M141" i="14"/>
  <c r="O141" i="14"/>
  <c r="Q141" i="14"/>
  <c r="V141" i="14"/>
  <c r="G146" i="14"/>
  <c r="I146" i="14"/>
  <c r="K146" i="14"/>
  <c r="M146" i="14"/>
  <c r="O146" i="14"/>
  <c r="Q146" i="14"/>
  <c r="V146" i="14"/>
  <c r="G151" i="14"/>
  <c r="M151" i="14" s="1"/>
  <c r="I151" i="14"/>
  <c r="K151" i="14"/>
  <c r="O151" i="14"/>
  <c r="Q151" i="14"/>
  <c r="V151" i="14"/>
  <c r="G153" i="14"/>
  <c r="I153" i="14"/>
  <c r="K153" i="14"/>
  <c r="M153" i="14"/>
  <c r="O153" i="14"/>
  <c r="Q153" i="14"/>
  <c r="V153" i="14"/>
  <c r="G155" i="14"/>
  <c r="I155" i="14"/>
  <c r="K155" i="14"/>
  <c r="M155" i="14"/>
  <c r="O155" i="14"/>
  <c r="Q155" i="14"/>
  <c r="V155" i="14"/>
  <c r="G156" i="14"/>
  <c r="G157" i="14"/>
  <c r="I157" i="14"/>
  <c r="I156" i="14" s="1"/>
  <c r="K157" i="14"/>
  <c r="M157" i="14"/>
  <c r="O157" i="14"/>
  <c r="O156" i="14" s="1"/>
  <c r="Q157" i="14"/>
  <c r="Q156" i="14" s="1"/>
  <c r="V157" i="14"/>
  <c r="V156" i="14" s="1"/>
  <c r="G159" i="14"/>
  <c r="M159" i="14" s="1"/>
  <c r="M156" i="14" s="1"/>
  <c r="I159" i="14"/>
  <c r="K159" i="14"/>
  <c r="K156" i="14" s="1"/>
  <c r="O159" i="14"/>
  <c r="Q159" i="14"/>
  <c r="V159" i="14"/>
  <c r="G161" i="14"/>
  <c r="I161" i="14"/>
  <c r="K161" i="14"/>
  <c r="M161" i="14"/>
  <c r="O161" i="14"/>
  <c r="Q161" i="14"/>
  <c r="V161" i="14"/>
  <c r="G163" i="14"/>
  <c r="M163" i="14" s="1"/>
  <c r="I163" i="14"/>
  <c r="K163" i="14"/>
  <c r="O163" i="14"/>
  <c r="Q163" i="14"/>
  <c r="V163" i="14"/>
  <c r="G164" i="14"/>
  <c r="I164" i="14"/>
  <c r="G165" i="14"/>
  <c r="M165" i="14" s="1"/>
  <c r="M164" i="14" s="1"/>
  <c r="I165" i="14"/>
  <c r="K165" i="14"/>
  <c r="K164" i="14" s="1"/>
  <c r="O165" i="14"/>
  <c r="Q165" i="14"/>
  <c r="Q164" i="14" s="1"/>
  <c r="V165" i="14"/>
  <c r="V164" i="14" s="1"/>
  <c r="G166" i="14"/>
  <c r="I166" i="14"/>
  <c r="K166" i="14"/>
  <c r="M166" i="14"/>
  <c r="O166" i="14"/>
  <c r="Q166" i="14"/>
  <c r="V166" i="14"/>
  <c r="G172" i="14"/>
  <c r="I172" i="14"/>
  <c r="K172" i="14"/>
  <c r="M172" i="14"/>
  <c r="O172" i="14"/>
  <c r="O164" i="14" s="1"/>
  <c r="Q172" i="14"/>
  <c r="V172" i="14"/>
  <c r="G174" i="14"/>
  <c r="M174" i="14" s="1"/>
  <c r="I174" i="14"/>
  <c r="K174" i="14"/>
  <c r="O174" i="14"/>
  <c r="Q174" i="14"/>
  <c r="V174" i="14"/>
  <c r="I177" i="14"/>
  <c r="K177" i="14"/>
  <c r="G178" i="14"/>
  <c r="I178" i="14"/>
  <c r="K178" i="14"/>
  <c r="M178" i="14"/>
  <c r="O178" i="14"/>
  <c r="Q178" i="14"/>
  <c r="V178" i="14"/>
  <c r="V177" i="14" s="1"/>
  <c r="G183" i="14"/>
  <c r="G177" i="14" s="1"/>
  <c r="I183" i="14"/>
  <c r="K183" i="14"/>
  <c r="O183" i="14"/>
  <c r="O177" i="14" s="1"/>
  <c r="Q183" i="14"/>
  <c r="V183" i="14"/>
  <c r="G187" i="14"/>
  <c r="I187" i="14"/>
  <c r="K187" i="14"/>
  <c r="M187" i="14"/>
  <c r="O187" i="14"/>
  <c r="Q187" i="14"/>
  <c r="Q177" i="14" s="1"/>
  <c r="V187" i="14"/>
  <c r="G189" i="14"/>
  <c r="M189" i="14" s="1"/>
  <c r="I189" i="14"/>
  <c r="K189" i="14"/>
  <c r="O189" i="14"/>
  <c r="Q189" i="14"/>
  <c r="V189" i="14"/>
  <c r="G191" i="14"/>
  <c r="I191" i="14"/>
  <c r="K191" i="14"/>
  <c r="M191" i="14"/>
  <c r="O191" i="14"/>
  <c r="Q191" i="14"/>
  <c r="V191" i="14"/>
  <c r="G193" i="14"/>
  <c r="M193" i="14" s="1"/>
  <c r="M192" i="14" s="1"/>
  <c r="I193" i="14"/>
  <c r="I192" i="14" s="1"/>
  <c r="K193" i="14"/>
  <c r="K192" i="14" s="1"/>
  <c r="O193" i="14"/>
  <c r="O192" i="14" s="1"/>
  <c r="Q193" i="14"/>
  <c r="Q192" i="14" s="1"/>
  <c r="V193" i="14"/>
  <c r="G197" i="14"/>
  <c r="M197" i="14" s="1"/>
  <c r="I197" i="14"/>
  <c r="K197" i="14"/>
  <c r="O197" i="14"/>
  <c r="Q197" i="14"/>
  <c r="V197" i="14"/>
  <c r="V192" i="14" s="1"/>
  <c r="G211" i="14"/>
  <c r="I211" i="14"/>
  <c r="K211" i="14"/>
  <c r="M211" i="14"/>
  <c r="O211" i="14"/>
  <c r="Q211" i="14"/>
  <c r="V211" i="14"/>
  <c r="G225" i="14"/>
  <c r="I225" i="14"/>
  <c r="K225" i="14"/>
  <c r="M225" i="14"/>
  <c r="O225" i="14"/>
  <c r="Q225" i="14"/>
  <c r="V225" i="14"/>
  <c r="G227" i="14"/>
  <c r="G228" i="14"/>
  <c r="M228" i="14" s="1"/>
  <c r="M227" i="14" s="1"/>
  <c r="I228" i="14"/>
  <c r="I227" i="14" s="1"/>
  <c r="K228" i="14"/>
  <c r="K227" i="14" s="1"/>
  <c r="O228" i="14"/>
  <c r="O227" i="14" s="1"/>
  <c r="Q228" i="14"/>
  <c r="Q227" i="14" s="1"/>
  <c r="V228" i="14"/>
  <c r="V227" i="14" s="1"/>
  <c r="G230" i="14"/>
  <c r="G229" i="14" s="1"/>
  <c r="I230" i="14"/>
  <c r="I229" i="14" s="1"/>
  <c r="K230" i="14"/>
  <c r="K229" i="14" s="1"/>
  <c r="O230" i="14"/>
  <c r="O229" i="14" s="1"/>
  <c r="Q230" i="14"/>
  <c r="V230" i="14"/>
  <c r="G231" i="14"/>
  <c r="I231" i="14"/>
  <c r="K231" i="14"/>
  <c r="M231" i="14"/>
  <c r="O231" i="14"/>
  <c r="Q231" i="14"/>
  <c r="Q229" i="14" s="1"/>
  <c r="V231" i="14"/>
  <c r="G232" i="14"/>
  <c r="M232" i="14" s="1"/>
  <c r="I232" i="14"/>
  <c r="K232" i="14"/>
  <c r="O232" i="14"/>
  <c r="Q232" i="14"/>
  <c r="V232" i="14"/>
  <c r="G234" i="14"/>
  <c r="I234" i="14"/>
  <c r="K234" i="14"/>
  <c r="M234" i="14"/>
  <c r="O234" i="14"/>
  <c r="Q234" i="14"/>
  <c r="V234" i="14"/>
  <c r="V229" i="14" s="1"/>
  <c r="G235" i="14"/>
  <c r="M235" i="14" s="1"/>
  <c r="I235" i="14"/>
  <c r="K235" i="14"/>
  <c r="O235" i="14"/>
  <c r="Q235" i="14"/>
  <c r="V235" i="14"/>
  <c r="G236" i="14"/>
  <c r="M236" i="14" s="1"/>
  <c r="I236" i="14"/>
  <c r="K236" i="14"/>
  <c r="O236" i="14"/>
  <c r="Q236" i="14"/>
  <c r="V236" i="14"/>
  <c r="Q239" i="14"/>
  <c r="V239" i="14"/>
  <c r="G240" i="14"/>
  <c r="I240" i="14"/>
  <c r="I239" i="14" s="1"/>
  <c r="K240" i="14"/>
  <c r="K239" i="14" s="1"/>
  <c r="M240" i="14"/>
  <c r="O240" i="14"/>
  <c r="Q240" i="14"/>
  <c r="V240" i="14"/>
  <c r="G242" i="14"/>
  <c r="I242" i="14"/>
  <c r="K242" i="14"/>
  <c r="M242" i="14"/>
  <c r="O242" i="14"/>
  <c r="O239" i="14" s="1"/>
  <c r="Q242" i="14"/>
  <c r="V242" i="14"/>
  <c r="G246" i="14"/>
  <c r="G239" i="14" s="1"/>
  <c r="I246" i="14"/>
  <c r="K246" i="14"/>
  <c r="O246" i="14"/>
  <c r="Q246" i="14"/>
  <c r="V246" i="14"/>
  <c r="AF248" i="14"/>
  <c r="G233" i="13"/>
  <c r="BA230" i="13"/>
  <c r="BA223" i="13"/>
  <c r="BA222" i="13"/>
  <c r="BA165" i="13"/>
  <c r="BA109" i="13"/>
  <c r="BA20" i="13"/>
  <c r="G8" i="13"/>
  <c r="O8" i="13"/>
  <c r="G9" i="13"/>
  <c r="I9" i="13"/>
  <c r="K9" i="13"/>
  <c r="M9" i="13"/>
  <c r="O9" i="13"/>
  <c r="Q9" i="13"/>
  <c r="Q8" i="13" s="1"/>
  <c r="V9" i="13"/>
  <c r="V8" i="13" s="1"/>
  <c r="G11" i="13"/>
  <c r="I11" i="13"/>
  <c r="I8" i="13" s="1"/>
  <c r="K11" i="13"/>
  <c r="K8" i="13" s="1"/>
  <c r="M11" i="13"/>
  <c r="M8" i="13" s="1"/>
  <c r="O11" i="13"/>
  <c r="Q11" i="13"/>
  <c r="V11" i="13"/>
  <c r="G12" i="13"/>
  <c r="I12" i="13"/>
  <c r="K12" i="13"/>
  <c r="M12" i="13"/>
  <c r="O12" i="13"/>
  <c r="Q12" i="13"/>
  <c r="V12" i="13"/>
  <c r="G13" i="13"/>
  <c r="G14" i="13"/>
  <c r="I14" i="13"/>
  <c r="I13" i="13" s="1"/>
  <c r="K14" i="13"/>
  <c r="K13" i="13" s="1"/>
  <c r="M14" i="13"/>
  <c r="M13" i="13" s="1"/>
  <c r="O14" i="13"/>
  <c r="O13" i="13" s="1"/>
  <c r="Q14" i="13"/>
  <c r="Q13" i="13" s="1"/>
  <c r="V14" i="13"/>
  <c r="V13" i="13" s="1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22" i="13"/>
  <c r="M22" i="13" s="1"/>
  <c r="I22" i="13"/>
  <c r="I21" i="13" s="1"/>
  <c r="K22" i="13"/>
  <c r="K21" i="13" s="1"/>
  <c r="O22" i="13"/>
  <c r="Q22" i="13"/>
  <c r="Q21" i="13" s="1"/>
  <c r="V22" i="13"/>
  <c r="G25" i="13"/>
  <c r="I25" i="13"/>
  <c r="K25" i="13"/>
  <c r="M25" i="13"/>
  <c r="O25" i="13"/>
  <c r="Q25" i="13"/>
  <c r="V25" i="13"/>
  <c r="V21" i="13" s="1"/>
  <c r="G27" i="13"/>
  <c r="M27" i="13" s="1"/>
  <c r="I27" i="13"/>
  <c r="K27" i="13"/>
  <c r="O27" i="13"/>
  <c r="Q27" i="13"/>
  <c r="V27" i="13"/>
  <c r="G32" i="13"/>
  <c r="M32" i="13" s="1"/>
  <c r="I32" i="13"/>
  <c r="K32" i="13"/>
  <c r="O32" i="13"/>
  <c r="O21" i="13" s="1"/>
  <c r="Q32" i="13"/>
  <c r="V32" i="13"/>
  <c r="G37" i="13"/>
  <c r="I37" i="13"/>
  <c r="K37" i="13"/>
  <c r="M37" i="13"/>
  <c r="O37" i="13"/>
  <c r="Q37" i="13"/>
  <c r="V37" i="13"/>
  <c r="G44" i="13"/>
  <c r="I44" i="13"/>
  <c r="K44" i="13"/>
  <c r="M44" i="13"/>
  <c r="O44" i="13"/>
  <c r="Q44" i="13"/>
  <c r="V44" i="13"/>
  <c r="G48" i="13"/>
  <c r="I48" i="13"/>
  <c r="K48" i="13"/>
  <c r="M48" i="13"/>
  <c r="O48" i="13"/>
  <c r="Q48" i="13"/>
  <c r="V48" i="13"/>
  <c r="G49" i="13"/>
  <c r="M49" i="13" s="1"/>
  <c r="I49" i="13"/>
  <c r="K49" i="13"/>
  <c r="O49" i="13"/>
  <c r="Q49" i="13"/>
  <c r="V49" i="13"/>
  <c r="G51" i="13"/>
  <c r="I51" i="13"/>
  <c r="K51" i="13"/>
  <c r="M51" i="13"/>
  <c r="O51" i="13"/>
  <c r="Q51" i="13"/>
  <c r="V51" i="13"/>
  <c r="G52" i="13"/>
  <c r="I52" i="13"/>
  <c r="K52" i="13"/>
  <c r="M52" i="13"/>
  <c r="O52" i="13"/>
  <c r="Q52" i="13"/>
  <c r="V52" i="13"/>
  <c r="G54" i="13"/>
  <c r="M54" i="13" s="1"/>
  <c r="M53" i="13" s="1"/>
  <c r="I54" i="13"/>
  <c r="K54" i="13"/>
  <c r="O54" i="13"/>
  <c r="O53" i="13" s="1"/>
  <c r="Q54" i="13"/>
  <c r="Q53" i="13" s="1"/>
  <c r="V54" i="13"/>
  <c r="V53" i="13" s="1"/>
  <c r="G57" i="13"/>
  <c r="M57" i="13" s="1"/>
  <c r="I57" i="13"/>
  <c r="I53" i="13" s="1"/>
  <c r="K57" i="13"/>
  <c r="K53" i="13" s="1"/>
  <c r="O57" i="13"/>
  <c r="Q57" i="13"/>
  <c r="V57" i="13"/>
  <c r="G60" i="13"/>
  <c r="I60" i="13"/>
  <c r="K60" i="13"/>
  <c r="M60" i="13"/>
  <c r="O60" i="13"/>
  <c r="Q60" i="13"/>
  <c r="V60" i="13"/>
  <c r="G62" i="13"/>
  <c r="V62" i="13"/>
  <c r="G63" i="13"/>
  <c r="M63" i="13" s="1"/>
  <c r="M62" i="13" s="1"/>
  <c r="I63" i="13"/>
  <c r="I62" i="13" s="1"/>
  <c r="K63" i="13"/>
  <c r="K62" i="13" s="1"/>
  <c r="O63" i="13"/>
  <c r="O62" i="13" s="1"/>
  <c r="Q63" i="13"/>
  <c r="Q62" i="13" s="1"/>
  <c r="V63" i="13"/>
  <c r="O65" i="13"/>
  <c r="Q65" i="13"/>
  <c r="V65" i="13"/>
  <c r="G66" i="13"/>
  <c r="G65" i="13" s="1"/>
  <c r="I66" i="13"/>
  <c r="I65" i="13" s="1"/>
  <c r="K66" i="13"/>
  <c r="K65" i="13" s="1"/>
  <c r="M66" i="13"/>
  <c r="M65" i="13" s="1"/>
  <c r="O66" i="13"/>
  <c r="Q66" i="13"/>
  <c r="V66" i="13"/>
  <c r="K68" i="13"/>
  <c r="O68" i="13"/>
  <c r="Q68" i="13"/>
  <c r="V68" i="13"/>
  <c r="G69" i="13"/>
  <c r="M69" i="13" s="1"/>
  <c r="M68" i="13" s="1"/>
  <c r="I69" i="13"/>
  <c r="I68" i="13" s="1"/>
  <c r="K69" i="13"/>
  <c r="O69" i="13"/>
  <c r="Q69" i="13"/>
  <c r="V69" i="13"/>
  <c r="V71" i="13"/>
  <c r="G72" i="13"/>
  <c r="I72" i="13"/>
  <c r="K72" i="13"/>
  <c r="M72" i="13"/>
  <c r="O72" i="13"/>
  <c r="Q72" i="13"/>
  <c r="V72" i="13"/>
  <c r="G74" i="13"/>
  <c r="G71" i="13" s="1"/>
  <c r="I74" i="13"/>
  <c r="K74" i="13"/>
  <c r="K71" i="13" s="1"/>
  <c r="M74" i="13"/>
  <c r="O74" i="13"/>
  <c r="O71" i="13" s="1"/>
  <c r="Q74" i="13"/>
  <c r="V74" i="13"/>
  <c r="G76" i="13"/>
  <c r="M76" i="13" s="1"/>
  <c r="I76" i="13"/>
  <c r="K76" i="13"/>
  <c r="O76" i="13"/>
  <c r="Q76" i="13"/>
  <c r="V76" i="13"/>
  <c r="G81" i="13"/>
  <c r="M81" i="13" s="1"/>
  <c r="I81" i="13"/>
  <c r="I71" i="13" s="1"/>
  <c r="K81" i="13"/>
  <c r="O81" i="13"/>
  <c r="Q81" i="13"/>
  <c r="V81" i="13"/>
  <c r="G83" i="13"/>
  <c r="I83" i="13"/>
  <c r="K83" i="13"/>
  <c r="M83" i="13"/>
  <c r="O83" i="13"/>
  <c r="Q83" i="13"/>
  <c r="V83" i="13"/>
  <c r="G88" i="13"/>
  <c r="M88" i="13" s="1"/>
  <c r="I88" i="13"/>
  <c r="K88" i="13"/>
  <c r="O88" i="13"/>
  <c r="Q88" i="13"/>
  <c r="V88" i="13"/>
  <c r="G90" i="13"/>
  <c r="M90" i="13" s="1"/>
  <c r="I90" i="13"/>
  <c r="K90" i="13"/>
  <c r="O90" i="13"/>
  <c r="Q90" i="13"/>
  <c r="Q71" i="13" s="1"/>
  <c r="V90" i="13"/>
  <c r="G92" i="13"/>
  <c r="M92" i="13" s="1"/>
  <c r="I92" i="13"/>
  <c r="K92" i="13"/>
  <c r="O92" i="13"/>
  <c r="Q92" i="13"/>
  <c r="V92" i="13"/>
  <c r="G99" i="13"/>
  <c r="I99" i="13"/>
  <c r="K99" i="13"/>
  <c r="M99" i="13"/>
  <c r="O99" i="13"/>
  <c r="Q99" i="13"/>
  <c r="V99" i="13"/>
  <c r="G103" i="13"/>
  <c r="I103" i="13"/>
  <c r="K103" i="13"/>
  <c r="M103" i="13"/>
  <c r="O103" i="13"/>
  <c r="Q103" i="13"/>
  <c r="V103" i="13"/>
  <c r="G104" i="13"/>
  <c r="M104" i="13" s="1"/>
  <c r="I104" i="13"/>
  <c r="K104" i="13"/>
  <c r="O104" i="13"/>
  <c r="Q104" i="13"/>
  <c r="V104" i="13"/>
  <c r="G105" i="13"/>
  <c r="I105" i="13"/>
  <c r="K105" i="13"/>
  <c r="M105" i="13"/>
  <c r="O105" i="13"/>
  <c r="Q105" i="13"/>
  <c r="V105" i="13"/>
  <c r="G106" i="13"/>
  <c r="I106" i="13"/>
  <c r="K106" i="13"/>
  <c r="M106" i="13"/>
  <c r="O106" i="13"/>
  <c r="Q106" i="13"/>
  <c r="V106" i="13"/>
  <c r="G107" i="13"/>
  <c r="I107" i="13"/>
  <c r="K107" i="13"/>
  <c r="O107" i="13"/>
  <c r="G108" i="13"/>
  <c r="M108" i="13" s="1"/>
  <c r="M107" i="13" s="1"/>
  <c r="I108" i="13"/>
  <c r="K108" i="13"/>
  <c r="O108" i="13"/>
  <c r="Q108" i="13"/>
  <c r="Q107" i="13" s="1"/>
  <c r="V108" i="13"/>
  <c r="V107" i="13" s="1"/>
  <c r="G112" i="13"/>
  <c r="I112" i="13"/>
  <c r="K112" i="13"/>
  <c r="G113" i="13"/>
  <c r="I113" i="13"/>
  <c r="K113" i="13"/>
  <c r="M113" i="13"/>
  <c r="M112" i="13" s="1"/>
  <c r="O113" i="13"/>
  <c r="O112" i="13" s="1"/>
  <c r="Q113" i="13"/>
  <c r="Q112" i="13" s="1"/>
  <c r="V113" i="13"/>
  <c r="V112" i="13" s="1"/>
  <c r="G114" i="13"/>
  <c r="G115" i="13"/>
  <c r="M115" i="13" s="1"/>
  <c r="I115" i="13"/>
  <c r="I114" i="13" s="1"/>
  <c r="K115" i="13"/>
  <c r="K114" i="13" s="1"/>
  <c r="O115" i="13"/>
  <c r="O114" i="13" s="1"/>
  <c r="Q115" i="13"/>
  <c r="Q114" i="13" s="1"/>
  <c r="V115" i="13"/>
  <c r="G116" i="13"/>
  <c r="M116" i="13" s="1"/>
  <c r="I116" i="13"/>
  <c r="K116" i="13"/>
  <c r="O116" i="13"/>
  <c r="Q116" i="13"/>
  <c r="V116" i="13"/>
  <c r="V114" i="13" s="1"/>
  <c r="G119" i="13"/>
  <c r="I119" i="13"/>
  <c r="K119" i="13"/>
  <c r="M119" i="13"/>
  <c r="O119" i="13"/>
  <c r="Q119" i="13"/>
  <c r="V119" i="13"/>
  <c r="G121" i="13"/>
  <c r="I121" i="13"/>
  <c r="K121" i="13"/>
  <c r="M121" i="13"/>
  <c r="O121" i="13"/>
  <c r="Q121" i="13"/>
  <c r="V121" i="13"/>
  <c r="G130" i="13"/>
  <c r="M130" i="13" s="1"/>
  <c r="I130" i="13"/>
  <c r="K130" i="13"/>
  <c r="O130" i="13"/>
  <c r="Q130" i="13"/>
  <c r="V130" i="13"/>
  <c r="G131" i="13"/>
  <c r="I131" i="13"/>
  <c r="K131" i="13"/>
  <c r="M131" i="13"/>
  <c r="O131" i="13"/>
  <c r="Q131" i="13"/>
  <c r="V131" i="13"/>
  <c r="G132" i="13"/>
  <c r="I132" i="13"/>
  <c r="K132" i="13"/>
  <c r="M132" i="13"/>
  <c r="O132" i="13"/>
  <c r="Q132" i="13"/>
  <c r="V132" i="13"/>
  <c r="G137" i="13"/>
  <c r="I137" i="13"/>
  <c r="K137" i="13"/>
  <c r="M137" i="13"/>
  <c r="O137" i="13"/>
  <c r="Q137" i="13"/>
  <c r="V137" i="13"/>
  <c r="G142" i="13"/>
  <c r="M142" i="13" s="1"/>
  <c r="I142" i="13"/>
  <c r="K142" i="13"/>
  <c r="O142" i="13"/>
  <c r="Q142" i="13"/>
  <c r="V142" i="13"/>
  <c r="G144" i="13"/>
  <c r="M144" i="13" s="1"/>
  <c r="I144" i="13"/>
  <c r="K144" i="13"/>
  <c r="O144" i="13"/>
  <c r="Q144" i="13"/>
  <c r="V144" i="13"/>
  <c r="G146" i="13"/>
  <c r="I146" i="13"/>
  <c r="K146" i="13"/>
  <c r="M146" i="13"/>
  <c r="O146" i="13"/>
  <c r="Q146" i="13"/>
  <c r="V146" i="13"/>
  <c r="G147" i="13"/>
  <c r="G148" i="13"/>
  <c r="M148" i="13" s="1"/>
  <c r="M147" i="13" s="1"/>
  <c r="I148" i="13"/>
  <c r="I147" i="13" s="1"/>
  <c r="K148" i="13"/>
  <c r="K147" i="13" s="1"/>
  <c r="O148" i="13"/>
  <c r="O147" i="13" s="1"/>
  <c r="Q148" i="13"/>
  <c r="Q147" i="13" s="1"/>
  <c r="V148" i="13"/>
  <c r="G150" i="13"/>
  <c r="M150" i="13" s="1"/>
  <c r="I150" i="13"/>
  <c r="K150" i="13"/>
  <c r="O150" i="13"/>
  <c r="Q150" i="13"/>
  <c r="V150" i="13"/>
  <c r="V147" i="13" s="1"/>
  <c r="G152" i="13"/>
  <c r="I152" i="13"/>
  <c r="K152" i="13"/>
  <c r="M152" i="13"/>
  <c r="O152" i="13"/>
  <c r="Q152" i="13"/>
  <c r="V152" i="13"/>
  <c r="G154" i="13"/>
  <c r="I154" i="13"/>
  <c r="K154" i="13"/>
  <c r="M154" i="13"/>
  <c r="O154" i="13"/>
  <c r="Q154" i="13"/>
  <c r="V154" i="13"/>
  <c r="G155" i="13"/>
  <c r="I155" i="13"/>
  <c r="G156" i="13"/>
  <c r="I156" i="13"/>
  <c r="K156" i="13"/>
  <c r="K155" i="13" s="1"/>
  <c r="M156" i="13"/>
  <c r="O156" i="13"/>
  <c r="O155" i="13" s="1"/>
  <c r="Q156" i="13"/>
  <c r="Q155" i="13" s="1"/>
  <c r="V156" i="13"/>
  <c r="V155" i="13" s="1"/>
  <c r="G157" i="13"/>
  <c r="I157" i="13"/>
  <c r="K157" i="13"/>
  <c r="M157" i="13"/>
  <c r="O157" i="13"/>
  <c r="Q157" i="13"/>
  <c r="V157" i="13"/>
  <c r="G162" i="13"/>
  <c r="I162" i="13"/>
  <c r="K162" i="13"/>
  <c r="M162" i="13"/>
  <c r="O162" i="13"/>
  <c r="Q162" i="13"/>
  <c r="V162" i="13"/>
  <c r="G164" i="13"/>
  <c r="M164" i="13" s="1"/>
  <c r="I164" i="13"/>
  <c r="K164" i="13"/>
  <c r="O164" i="13"/>
  <c r="Q164" i="13"/>
  <c r="V164" i="13"/>
  <c r="I167" i="13"/>
  <c r="K167" i="13"/>
  <c r="G168" i="13"/>
  <c r="I168" i="13"/>
  <c r="K168" i="13"/>
  <c r="M168" i="13"/>
  <c r="M167" i="13" s="1"/>
  <c r="O168" i="13"/>
  <c r="O167" i="13" s="1"/>
  <c r="Q168" i="13"/>
  <c r="Q167" i="13" s="1"/>
  <c r="V168" i="13"/>
  <c r="V167" i="13" s="1"/>
  <c r="G173" i="13"/>
  <c r="M173" i="13" s="1"/>
  <c r="I173" i="13"/>
  <c r="K173" i="13"/>
  <c r="O173" i="13"/>
  <c r="Q173" i="13"/>
  <c r="V173" i="13"/>
  <c r="G177" i="13"/>
  <c r="M177" i="13" s="1"/>
  <c r="I177" i="13"/>
  <c r="K177" i="13"/>
  <c r="O177" i="13"/>
  <c r="Q177" i="13"/>
  <c r="V177" i="13"/>
  <c r="G180" i="13"/>
  <c r="M180" i="13" s="1"/>
  <c r="I180" i="13"/>
  <c r="K180" i="13"/>
  <c r="O180" i="13"/>
  <c r="Q180" i="13"/>
  <c r="V180" i="13"/>
  <c r="G182" i="13"/>
  <c r="I182" i="13"/>
  <c r="K182" i="13"/>
  <c r="M182" i="13"/>
  <c r="O182" i="13"/>
  <c r="Q182" i="13"/>
  <c r="V182" i="13"/>
  <c r="G184" i="13"/>
  <c r="M184" i="13" s="1"/>
  <c r="M183" i="13" s="1"/>
  <c r="I184" i="13"/>
  <c r="I183" i="13" s="1"/>
  <c r="K184" i="13"/>
  <c r="O184" i="13"/>
  <c r="Q184" i="13"/>
  <c r="Q183" i="13" s="1"/>
  <c r="V184" i="13"/>
  <c r="G188" i="13"/>
  <c r="I188" i="13"/>
  <c r="K188" i="13"/>
  <c r="K183" i="13" s="1"/>
  <c r="M188" i="13"/>
  <c r="O188" i="13"/>
  <c r="O183" i="13" s="1"/>
  <c r="Q188" i="13"/>
  <c r="V188" i="13"/>
  <c r="V183" i="13" s="1"/>
  <c r="G199" i="13"/>
  <c r="I199" i="13"/>
  <c r="K199" i="13"/>
  <c r="M199" i="13"/>
  <c r="O199" i="13"/>
  <c r="Q199" i="13"/>
  <c r="V199" i="13"/>
  <c r="G210" i="13"/>
  <c r="I210" i="13"/>
  <c r="K210" i="13"/>
  <c r="M210" i="13"/>
  <c r="O210" i="13"/>
  <c r="Q210" i="13"/>
  <c r="V210" i="13"/>
  <c r="O212" i="13"/>
  <c r="Q212" i="13"/>
  <c r="G213" i="13"/>
  <c r="M213" i="13" s="1"/>
  <c r="M212" i="13" s="1"/>
  <c r="I213" i="13"/>
  <c r="I212" i="13" s="1"/>
  <c r="K213" i="13"/>
  <c r="K212" i="13" s="1"/>
  <c r="O213" i="13"/>
  <c r="Q213" i="13"/>
  <c r="V213" i="13"/>
  <c r="V212" i="13" s="1"/>
  <c r="V214" i="13"/>
  <c r="G215" i="13"/>
  <c r="M215" i="13" s="1"/>
  <c r="I215" i="13"/>
  <c r="K215" i="13"/>
  <c r="O215" i="13"/>
  <c r="O214" i="13" s="1"/>
  <c r="Q215" i="13"/>
  <c r="V215" i="13"/>
  <c r="G216" i="13"/>
  <c r="I216" i="13"/>
  <c r="I214" i="13" s="1"/>
  <c r="K216" i="13"/>
  <c r="M216" i="13"/>
  <c r="O216" i="13"/>
  <c r="Q216" i="13"/>
  <c r="Q214" i="13" s="1"/>
  <c r="V216" i="13"/>
  <c r="G217" i="13"/>
  <c r="I217" i="13"/>
  <c r="K217" i="13"/>
  <c r="M217" i="13"/>
  <c r="O217" i="13"/>
  <c r="Q217" i="13"/>
  <c r="V217" i="13"/>
  <c r="G219" i="13"/>
  <c r="I219" i="13"/>
  <c r="K219" i="13"/>
  <c r="K214" i="13" s="1"/>
  <c r="M219" i="13"/>
  <c r="O219" i="13"/>
  <c r="Q219" i="13"/>
  <c r="V219" i="13"/>
  <c r="G220" i="13"/>
  <c r="I220" i="13"/>
  <c r="K220" i="13"/>
  <c r="M220" i="13"/>
  <c r="O220" i="13"/>
  <c r="Q220" i="13"/>
  <c r="V220" i="13"/>
  <c r="G221" i="13"/>
  <c r="M221" i="13" s="1"/>
  <c r="I221" i="13"/>
  <c r="K221" i="13"/>
  <c r="O221" i="13"/>
  <c r="Q221" i="13"/>
  <c r="V221" i="13"/>
  <c r="I224" i="13"/>
  <c r="Q224" i="13"/>
  <c r="V224" i="13"/>
  <c r="G225" i="13"/>
  <c r="I225" i="13"/>
  <c r="K225" i="13"/>
  <c r="M225" i="13"/>
  <c r="O225" i="13"/>
  <c r="Q225" i="13"/>
  <c r="V225" i="13"/>
  <c r="G227" i="13"/>
  <c r="G224" i="13" s="1"/>
  <c r="I227" i="13"/>
  <c r="K227" i="13"/>
  <c r="K224" i="13" s="1"/>
  <c r="M227" i="13"/>
  <c r="O227" i="13"/>
  <c r="O224" i="13" s="1"/>
  <c r="Q227" i="13"/>
  <c r="V227" i="13"/>
  <c r="G231" i="13"/>
  <c r="M231" i="13" s="1"/>
  <c r="I231" i="13"/>
  <c r="K231" i="13"/>
  <c r="O231" i="13"/>
  <c r="Q231" i="13"/>
  <c r="V231" i="13"/>
  <c r="AF233" i="13"/>
  <c r="G223" i="12"/>
  <c r="BA220" i="12"/>
  <c r="BA213" i="12"/>
  <c r="BA212" i="12"/>
  <c r="BA162" i="12"/>
  <c r="BA104" i="12"/>
  <c r="BA21" i="12"/>
  <c r="G8" i="12"/>
  <c r="O8" i="12"/>
  <c r="G9" i="12"/>
  <c r="I9" i="12"/>
  <c r="K9" i="12"/>
  <c r="M9" i="12"/>
  <c r="O9" i="12"/>
  <c r="Q9" i="12"/>
  <c r="Q8" i="12" s="1"/>
  <c r="V9" i="12"/>
  <c r="V8" i="12" s="1"/>
  <c r="G11" i="12"/>
  <c r="I11" i="12"/>
  <c r="I8" i="12" s="1"/>
  <c r="K11" i="12"/>
  <c r="K8" i="12" s="1"/>
  <c r="M11" i="12"/>
  <c r="M8" i="12" s="1"/>
  <c r="O11" i="12"/>
  <c r="Q11" i="12"/>
  <c r="V11" i="12"/>
  <c r="G13" i="12"/>
  <c r="I13" i="12"/>
  <c r="K13" i="12"/>
  <c r="M13" i="12"/>
  <c r="O13" i="12"/>
  <c r="Q13" i="12"/>
  <c r="V13" i="12"/>
  <c r="G14" i="12"/>
  <c r="G15" i="12"/>
  <c r="I15" i="12"/>
  <c r="I14" i="12" s="1"/>
  <c r="K15" i="12"/>
  <c r="K14" i="12" s="1"/>
  <c r="M15" i="12"/>
  <c r="M14" i="12" s="1"/>
  <c r="O15" i="12"/>
  <c r="O14" i="12" s="1"/>
  <c r="Q15" i="12"/>
  <c r="Q14" i="12" s="1"/>
  <c r="V15" i="12"/>
  <c r="V14" i="12" s="1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3" i="12"/>
  <c r="M23" i="12" s="1"/>
  <c r="I23" i="12"/>
  <c r="I22" i="12" s="1"/>
  <c r="K23" i="12"/>
  <c r="K22" i="12" s="1"/>
  <c r="O23" i="12"/>
  <c r="Q23" i="12"/>
  <c r="V23" i="12"/>
  <c r="G26" i="12"/>
  <c r="I26" i="12"/>
  <c r="K26" i="12"/>
  <c r="M26" i="12"/>
  <c r="O26" i="12"/>
  <c r="Q26" i="12"/>
  <c r="Q22" i="12" s="1"/>
  <c r="V26" i="12"/>
  <c r="V22" i="12" s="1"/>
  <c r="G28" i="12"/>
  <c r="M28" i="12" s="1"/>
  <c r="I28" i="12"/>
  <c r="K28" i="12"/>
  <c r="O28" i="12"/>
  <c r="Q28" i="12"/>
  <c r="V28" i="12"/>
  <c r="G33" i="12"/>
  <c r="M33" i="12" s="1"/>
  <c r="I33" i="12"/>
  <c r="K33" i="12"/>
  <c r="O33" i="12"/>
  <c r="O22" i="12" s="1"/>
  <c r="Q33" i="12"/>
  <c r="V33" i="12"/>
  <c r="G37" i="12"/>
  <c r="I37" i="12"/>
  <c r="K37" i="12"/>
  <c r="M37" i="12"/>
  <c r="O37" i="12"/>
  <c r="Q37" i="12"/>
  <c r="V37" i="12"/>
  <c r="G43" i="12"/>
  <c r="I43" i="12"/>
  <c r="K43" i="12"/>
  <c r="M43" i="12"/>
  <c r="O43" i="12"/>
  <c r="Q43" i="12"/>
  <c r="V43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1" i="12"/>
  <c r="G52" i="12"/>
  <c r="M52" i="12" s="1"/>
  <c r="M51" i="12" s="1"/>
  <c r="I52" i="12"/>
  <c r="K52" i="12"/>
  <c r="O52" i="12"/>
  <c r="O51" i="12" s="1"/>
  <c r="Q52" i="12"/>
  <c r="Q51" i="12" s="1"/>
  <c r="V52" i="12"/>
  <c r="V51" i="12" s="1"/>
  <c r="G55" i="12"/>
  <c r="M55" i="12" s="1"/>
  <c r="I55" i="12"/>
  <c r="I51" i="12" s="1"/>
  <c r="K55" i="12"/>
  <c r="O55" i="12"/>
  <c r="Q55" i="12"/>
  <c r="V55" i="12"/>
  <c r="G58" i="12"/>
  <c r="I58" i="12"/>
  <c r="K58" i="12"/>
  <c r="K51" i="12" s="1"/>
  <c r="M58" i="12"/>
  <c r="O58" i="12"/>
  <c r="Q58" i="12"/>
  <c r="V58" i="12"/>
  <c r="V60" i="12"/>
  <c r="G61" i="12"/>
  <c r="M61" i="12" s="1"/>
  <c r="M60" i="12" s="1"/>
  <c r="I61" i="12"/>
  <c r="I60" i="12" s="1"/>
  <c r="K61" i="12"/>
  <c r="K60" i="12" s="1"/>
  <c r="O61" i="12"/>
  <c r="O60" i="12" s="1"/>
  <c r="Q61" i="12"/>
  <c r="Q60" i="12" s="1"/>
  <c r="V61" i="12"/>
  <c r="O63" i="12"/>
  <c r="Q63" i="12"/>
  <c r="V63" i="12"/>
  <c r="G64" i="12"/>
  <c r="G63" i="12" s="1"/>
  <c r="I64" i="12"/>
  <c r="I63" i="12" s="1"/>
  <c r="K64" i="12"/>
  <c r="K63" i="12" s="1"/>
  <c r="M64" i="12"/>
  <c r="M63" i="12" s="1"/>
  <c r="O64" i="12"/>
  <c r="Q64" i="12"/>
  <c r="V64" i="12"/>
  <c r="K66" i="12"/>
  <c r="O66" i="12"/>
  <c r="Q66" i="12"/>
  <c r="V66" i="12"/>
  <c r="G67" i="12"/>
  <c r="M67" i="12" s="1"/>
  <c r="M66" i="12" s="1"/>
  <c r="I67" i="12"/>
  <c r="I66" i="12" s="1"/>
  <c r="K67" i="12"/>
  <c r="O67" i="12"/>
  <c r="Q67" i="12"/>
  <c r="V67" i="12"/>
  <c r="Q69" i="12"/>
  <c r="G70" i="12"/>
  <c r="I70" i="12"/>
  <c r="K70" i="12"/>
  <c r="M70" i="12"/>
  <c r="O70" i="12"/>
  <c r="Q70" i="12"/>
  <c r="V70" i="12"/>
  <c r="V69" i="12" s="1"/>
  <c r="G72" i="12"/>
  <c r="G69" i="12" s="1"/>
  <c r="I72" i="12"/>
  <c r="K72" i="12"/>
  <c r="M72" i="12"/>
  <c r="O72" i="12"/>
  <c r="O69" i="12" s="1"/>
  <c r="Q72" i="12"/>
  <c r="V72" i="12"/>
  <c r="G74" i="12"/>
  <c r="I74" i="12"/>
  <c r="K74" i="12"/>
  <c r="M74" i="12"/>
  <c r="O74" i="12"/>
  <c r="Q74" i="12"/>
  <c r="V74" i="12"/>
  <c r="G77" i="12"/>
  <c r="M77" i="12" s="1"/>
  <c r="I77" i="12"/>
  <c r="I69" i="12" s="1"/>
  <c r="K77" i="12"/>
  <c r="O77" i="12"/>
  <c r="Q77" i="12"/>
  <c r="V77" i="12"/>
  <c r="G79" i="12"/>
  <c r="I79" i="12"/>
  <c r="K79" i="12"/>
  <c r="K69" i="12" s="1"/>
  <c r="M79" i="12"/>
  <c r="O79" i="12"/>
  <c r="Q79" i="12"/>
  <c r="V79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4" i="12"/>
  <c r="I94" i="12"/>
  <c r="K94" i="12"/>
  <c r="M94" i="12"/>
  <c r="O94" i="12"/>
  <c r="Q94" i="12"/>
  <c r="V94" i="12"/>
  <c r="G98" i="12"/>
  <c r="I98" i="12"/>
  <c r="K98" i="12"/>
  <c r="M98" i="12"/>
  <c r="O98" i="12"/>
  <c r="Q98" i="12"/>
  <c r="V98" i="12"/>
  <c r="G99" i="12"/>
  <c r="M99" i="12" s="1"/>
  <c r="I99" i="12"/>
  <c r="K99" i="12"/>
  <c r="O99" i="12"/>
  <c r="Q99" i="12"/>
  <c r="V99" i="12"/>
  <c r="G100" i="12"/>
  <c r="I100" i="12"/>
  <c r="K100" i="12"/>
  <c r="M100" i="12"/>
  <c r="O100" i="12"/>
  <c r="Q100" i="12"/>
  <c r="G101" i="12"/>
  <c r="I101" i="12"/>
  <c r="K101" i="12"/>
  <c r="M101" i="12"/>
  <c r="O101" i="12"/>
  <c r="Q101" i="12"/>
  <c r="V101" i="12"/>
  <c r="V100" i="12" s="1"/>
  <c r="G102" i="12"/>
  <c r="I102" i="12"/>
  <c r="K102" i="12"/>
  <c r="M102" i="12"/>
  <c r="G103" i="12"/>
  <c r="I103" i="12"/>
  <c r="K103" i="12"/>
  <c r="M103" i="12"/>
  <c r="O103" i="12"/>
  <c r="O102" i="12" s="1"/>
  <c r="Q103" i="12"/>
  <c r="Q102" i="12" s="1"/>
  <c r="V103" i="12"/>
  <c r="V102" i="12" s="1"/>
  <c r="G107" i="12"/>
  <c r="I107" i="12"/>
  <c r="G108" i="12"/>
  <c r="I108" i="12"/>
  <c r="K108" i="12"/>
  <c r="K107" i="12" s="1"/>
  <c r="M108" i="12"/>
  <c r="M107" i="12" s="1"/>
  <c r="O108" i="12"/>
  <c r="O107" i="12" s="1"/>
  <c r="Q108" i="12"/>
  <c r="Q107" i="12" s="1"/>
  <c r="V108" i="12"/>
  <c r="V107" i="12" s="1"/>
  <c r="G110" i="12"/>
  <c r="I110" i="12"/>
  <c r="I109" i="12" s="1"/>
  <c r="K110" i="12"/>
  <c r="K109" i="12" s="1"/>
  <c r="M110" i="12"/>
  <c r="O110" i="12"/>
  <c r="O109" i="12" s="1"/>
  <c r="Q110" i="12"/>
  <c r="Q109" i="12" s="1"/>
  <c r="V110" i="12"/>
  <c r="G111" i="12"/>
  <c r="I111" i="12"/>
  <c r="K111" i="12"/>
  <c r="M111" i="12"/>
  <c r="O111" i="12"/>
  <c r="Q111" i="12"/>
  <c r="V111" i="12"/>
  <c r="V109" i="12" s="1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25" i="12"/>
  <c r="M125" i="12" s="1"/>
  <c r="I125" i="12"/>
  <c r="K125" i="12"/>
  <c r="O125" i="12"/>
  <c r="Q125" i="12"/>
  <c r="V125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5" i="12"/>
  <c r="I135" i="12"/>
  <c r="K135" i="12"/>
  <c r="M135" i="12"/>
  <c r="O135" i="12"/>
  <c r="Q135" i="12"/>
  <c r="V135" i="12"/>
  <c r="G140" i="12"/>
  <c r="I140" i="12"/>
  <c r="K140" i="12"/>
  <c r="M140" i="12"/>
  <c r="O140" i="12"/>
  <c r="Q140" i="12"/>
  <c r="V140" i="12"/>
  <c r="G142" i="12"/>
  <c r="M142" i="12" s="1"/>
  <c r="I142" i="12"/>
  <c r="K142" i="12"/>
  <c r="O142" i="12"/>
  <c r="Q142" i="12"/>
  <c r="V142" i="12"/>
  <c r="G144" i="12"/>
  <c r="I144" i="12"/>
  <c r="K144" i="12"/>
  <c r="M144" i="12"/>
  <c r="O144" i="12"/>
  <c r="Q144" i="12"/>
  <c r="V144" i="12"/>
  <c r="G145" i="12"/>
  <c r="G146" i="12"/>
  <c r="I146" i="12"/>
  <c r="I145" i="12" s="1"/>
  <c r="K146" i="12"/>
  <c r="K145" i="12" s="1"/>
  <c r="M146" i="12"/>
  <c r="M145" i="12" s="1"/>
  <c r="O146" i="12"/>
  <c r="O145" i="12" s="1"/>
  <c r="Q146" i="12"/>
  <c r="Q145" i="12" s="1"/>
  <c r="V146" i="12"/>
  <c r="G148" i="12"/>
  <c r="I148" i="12"/>
  <c r="K148" i="12"/>
  <c r="M148" i="12"/>
  <c r="O148" i="12"/>
  <c r="Q148" i="12"/>
  <c r="V148" i="12"/>
  <c r="V145" i="12" s="1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3" i="12"/>
  <c r="I153" i="12"/>
  <c r="G154" i="12"/>
  <c r="M154" i="12" s="1"/>
  <c r="M153" i="12" s="1"/>
  <c r="I154" i="12"/>
  <c r="K154" i="12"/>
  <c r="K153" i="12" s="1"/>
  <c r="O154" i="12"/>
  <c r="O153" i="12" s="1"/>
  <c r="Q154" i="12"/>
  <c r="Q153" i="12" s="1"/>
  <c r="V154" i="12"/>
  <c r="V153" i="12" s="1"/>
  <c r="G155" i="12"/>
  <c r="I155" i="12"/>
  <c r="K155" i="12"/>
  <c r="M155" i="12"/>
  <c r="O155" i="12"/>
  <c r="Q155" i="12"/>
  <c r="V155" i="12"/>
  <c r="G159" i="12"/>
  <c r="I159" i="12"/>
  <c r="K159" i="12"/>
  <c r="M159" i="12"/>
  <c r="O159" i="12"/>
  <c r="Q159" i="12"/>
  <c r="V159" i="12"/>
  <c r="G161" i="12"/>
  <c r="I161" i="12"/>
  <c r="K161" i="12"/>
  <c r="M161" i="12"/>
  <c r="O161" i="12"/>
  <c r="Q161" i="12"/>
  <c r="V161" i="12"/>
  <c r="I164" i="12"/>
  <c r="K164" i="12"/>
  <c r="G165" i="12"/>
  <c r="I165" i="12"/>
  <c r="K165" i="12"/>
  <c r="M165" i="12"/>
  <c r="M164" i="12" s="1"/>
  <c r="O165" i="12"/>
  <c r="O164" i="12" s="1"/>
  <c r="Q165" i="12"/>
  <c r="Q164" i="12" s="1"/>
  <c r="V165" i="12"/>
  <c r="V164" i="12" s="1"/>
  <c r="G170" i="12"/>
  <c r="M170" i="12" s="1"/>
  <c r="I170" i="12"/>
  <c r="K170" i="12"/>
  <c r="O170" i="12"/>
  <c r="Q170" i="12"/>
  <c r="V170" i="12"/>
  <c r="G174" i="12"/>
  <c r="I174" i="12"/>
  <c r="K174" i="12"/>
  <c r="M174" i="12"/>
  <c r="O174" i="12"/>
  <c r="Q174" i="12"/>
  <c r="V174" i="12"/>
  <c r="G177" i="12"/>
  <c r="I177" i="12"/>
  <c r="K177" i="12"/>
  <c r="M177" i="12"/>
  <c r="O177" i="12"/>
  <c r="Q177" i="12"/>
  <c r="V177" i="12"/>
  <c r="G180" i="12"/>
  <c r="I180" i="12"/>
  <c r="K180" i="12"/>
  <c r="M180" i="12"/>
  <c r="O180" i="12"/>
  <c r="Q180" i="12"/>
  <c r="V180" i="12"/>
  <c r="G182" i="12"/>
  <c r="M182" i="12" s="1"/>
  <c r="M181" i="12" s="1"/>
  <c r="I182" i="12"/>
  <c r="I181" i="12" s="1"/>
  <c r="K182" i="12"/>
  <c r="O182" i="12"/>
  <c r="Q182" i="12"/>
  <c r="V182" i="12"/>
  <c r="G186" i="12"/>
  <c r="M186" i="12" s="1"/>
  <c r="I186" i="12"/>
  <c r="K186" i="12"/>
  <c r="K181" i="12" s="1"/>
  <c r="O186" i="12"/>
  <c r="O181" i="12" s="1"/>
  <c r="Q186" i="12"/>
  <c r="Q181" i="12" s="1"/>
  <c r="V186" i="12"/>
  <c r="V181" i="12" s="1"/>
  <c r="G194" i="12"/>
  <c r="I194" i="12"/>
  <c r="K194" i="12"/>
  <c r="M194" i="12"/>
  <c r="O194" i="12"/>
  <c r="Q194" i="12"/>
  <c r="V194" i="12"/>
  <c r="G200" i="12"/>
  <c r="I200" i="12"/>
  <c r="K200" i="12"/>
  <c r="M200" i="12"/>
  <c r="O200" i="12"/>
  <c r="Q200" i="12"/>
  <c r="V200" i="12"/>
  <c r="O202" i="12"/>
  <c r="Q202" i="12"/>
  <c r="V202" i="12"/>
  <c r="G203" i="12"/>
  <c r="M203" i="12" s="1"/>
  <c r="M202" i="12" s="1"/>
  <c r="I203" i="12"/>
  <c r="I202" i="12" s="1"/>
  <c r="K203" i="12"/>
  <c r="K202" i="12" s="1"/>
  <c r="O203" i="12"/>
  <c r="Q203" i="12"/>
  <c r="V203" i="12"/>
  <c r="V204" i="12"/>
  <c r="G205" i="12"/>
  <c r="M205" i="12" s="1"/>
  <c r="M204" i="12" s="1"/>
  <c r="I205" i="12"/>
  <c r="K205" i="12"/>
  <c r="O205" i="12"/>
  <c r="Q205" i="12"/>
  <c r="V205" i="12"/>
  <c r="G206" i="12"/>
  <c r="I206" i="12"/>
  <c r="I204" i="12" s="1"/>
  <c r="K206" i="12"/>
  <c r="M206" i="12"/>
  <c r="O206" i="12"/>
  <c r="O204" i="12" s="1"/>
  <c r="Q206" i="12"/>
  <c r="Q204" i="12" s="1"/>
  <c r="V206" i="12"/>
  <c r="G207" i="12"/>
  <c r="I207" i="12"/>
  <c r="K207" i="12"/>
  <c r="M207" i="12"/>
  <c r="O207" i="12"/>
  <c r="Q207" i="12"/>
  <c r="V207" i="12"/>
  <c r="G209" i="12"/>
  <c r="I209" i="12"/>
  <c r="K209" i="12"/>
  <c r="K204" i="12" s="1"/>
  <c r="M209" i="12"/>
  <c r="O209" i="12"/>
  <c r="Q209" i="12"/>
  <c r="V209" i="12"/>
  <c r="G210" i="12"/>
  <c r="I210" i="12"/>
  <c r="K210" i="12"/>
  <c r="M210" i="12"/>
  <c r="O210" i="12"/>
  <c r="Q210" i="12"/>
  <c r="V210" i="12"/>
  <c r="G211" i="12"/>
  <c r="M211" i="12" s="1"/>
  <c r="I211" i="12"/>
  <c r="K211" i="12"/>
  <c r="O211" i="12"/>
  <c r="Q211" i="12"/>
  <c r="V211" i="12"/>
  <c r="I214" i="12"/>
  <c r="Q214" i="12"/>
  <c r="V214" i="12"/>
  <c r="G215" i="12"/>
  <c r="I215" i="12"/>
  <c r="K215" i="12"/>
  <c r="M215" i="12"/>
  <c r="O215" i="12"/>
  <c r="Q215" i="12"/>
  <c r="V215" i="12"/>
  <c r="G217" i="12"/>
  <c r="G214" i="12" s="1"/>
  <c r="I217" i="12"/>
  <c r="K217" i="12"/>
  <c r="K214" i="12" s="1"/>
  <c r="M217" i="12"/>
  <c r="M214" i="12" s="1"/>
  <c r="O217" i="12"/>
  <c r="O214" i="12" s="1"/>
  <c r="Q217" i="12"/>
  <c r="V217" i="12"/>
  <c r="G221" i="12"/>
  <c r="I221" i="12"/>
  <c r="K221" i="12"/>
  <c r="M221" i="12"/>
  <c r="O221" i="12"/>
  <c r="Q221" i="12"/>
  <c r="V221" i="12"/>
  <c r="AE223" i="12"/>
  <c r="AF223" i="12"/>
  <c r="I20" i="1"/>
  <c r="I19" i="1"/>
  <c r="I18" i="1"/>
  <c r="I17" i="1"/>
  <c r="I16" i="1"/>
  <c r="I72" i="1"/>
  <c r="J70" i="1" s="1"/>
  <c r="F46" i="1"/>
  <c r="G46" i="1"/>
  <c r="G25" i="1" s="1"/>
  <c r="A25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6" i="1" s="1"/>
  <c r="J28" i="1"/>
  <c r="J26" i="1"/>
  <c r="G38" i="1"/>
  <c r="F38" i="1"/>
  <c r="J23" i="1"/>
  <c r="J24" i="1"/>
  <c r="J25" i="1"/>
  <c r="J27" i="1"/>
  <c r="E24" i="1"/>
  <c r="E26" i="1"/>
  <c r="J71" i="1" l="1"/>
  <c r="J65" i="1"/>
  <c r="J59" i="1"/>
  <c r="J53" i="1"/>
  <c r="J61" i="1"/>
  <c r="J67" i="1"/>
  <c r="J68" i="1"/>
  <c r="J54" i="1"/>
  <c r="J55" i="1"/>
  <c r="J69" i="1"/>
  <c r="J66" i="1"/>
  <c r="J62" i="1"/>
  <c r="J57" i="1"/>
  <c r="J63" i="1"/>
  <c r="J60" i="1"/>
  <c r="J56" i="1"/>
  <c r="J58" i="1"/>
  <c r="J64" i="1"/>
  <c r="A26" i="1"/>
  <c r="G26" i="1"/>
  <c r="G28" i="1"/>
  <c r="G23" i="1"/>
  <c r="M123" i="14"/>
  <c r="M79" i="14"/>
  <c r="M8" i="14"/>
  <c r="M24" i="14"/>
  <c r="G192" i="14"/>
  <c r="G76" i="14"/>
  <c r="M230" i="14"/>
  <c r="M229" i="14" s="1"/>
  <c r="M183" i="14"/>
  <c r="M177" i="14" s="1"/>
  <c r="AE248" i="14"/>
  <c r="G116" i="14"/>
  <c r="G59" i="14"/>
  <c r="M246" i="14"/>
  <c r="M239" i="14" s="1"/>
  <c r="M114" i="13"/>
  <c r="M71" i="13"/>
  <c r="M224" i="13"/>
  <c r="M21" i="13"/>
  <c r="M155" i="13"/>
  <c r="M214" i="13"/>
  <c r="AE233" i="13"/>
  <c r="G167" i="13"/>
  <c r="G53" i="13"/>
  <c r="G214" i="13"/>
  <c r="G183" i="13"/>
  <c r="G68" i="13"/>
  <c r="G212" i="13"/>
  <c r="G21" i="13"/>
  <c r="M109" i="12"/>
  <c r="M69" i="12"/>
  <c r="M22" i="12"/>
  <c r="G109" i="12"/>
  <c r="G60" i="12"/>
  <c r="G164" i="12"/>
  <c r="G204" i="12"/>
  <c r="G181" i="12"/>
  <c r="G66" i="12"/>
  <c r="G202" i="12"/>
  <c r="G22" i="12"/>
  <c r="I21" i="1"/>
  <c r="I39" i="1"/>
  <c r="I46" i="1" s="1"/>
  <c r="J72" i="1" l="1"/>
  <c r="A23" i="1"/>
  <c r="J42" i="1"/>
  <c r="J41" i="1"/>
  <c r="J40" i="1"/>
  <c r="J39" i="1"/>
  <c r="J46" i="1" s="1"/>
  <c r="J45" i="1"/>
  <c r="J44" i="1"/>
  <c r="J43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C6921EBE-8AB7-4818-85EA-60D5C1EE4E2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3786364-649E-46CF-8501-1DE1376830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67B9785D-C7FF-44FE-86F5-E31169B6DB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DC270C5-4370-4483-B1BC-21924E60608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Dana Víchová</author>
  </authors>
  <commentList>
    <comment ref="S6" authorId="0" shapeId="0" xr:uid="{5D7F93BC-EEB5-4013-B1C7-505BE1CAF74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DDCE0DB-CF1C-4E99-A5A1-87D6DE65B01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<sst xmlns="http://schemas.openxmlformats.org/spreadsheetml/2006/main" count="3104" uniqueCount="458">
  <si>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</si>
  <si>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</si>
  <si>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</si>
  <si>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</si>
  <si>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</si>
  <si>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</si>
  <si>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</si>
  <si>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</si>
  <si>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</si>
  <si>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</si>
  <si>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</si>
  <si>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</si>
  <si>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</si>
  <si>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</si>
  <si>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</si>
  <si>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</si>
  <si>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</si>
  <si>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</si>
  <si>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</si>
  <si>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</si>
  <si>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</si>
  <si>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</si>
  <si>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</si>
  <si>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</si>
  <si>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</si>
  <si>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</si>
  <si>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</si>
  <si>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</si>
  <si>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</si>
  <si>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</si>
  <si>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</si>
  <si>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</si>
  <si>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</si>
  <si>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</si>
  <si>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</si>
  <si>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</si>
  <si>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</si>
  <si>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</si>
  <si>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</si>
  <si>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</si>
  <si>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</si>
  <si>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</si>
  <si>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</si>
  <si>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G86-2025</t>
  </si>
  <si>
    <t>Rekonstrukce bytů na Budovatelské 808-811 ve Studénce</t>
  </si>
  <si>
    <t>Stavba</t>
  </si>
  <si>
    <t>SO 01</t>
  </si>
  <si>
    <t>Vzorový byt 1+1</t>
  </si>
  <si>
    <t>01</t>
  </si>
  <si>
    <t>Architektonicko-stavební řešení</t>
  </si>
  <si>
    <t>SO 02</t>
  </si>
  <si>
    <t>Vzorový byt 2+1</t>
  </si>
  <si>
    <t>SO 03</t>
  </si>
  <si>
    <t>Vzorový byt 3+1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</si>
  <si>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</si>
  <si>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</si>
  <si>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</si>
  <si>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</si>
  <si>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</si>
  <si>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</si>
  <si>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</si>
  <si>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</si>
  <si>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61</t>
  </si>
  <si>
    <t>Úpravy povrchů vnitřní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</si>
  <si>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</si>
  <si>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</si>
  <si>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</si>
  <si>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</si>
  <si>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</si>
  <si>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</si>
  <si>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</si>
  <si>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</si>
  <si>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</si>
  <si>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</si>
  <si>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</si>
  <si>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</si>
  <si>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</si>
  <si>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</si>
  <si>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720</t>
  </si>
  <si>
    <t>Zdravotechnická instalace</t>
  </si>
  <si>
    <t>766</t>
  </si>
  <si>
    <t>Konstrukce truhlářské, okna a dveře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</si>
  <si>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</si>
  <si>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</si>
  <si>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</si>
  <si>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</si>
  <si>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</si>
  <si>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</si>
  <si>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</si>
  <si>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</si>
  <si>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</si>
  <si>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</si>
  <si>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</si>
  <si>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</si>
  <si>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</si>
  <si>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</si>
  <si>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</si>
  <si>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</si>
  <si>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</si>
  <si>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</si>
  <si>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</si>
  <si>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</si>
  <si>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</si>
  <si>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</si>
  <si>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</si>
  <si>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</si>
  <si>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</si>
  <si>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</si>
  <si>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</si>
  <si>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</si>
  <si>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</si>
  <si>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</si>
  <si>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</si>
  <si>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</si>
  <si>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</si>
  <si>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</si>
  <si>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</si>
  <si>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</si>
  <si>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</si>
  <si>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</si>
  <si>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</si>
  <si>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</si>
  <si>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</si>
  <si>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</si>
  <si>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</si>
  <si>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319201316R00</t>
  </si>
  <si>
    <t>Vyrovnání zdiva pod parapety maltou ze suché maltové směsi tl. 20 mm</t>
  </si>
  <si>
    <t>m2</t>
  </si>
  <si>
    <t>RTS 25/ II</t>
  </si>
  <si>
    <t>RTS 25/ I</t>
  </si>
  <si>
    <t>Práce</t>
  </si>
  <si>
    <t>Běžná</t>
  </si>
  <si>
    <t>POL1_</t>
  </si>
  <si>
    <t>(1,8+1,5)*0,25</t>
  </si>
  <si>
    <t>VV</t>
  </si>
  <si>
    <t>340271410R00</t>
  </si>
  <si>
    <t>Zazdívka otvorů pl.0,25 m2, pórobet.tvár.,tl.10 cm</t>
  </si>
  <si>
    <t>kus</t>
  </si>
  <si>
    <t>úprava otvoru pro revizní dvířka : 1</t>
  </si>
  <si>
    <t>3-001.RXX</t>
  </si>
  <si>
    <t>Úprava ostění po vybouraných zárubních</t>
  </si>
  <si>
    <t>Vlastní</t>
  </si>
  <si>
    <t>Indiv</t>
  </si>
  <si>
    <t>342262411RS3</t>
  </si>
  <si>
    <t>Příčka sádrokart.instal, 2x ocel.konstrukce CW 50, izolace, 2x opláštěná,desky tl.12,5 mm včetně dodávky desky GREEN GKBI tl. 12,5 mm, minerální izolace tl. 40 mm, EI 60 DP1</t>
  </si>
  <si>
    <t>1,1*1,2</t>
  </si>
  <si>
    <t>342263410R00</t>
  </si>
  <si>
    <t>Osazení revizních dvířek do sádrokartonové příčky, plochy do 0,25 m2</t>
  </si>
  <si>
    <t>Včetně vytvoření otvoru a osazení rámu s dvířky a prošroubování.</t>
  </si>
  <si>
    <t>POP</t>
  </si>
  <si>
    <t>342-001.RXX</t>
  </si>
  <si>
    <t>Dvířka revizní neviditelné 400x700 mm</t>
  </si>
  <si>
    <t>Specifikace</t>
  </si>
  <si>
    <t>POL3_</t>
  </si>
  <si>
    <t>Neviditelná revizní dvířka 400/700 mm pod obklad.</t>
  </si>
  <si>
    <t>Materiál komponentů revizních dvířek - pozinkovaný ocelový plech,  kotvící stěna - SDK/zděná kce, otvírání na magnet.</t>
  </si>
  <si>
    <t>601011141RT3</t>
  </si>
  <si>
    <t>Omítka na stropech/podhledech štuková vápenná, vnitřní, ručně tloušťka vrstvy 4 mm</t>
  </si>
  <si>
    <t>Včetně pomocného lešení.</t>
  </si>
  <si>
    <t>01+02+03+04+05 : 5,9+18,4+10,4+1,5+4</t>
  </si>
  <si>
    <t>601016191R00</t>
  </si>
  <si>
    <t xml:space="preserve">Penetrační nátěr stropů </t>
  </si>
  <si>
    <t>602011112R00</t>
  </si>
  <si>
    <t>Omítka na stěnách jádrová vápenocementová, ručně</t>
  </si>
  <si>
    <t>vyrovnání pod obklad</t>
  </si>
  <si>
    <t>04 : (1,1+1,4)*2*2,77-0,6*2</t>
  </si>
  <si>
    <t>05 : (2,25+1,85)*2*2,77-0,6*2</t>
  </si>
  <si>
    <t>03 : 1,5*0,6+(0,6+1,05)*1,5</t>
  </si>
  <si>
    <t>602011141RT3</t>
  </si>
  <si>
    <t>Omítka na stěnách štuková vápenná vnitřní, ručně tloušťka vrstvy 4 mm</t>
  </si>
  <si>
    <t>01 : (2,4+3,4)*2*2,77-0,6*2*2-0,8*2*2-0,9*2</t>
  </si>
  <si>
    <t>02 : (5,1+3,6)*2*2,77-0,8*2-1,8*1,5-0,9*2+2</t>
  </si>
  <si>
    <t>03 : (3,05+3,6)*2*2,77-0,8*2-1,5*1,5+1,35</t>
  </si>
  <si>
    <t>602031101R00</t>
  </si>
  <si>
    <t xml:space="preserve">Přilnavostní a penetrační nátěr stěn </t>
  </si>
  <si>
    <t>610991111R00</t>
  </si>
  <si>
    <t>Zakrývání výplní vnitřních otvorů</t>
  </si>
  <si>
    <t>1,8*1,5+0,9*2</t>
  </si>
  <si>
    <t>1,5*1,5</t>
  </si>
  <si>
    <t>611481211RT2</t>
  </si>
  <si>
    <t xml:space="preserve">Montáž výztužné sítě (perlinky) do stěrky - stropy vnitřní včetně výztužné sítě a stěrkového tmelu </t>
  </si>
  <si>
    <t>612401391RT2</t>
  </si>
  <si>
    <t>Omítka malých ploch vnitřních stěn do 1 m2 vápennou štukovou omítkou</t>
  </si>
  <si>
    <t>oprava ostění vchodových dceří z vnější strany : 1</t>
  </si>
  <si>
    <t>612473185R00</t>
  </si>
  <si>
    <t>Příplatek za zabudované rohové lišty v ploše stěn</t>
  </si>
  <si>
    <t>612481211RT2</t>
  </si>
  <si>
    <t xml:space="preserve">Montáž výztužné sítě (perlinky) do stěrky - vnitřní stěny včetně výztužné sítě a stěrkového tmelu </t>
  </si>
  <si>
    <t>631343891R00</t>
  </si>
  <si>
    <t xml:space="preserve">Penetrace hloubková </t>
  </si>
  <si>
    <t>04+05 : 1,5+4</t>
  </si>
  <si>
    <t>pod PVC : 34,7</t>
  </si>
  <si>
    <t>632411105R00</t>
  </si>
  <si>
    <t>Samonivelační stěrka, ruční zpracování tl. 5 mm</t>
  </si>
  <si>
    <t>632441491R00</t>
  </si>
  <si>
    <t>Broušení betonového podkladu</t>
  </si>
  <si>
    <t>648991113RT3</t>
  </si>
  <si>
    <t>Osazení parapet.desek plast. a lamin. š.nad 20cm včetně dodávky plastové parapetní desky š. 280 mm, barva bílá</t>
  </si>
  <si>
    <t>m</t>
  </si>
  <si>
    <t>1,8+1,5</t>
  </si>
  <si>
    <t>941955001R00</t>
  </si>
  <si>
    <t>Lešení lehké pomocné, výška podlahy do 1,2 m</t>
  </si>
  <si>
    <t>5,9+18,4+10,4+1,5+4</t>
  </si>
  <si>
    <t>952901111R00</t>
  </si>
  <si>
    <t>Vyčištění budov o výšce podlaží do 4 m</t>
  </si>
  <si>
    <t>962031116R00</t>
  </si>
  <si>
    <t>Bourání příček z cihel pálených plných tl. 140 mm</t>
  </si>
  <si>
    <t>(0,7+0,5)*2,77-0,6*2</t>
  </si>
  <si>
    <t>965081713RT1</t>
  </si>
  <si>
    <t>Bourání dlažeb keramických tl.10 mm, nad 1 m2 ručně, dlaždice keramické</t>
  </si>
  <si>
    <t>968061125R00</t>
  </si>
  <si>
    <t>Vyvěšení dřevěných dveřních křídel pl. do 2 m2</t>
  </si>
  <si>
    <t>6</t>
  </si>
  <si>
    <t>revizní dvířka : 1</t>
  </si>
  <si>
    <t>968062455R00</t>
  </si>
  <si>
    <t>Vybourání dřevěných dveřních zárubní pl. do 2 m2</t>
  </si>
  <si>
    <t>spižní : 0,6*2</t>
  </si>
  <si>
    <t>968072455R00</t>
  </si>
  <si>
    <t>Vybourání kovových dveřních zárubní pl. do 2 m2</t>
  </si>
  <si>
    <t>vstupní dveře : 0,9*2</t>
  </si>
  <si>
    <t>vnitřní dveře : 0,6*2*2</t>
  </si>
  <si>
    <t>0,8*2*2</t>
  </si>
  <si>
    <t>revizní dvířka - rám : 0,75*0,75</t>
  </si>
  <si>
    <t>968096002R00</t>
  </si>
  <si>
    <t xml:space="preserve">Bourání parapetů plastových š. do 50 cm </t>
  </si>
  <si>
    <t>978011211R00</t>
  </si>
  <si>
    <t>Odstranění štukové vrstvy vnitřních stropů</t>
  </si>
  <si>
    <t>0,1+0,2+0,3+0,4+0,5 : 5,9+18,4+10,4+1,5+4</t>
  </si>
  <si>
    <t>978013211R00</t>
  </si>
  <si>
    <t xml:space="preserve">Odstranění štukové vrstvy omítky z vnitřních stěn </t>
  </si>
  <si>
    <t>978059531R00</t>
  </si>
  <si>
    <t>Odsekání vnitřních obkladů stěn nad 2 m2</t>
  </si>
  <si>
    <t>04 : (1,1+1,4)*2*1,5-0,6*1,5</t>
  </si>
  <si>
    <t>05 : (2,25+1,85)*2*1,8-0,6*1,8</t>
  </si>
  <si>
    <t>96-001.RXX</t>
  </si>
  <si>
    <t>Odstranění kuchyňské linky vč. všech spotřebičů, odvoz a likvidace na skládce</t>
  </si>
  <si>
    <t>soub</t>
  </si>
  <si>
    <t>96-002.RXX</t>
  </si>
  <si>
    <t>Vyklizení místností, nábytek bude uskladněn po dobu trvání prací</t>
  </si>
  <si>
    <t>999281105R00</t>
  </si>
  <si>
    <t>Přesun hmot pro opravy a údržbu do výšky 6 m</t>
  </si>
  <si>
    <t>t</t>
  </si>
  <si>
    <t>Přesun hmot</t>
  </si>
  <si>
    <t>POL7_</t>
  </si>
  <si>
    <t>711210020RA0</t>
  </si>
  <si>
    <t>Stěrka hydroizolační těsnicí hmotou</t>
  </si>
  <si>
    <t>Součtová</t>
  </si>
  <si>
    <t>Agregovaná položka</t>
  </si>
  <si>
    <t>POL2_</t>
  </si>
  <si>
    <t>Nanesení hydroizolační stěrky ve dvou vrstvách. Vlepení těsnicí pásky do spoje podlaha-stěna, stěna-stěna přitlačení a uhlazení, přetažení pásky další vrstvou izolační stěrky.</t>
  </si>
  <si>
    <t>05 : 4</t>
  </si>
  <si>
    <t>(2,25+1,85)*2*0,3+3</t>
  </si>
  <si>
    <t>720-001.RXX</t>
  </si>
  <si>
    <t>Zdravotechnická instalace viz samostatný položkový rozpočet</t>
  </si>
  <si>
    <t>766662811R00</t>
  </si>
  <si>
    <t>Demontáž prahů dveří 1křídlových</t>
  </si>
  <si>
    <t>766670011R00</t>
  </si>
  <si>
    <t>Montáž obložkové nebo rámové zárubně a křídla jednokřídlých dveří</t>
  </si>
  <si>
    <t>D.02 : 2</t>
  </si>
  <si>
    <t>D.03 : 2</t>
  </si>
  <si>
    <t>771577113R00</t>
  </si>
  <si>
    <t>Lišta hliníková přechodová</t>
  </si>
  <si>
    <t>0,6*2+0,8*2</t>
  </si>
  <si>
    <t>070212159RXX</t>
  </si>
  <si>
    <t>D+M dveře vchodové protipožární dřevěné 900 x 1970 mm, ocelová zárubeň do zdiva, kování, práh</t>
  </si>
  <si>
    <t>- celokovová zárubeň v barvě</t>
  </si>
  <si>
    <t>- výplň křídla protipožární deska</t>
  </si>
  <si>
    <t>- materiál povrchu dýha</t>
  </si>
  <si>
    <t>- zámek zadlabávací pro cylindrickou vložku (FAB, PZ) bezpečnostní</t>
  </si>
  <si>
    <t>- kování pro vstupní dveře</t>
  </si>
  <si>
    <t>- protipožární provedení prahu</t>
  </si>
  <si>
    <t>- dveřní kukátko</t>
  </si>
  <si>
    <t>D.01 : 1</t>
  </si>
  <si>
    <t>54914625R</t>
  </si>
  <si>
    <t xml:space="preserve">Kování dveřní </t>
  </si>
  <si>
    <t>SPCM</t>
  </si>
  <si>
    <t>54926001R</t>
  </si>
  <si>
    <t>Zámek zadlabací pro wc a koupelnu</t>
  </si>
  <si>
    <t>61160101R</t>
  </si>
  <si>
    <t>Dveře dřevěné interiérové 600 x 1970 mm L/P, lak, plné</t>
  </si>
  <si>
    <t>- rám křídla masiv</t>
  </si>
  <si>
    <t>- výplň křídla voština</t>
  </si>
  <si>
    <t>61160103R</t>
  </si>
  <si>
    <t>Dveře dřevěné interiérové 800 x 1970 mm L/P, lak, plné</t>
  </si>
  <si>
    <t>61181401R</t>
  </si>
  <si>
    <t>Zárubeň obložková 80 - 300 mm, 600 x 1970 mm L/P, standart</t>
  </si>
  <si>
    <t>61181403R</t>
  </si>
  <si>
    <t>Zárubeň obložková 80 - 300 mm, 800 x 1970 mm L/P, standart</t>
  </si>
  <si>
    <t>998766101R00</t>
  </si>
  <si>
    <t>Přesun hmot pro truhlářské konstr., výšky do 6 m</t>
  </si>
  <si>
    <t>771101210RT1</t>
  </si>
  <si>
    <t xml:space="preserve">Penetrace podkladu pod dlažby penetrační nátěr </t>
  </si>
  <si>
    <t>771575113R00</t>
  </si>
  <si>
    <t>Montáž podlah z dlaždic hladkých keramických, do tmele, 400 x 400 mm</t>
  </si>
  <si>
    <t>59764206R</t>
  </si>
  <si>
    <t xml:space="preserve">Dlaždice keramická </t>
  </si>
  <si>
    <t>5,5*1,12</t>
  </si>
  <si>
    <t>998771101R00</t>
  </si>
  <si>
    <t>Přesun hmot pro podlahy z dlaždic, výšky do 6 m</t>
  </si>
  <si>
    <t>776101101R00</t>
  </si>
  <si>
    <t>Vysávání podlahy průmyslovým vysavačem pod povlakové podlahy</t>
  </si>
  <si>
    <t>776401800R00</t>
  </si>
  <si>
    <t>Demontáž soklíků nebo lišt, pryžových nebo z PVC</t>
  </si>
  <si>
    <t>01 : 7,2</t>
  </si>
  <si>
    <t>02 : 15,6</t>
  </si>
  <si>
    <t>03 : 7,8</t>
  </si>
  <si>
    <t>776511820R00</t>
  </si>
  <si>
    <t>Odstranění PVC a koberců lepených s podložkou</t>
  </si>
  <si>
    <t>01+02+03 : 5,9+18,4+10,4</t>
  </si>
  <si>
    <t>776520010RAB</t>
  </si>
  <si>
    <t>Podlaha povlaková z PVC pásů, soklík podlahovina dle PD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</si>
  <si>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t>
  </si>
  <si>
    <t>781101210RT1</t>
  </si>
  <si>
    <t xml:space="preserve">Penetrace podkladu pod obklady penetrační nátěr </t>
  </si>
  <si>
    <t>včetně dodávky materiálu.</t>
  </si>
  <si>
    <t>kuchyně : 1,5*0,6+(1,05+0,6)*1,5</t>
  </si>
  <si>
    <t>781475120R00</t>
  </si>
  <si>
    <t>Montáž obkladů stěn obkládačkami keramickými, do tmele, 600 x 400 a 600 x 200 mm</t>
  </si>
  <si>
    <t>781497132RS3</t>
  </si>
  <si>
    <t>Lišta nerezová rohová k obkladům  vč. dodávky</t>
  </si>
  <si>
    <t>05 : 2,77</t>
  </si>
  <si>
    <t>04 : 1,1</t>
  </si>
  <si>
    <t>59760972R</t>
  </si>
  <si>
    <t xml:space="preserve">Obkládačka keramická </t>
  </si>
  <si>
    <t>34,164*1,12</t>
  </si>
  <si>
    <t>3,375*1,12</t>
  </si>
  <si>
    <t>998781101R00</t>
  </si>
  <si>
    <t>Přesun hmot pro obklady keramické, výšky do 6 m</t>
  </si>
  <si>
    <t>784402801R00</t>
  </si>
  <si>
    <t>Odstranění malby oškrábáním v místnosti H do 3,8 m</t>
  </si>
  <si>
    <t>až 5 vrstev</t>
  </si>
  <si>
    <t>stropy : 40,2</t>
  </si>
  <si>
    <t>stěny : 137,335</t>
  </si>
  <si>
    <t>784191101R00</t>
  </si>
  <si>
    <t>Penetrace podkladu univerzální 1x</t>
  </si>
  <si>
    <t>03 : (3,05+3,6)*2*2,77-0,8*2-1,5*1,5+1,35-3,375</t>
  </si>
  <si>
    <t>Mezisoučet</t>
  </si>
  <si>
    <t>oprava okolo zárubní z vnější strany bytu : 2</t>
  </si>
  <si>
    <t>784195412R00</t>
  </si>
  <si>
    <t>Malba Primalex, bílá, bez penetrace, 2 x</t>
  </si>
  <si>
    <t>784011222RT2</t>
  </si>
  <si>
    <t>Zakrytí podlah, včetně odstranění včetně papírové lepenky</t>
  </si>
  <si>
    <t>M21-001.RXX</t>
  </si>
  <si>
    <t>Elektroinstalace viz samostatný položkový rozpočet</t>
  </si>
  <si>
    <t>Kalkul</t>
  </si>
  <si>
    <t>979011211R00</t>
  </si>
  <si>
    <t xml:space="preserve">Svislá doprava suti a vybour. hmot </t>
  </si>
  <si>
    <t>Přesun suti</t>
  </si>
  <si>
    <t>POL8_</t>
  </si>
  <si>
    <t>979086213R00</t>
  </si>
  <si>
    <t>Nakládání vybouraných hmot na dopravní prostředek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</si>
  <si>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</si>
  <si>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</si>
  <si>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</si>
  <si>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</si>
  <si>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</si>
  <si>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</si>
  <si>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</si>
  <si>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979990107R00</t>
  </si>
  <si>
    <t xml:space="preserve">Poplatek za uložení suti - </t>
  </si>
  <si>
    <t>STAVEBNÍ ODPADY A NAKLÁDÁNÍ S NIMI BUDE ŘEŠENO DLE ZÁKONA 541/2020 SB. STAVEBNÍ ODPADY A NAKLÁDÁNÍ S NIMI BUDE ŘEŠENO DLE ZÁKONA 541/2020 SB. ZÁKON O ODPADECH .</t>
  </si>
  <si>
    <t>DLE METODICKÉHO NÁVODU PRO ŘÍZENÍ VZNIKU  STAVEBNÍCH A DEMOLIČNÍCH  ODPADŮ A PRO NAKLÁDÁNÍ S NIMI VYDANÉHO MINISTERSTVEM ŽIVOTNÍHO   PROSTŘEDÍ JE NUTNO MINIMÁLNĚ 70 % ODPADŮ VZNIKLÝCH NA STAVBĚ A PŘI STAVEBNÍCH PRACÍCH RECYKLOVA.</t>
  </si>
  <si>
    <t>005121 R</t>
  </si>
  <si>
    <t>Zařízení staveniště</t>
  </si>
  <si>
    <t>Soubor</t>
  </si>
  <si>
    <t>VRN</t>
  </si>
  <si>
    <t>POL99_2</t>
  </si>
  <si>
    <t>Veškeré náklady spojené s vybudováním, provozem a odstraněním zařízení staveniště.</t>
  </si>
  <si>
    <t>005124010R</t>
  </si>
  <si>
    <t>Koordinační a kompletační činnost</t>
  </si>
  <si>
    <t>Koordinace stavebních a technologických dodávek stavby.</t>
  </si>
  <si>
    <t/>
  </si>
  <si>
    <t>Kompletační činnost (revize, zkoušky, fotodokumnetace, vzorkování, dokumnetace skutečného prosvedení, dodržování bezpečnosti aj..)</t>
  </si>
  <si>
    <t>N001</t>
  </si>
  <si>
    <t>Ochrana podlah proti poškození vč. průběžného úklidu</t>
  </si>
  <si>
    <t>POL99_8</t>
  </si>
  <si>
    <t>SUM</t>
  </si>
  <si>
    <t>Poznámky uchazeče k zadání</t>
  </si>
  <si>
    <t>POPUZIV</t>
  </si>
  <si>
    <t>END</t>
  </si>
  <si>
    <t>(1,5+1,8*2)*0,25</t>
  </si>
  <si>
    <t>01+02+03+04+05+06 : 5,9+23,8+10,4+1,5+4+18,4</t>
  </si>
  <si>
    <t>04 : (1,4+1,1)*2*2,77-0,6*2</t>
  </si>
  <si>
    <t>03 : (2,75+1,5)*0,6</t>
  </si>
  <si>
    <t>01 : (3,4+2,4)*2*2,77-0,6*2*2-0,8*2*2-0,9*2</t>
  </si>
  <si>
    <t>02 : (6,6+3,6)*2*2,77-0,8*2*2-1,8*1,5+1,44</t>
  </si>
  <si>
    <t>03 : (3,6+3,05)*2*2,77-0,8*2-1,5*1,5+1,35</t>
  </si>
  <si>
    <t>06 : (3,6+5,1)*2*2,77-1,8*1,5-0,9*2-0,8*2+2,01</t>
  </si>
  <si>
    <t>1,8*1,5*2</t>
  </si>
  <si>
    <t>0,9*2</t>
  </si>
  <si>
    <t>pod PVC : 58,5</t>
  </si>
  <si>
    <t>1,5+1,8*2</t>
  </si>
  <si>
    <t>vnitřní : 5</t>
  </si>
  <si>
    <t>vchodové : 1</t>
  </si>
  <si>
    <t>spižní : 1</t>
  </si>
  <si>
    <t>0,6*2</t>
  </si>
  <si>
    <t>0,8*2*3</t>
  </si>
  <si>
    <t>0,6*2*2</t>
  </si>
  <si>
    <t>revizní dvířka : 0,75*0,75</t>
  </si>
  <si>
    <t>03 : 1,6*0,6+(0,6+0,8)*1,5</t>
  </si>
  <si>
    <t>D.02 : 3</t>
  </si>
  <si>
    <t>0,8*3+0,6*2</t>
  </si>
  <si>
    <t>D.03 : 3</t>
  </si>
  <si>
    <t>02 : 18,6</t>
  </si>
  <si>
    <t>06 : 15,8</t>
  </si>
  <si>
    <t>01+02+03+06 : 5,9+23,8+10,4+18,4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</si>
  <si>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t>
  </si>
  <si>
    <t>36,714*1,12</t>
  </si>
  <si>
    <t>stropy : 64</t>
  </si>
  <si>
    <t>stěny : 189,393</t>
  </si>
  <si>
    <t>-2,55</t>
  </si>
  <si>
    <t>oprava ostění vchodových dveří z vnější strany : 2</t>
  </si>
  <si>
    <t>(0,6*2+1,5+1,8*3)*0,25</t>
  </si>
  <si>
    <t>3-002.RXX</t>
  </si>
  <si>
    <t>Zaslepení větracích průduchů</t>
  </si>
  <si>
    <t>Zaslepení a zatěsnění  větracích průduchů, řešeno z vnitřní strany, zakončeno PVC záslepkou pod omítkou stěny. Venkovní mřížky zůstanou nedotčeny.</t>
  </si>
  <si>
    <t>0,9*1,2</t>
  </si>
  <si>
    <t>01+02+03+04+05+06+07 : 12,2+21,4+12,6+1,5+3,8+15,3+21,4</t>
  </si>
  <si>
    <t>04 : (1,7+0,9)*2*2,77-0,6*2</t>
  </si>
  <si>
    <t>05 : (2,3+1,65)*2*2,77-0,6*2</t>
  </si>
  <si>
    <t>03 : 4*0,6</t>
  </si>
  <si>
    <t>01 : (6,35+2,7)*2*2,77-0,6*2*2-0,8*2*4-0,9*2</t>
  </si>
  <si>
    <t>02 : (4,2+5,1)*2*2,77-1*2-0,8*2-1,8*1,5+1,44</t>
  </si>
  <si>
    <t>03 : (3,6+3,6)*2*2,77-0,8*2-1,5*1,5+1,35</t>
  </si>
  <si>
    <t>06 : (3,6+4,25)*2*2,77-0,8*2-1,8*1,5+1,44</t>
  </si>
  <si>
    <t>07 : (4,2+5,1)*2*2,77-0,8*2-1,8*1,5+1,44</t>
  </si>
  <si>
    <t>04 : (1,7+0,9)*2*2,77-0,6*2-0,6*1,2+0,9</t>
  </si>
  <si>
    <t>05 : (2,3+1,65)*2*2,77-0,6*2-0,6*1,2+0,9</t>
  </si>
  <si>
    <t>1,8*1,5*3</t>
  </si>
  <si>
    <t>0,6*1,2*2</t>
  </si>
  <si>
    <t>1*2</t>
  </si>
  <si>
    <t>04+05 : 1,5+3,8</t>
  </si>
  <si>
    <t>pod PVC : 82,9</t>
  </si>
  <si>
    <t>1,5</t>
  </si>
  <si>
    <t>1,8*3</t>
  </si>
  <si>
    <t>vstupní : 1</t>
  </si>
  <si>
    <t>vnitřní : 6</t>
  </si>
  <si>
    <t>0,8*2*4</t>
  </si>
  <si>
    <t>0,6*2+1,5+1,8*3</t>
  </si>
  <si>
    <t>04 : (1,7+0,9)*2*1,5-0,6*1,5</t>
  </si>
  <si>
    <t>05 : (2,3+1,65)*2*1,8-0,6*1,8</t>
  </si>
  <si>
    <t>05 : 3,8</t>
  </si>
  <si>
    <t>05 : (2,3+1,65)*2*0,3+3</t>
  </si>
  <si>
    <t>D.02 : 4</t>
  </si>
  <si>
    <t>0,8*4+0,6*2</t>
  </si>
  <si>
    <t>5,3*1,12</t>
  </si>
  <si>
    <t>01 : 13,9</t>
  </si>
  <si>
    <t>02 : 16,8</t>
  </si>
  <si>
    <t>03 : 8,4</t>
  </si>
  <si>
    <t>06 : 14,8</t>
  </si>
  <si>
    <t>07 : 17,7</t>
  </si>
  <si>
    <t>01+02+03+06+07 : 12,2+21,4+12,6+15,3+21,4</t>
  </si>
  <si>
    <t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t>
  </si>
  <si>
    <t>04 : 0,9</t>
  </si>
  <si>
    <t>36,287*1,12</t>
  </si>
  <si>
    <t>stropy : 88,2</t>
  </si>
  <si>
    <t>stěny : 247,125</t>
  </si>
  <si>
    <t>-2,4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</si>
</sst>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18" fillId="0" borderId="0" xfId="0" applyFont="1" applyAlignment="1">
      <alignment horizontal="center" vertical="top" shrinkToFit="1"/>
    </xf>
    <xf numFmtId="165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>
      <alignment vertical="top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20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40</v>
      </c>
    </row>
    <row r="2" spans="1:7" ht="57.75" customHeight="1" x14ac:dyDescent="0.25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33203125" hidden="1" customWidth="1"/>
    <col min="2" max="2" width="13.33203125" customWidth="1"/>
    <col min="3" max="3" width="7.332031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5">
      <c r="A2" s="2"/>
      <c r="B2" s="76" t="s">
        <v>24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5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5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5">
      <c r="A5" s="2"/>
      <c r="B5" s="31" t="s">
        <v>23</v>
      </c>
      <c r="D5" s="225"/>
      <c r="E5" s="226"/>
      <c r="F5" s="226"/>
      <c r="G5" s="226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7"/>
      <c r="E6" s="228"/>
      <c r="F6" s="228"/>
      <c r="G6" s="228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4"/>
      <c r="E11" s="244"/>
      <c r="F11" s="244"/>
      <c r="G11" s="244"/>
      <c r="H11" s="18" t="s">
        <v>42</v>
      </c>
      <c r="I11" s="84"/>
      <c r="J11" s="8"/>
    </row>
    <row r="12" spans="1:15" ht="15.75" customHeight="1" x14ac:dyDescent="0.25">
      <c r="A12" s="2"/>
      <c r="B12" s="28"/>
      <c r="C12" s="55"/>
      <c r="D12" s="220"/>
      <c r="E12" s="220"/>
      <c r="F12" s="220"/>
      <c r="G12" s="220"/>
      <c r="H12" s="18" t="s">
        <v>36</v>
      </c>
      <c r="I12" s="84"/>
      <c r="J12" s="8"/>
    </row>
    <row r="13" spans="1:15" ht="15.75" customHeight="1" x14ac:dyDescent="0.25">
      <c r="A13" s="2"/>
      <c r="B13" s="29"/>
      <c r="C13" s="56"/>
      <c r="D13" s="85"/>
      <c r="E13" s="223"/>
      <c r="F13" s="224"/>
      <c r="G13" s="224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5">
      <c r="A16" s="138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SUMIF(F53:F71,A16,I53:I71)+SUMIF(F53:F71,"PSU",I53:I71)</f>
        <v>0</v>
      </c>
      <c r="J16" s="211"/>
    </row>
    <row r="17" spans="1:10" ht="23.25" customHeight="1" x14ac:dyDescent="0.25">
      <c r="A17" s="138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SUMIF(F53:F71,A17,I53:I71)</f>
        <v>0</v>
      </c>
      <c r="J17" s="211"/>
    </row>
    <row r="18" spans="1:10" ht="23.25" customHeight="1" x14ac:dyDescent="0.25">
      <c r="A18" s="138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SUMIF(F53:F71,A18,I53:I71)</f>
        <v>0</v>
      </c>
      <c r="J18" s="211"/>
    </row>
    <row r="19" spans="1:10" ht="23.25" customHeight="1" x14ac:dyDescent="0.25">
      <c r="A19" s="138" t="s">
        <v>95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SUMIF(F53:F71,A19,I53:I71)</f>
        <v>0</v>
      </c>
      <c r="J19" s="211"/>
    </row>
    <row r="20" spans="1:10" ht="23.25" customHeight="1" x14ac:dyDescent="0.25">
      <c r="A20" s="138" t="s">
        <v>96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SUMIF(F53:F71,A20,I53:I71)</f>
        <v>0</v>
      </c>
      <c r="J20" s="211"/>
    </row>
    <row r="21" spans="1:10" ht="23.25" customHeight="1" x14ac:dyDescent="0.25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5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4">
        <f>A27</f>
        <v>0</v>
      </c>
      <c r="H29" s="214"/>
      <c r="I29" s="214"/>
      <c r="J29" s="118" t="s">
        <v>55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45</v>
      </c>
      <c r="C39" s="200"/>
      <c r="D39" s="200"/>
      <c r="E39" s="200"/>
      <c r="F39" s="98">
        <f>'SO 01 01 Pol'!AE223+'SO 02 01 Pol'!AE233+'SO 03 01 Pol'!AE248</f>
        <v>0</v>
      </c>
      <c r="G39" s="99">
        <f>'SO 01 01 Pol'!AF223+'SO 02 01 Pol'!AF233+'SO 03 01 Pol'!AF248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5">
      <c r="A40" s="87">
        <v>2</v>
      </c>
      <c r="B40" s="102" t="s">
        <v>46</v>
      </c>
      <c r="C40" s="199" t="s">
        <v>47</v>
      </c>
      <c r="D40" s="199"/>
      <c r="E40" s="199"/>
      <c r="F40" s="103">
        <f>'SO 01 01 Pol'!AE223</f>
        <v>0</v>
      </c>
      <c r="G40" s="104">
        <f>'SO 01 01 Pol'!AF223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5">
      <c r="A41" s="87">
        <v>3</v>
      </c>
      <c r="B41" s="106" t="s">
        <v>48</v>
      </c>
      <c r="C41" s="200" t="s">
        <v>49</v>
      </c>
      <c r="D41" s="200"/>
      <c r="E41" s="200"/>
      <c r="F41" s="107">
        <f>'SO 01 01 Pol'!AE223</f>
        <v>0</v>
      </c>
      <c r="G41" s="100">
        <f>'SO 01 01 Pol'!AF223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5">
      <c r="A42" s="87">
        <v>2</v>
      </c>
      <c r="B42" s="102" t="s">
        <v>50</v>
      </c>
      <c r="C42" s="199" t="s">
        <v>51</v>
      </c>
      <c r="D42" s="199"/>
      <c r="E42" s="199"/>
      <c r="F42" s="103">
        <f>'SO 02 01 Pol'!AE233</f>
        <v>0</v>
      </c>
      <c r="G42" s="104">
        <f>'SO 02 01 Pol'!AF233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5">
      <c r="A43" s="87">
        <v>3</v>
      </c>
      <c r="B43" s="106" t="s">
        <v>48</v>
      </c>
      <c r="C43" s="200" t="s">
        <v>49</v>
      </c>
      <c r="D43" s="200"/>
      <c r="E43" s="200"/>
      <c r="F43" s="107">
        <f>'SO 02 01 Pol'!AE233</f>
        <v>0</v>
      </c>
      <c r="G43" s="100">
        <f>'SO 02 01 Pol'!AF233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5">
      <c r="A44" s="87">
        <v>2</v>
      </c>
      <c r="B44" s="102" t="s">
        <v>52</v>
      </c>
      <c r="C44" s="199" t="s">
        <v>53</v>
      </c>
      <c r="D44" s="199"/>
      <c r="E44" s="199"/>
      <c r="F44" s="103">
        <f>'SO 03 01 Pol'!AE248</f>
        <v>0</v>
      </c>
      <c r="G44" s="104">
        <f>'SO 03 01 Pol'!AF248</f>
        <v>0</v>
      </c>
      <c r="H44" s="104">
        <f t="shared" si="1"/>
        <v>0</v>
      </c>
      <c r="I44" s="104">
        <f t="shared" si="2"/>
        <v>0</v>
      </c>
      <c r="J44" s="105" t="str">
        <f t="shared" si="3"/>
        <v/>
      </c>
    </row>
    <row r="45" spans="1:10" ht="25.5" customHeight="1" x14ac:dyDescent="0.25">
      <c r="A45" s="87">
        <v>3</v>
      </c>
      <c r="B45" s="106" t="s">
        <v>48</v>
      </c>
      <c r="C45" s="200" t="s">
        <v>49</v>
      </c>
      <c r="D45" s="200"/>
      <c r="E45" s="200"/>
      <c r="F45" s="107">
        <f>'SO 03 01 Pol'!AE248</f>
        <v>0</v>
      </c>
      <c r="G45" s="100">
        <f>'SO 03 01 Pol'!AF248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5">
      <c r="A46" s="87"/>
      <c r="B46" s="201" t="s">
        <v>54</v>
      </c>
      <c r="C46" s="202"/>
      <c r="D46" s="202"/>
      <c r="E46" s="203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6" x14ac:dyDescent="0.3">
      <c r="B50" s="119" t="s">
        <v>56</v>
      </c>
    </row>
    <row r="52" spans="1:10" ht="25.5" customHeight="1" x14ac:dyDescent="0.25">
      <c r="A52" s="121"/>
      <c r="B52" s="124" t="s">
        <v>18</v>
      </c>
      <c r="C52" s="124" t="s">
        <v>6</v>
      </c>
      <c r="D52" s="125"/>
      <c r="E52" s="125"/>
      <c r="F52" s="126" t="s">
        <v>57</v>
      </c>
      <c r="G52" s="126"/>
      <c r="H52" s="126"/>
      <c r="I52" s="126" t="s">
        <v>31</v>
      </c>
      <c r="J52" s="126" t="s">
        <v>0</v>
      </c>
    </row>
    <row r="53" spans="1:10" ht="36.75" customHeight="1" x14ac:dyDescent="0.25">
      <c r="A53" s="122"/>
      <c r="B53" s="127" t="s">
        <v>58</v>
      </c>
      <c r="C53" s="197" t="s">
        <v>59</v>
      </c>
      <c r="D53" s="198"/>
      <c r="E53" s="198"/>
      <c r="F53" s="134" t="s">
        <v>26</v>
      </c>
      <c r="G53" s="135"/>
      <c r="H53" s="135"/>
      <c r="I53" s="135">
        <f>'SO 01 01 Pol'!G8+'SO 02 01 Pol'!G8+'SO 03 01 Pol'!G8</f>
        <v>0</v>
      </c>
      <c r="J53" s="131" t="str">
        <f>IF(I72=0,"",I53/I72*100)</f>
        <v/>
      </c>
    </row>
    <row r="54" spans="1:10" ht="36.75" customHeight="1" x14ac:dyDescent="0.25">
      <c r="A54" s="122"/>
      <c r="B54" s="127" t="s">
        <v>60</v>
      </c>
      <c r="C54" s="197" t="s">
        <v>61</v>
      </c>
      <c r="D54" s="198"/>
      <c r="E54" s="198"/>
      <c r="F54" s="134" t="s">
        <v>26</v>
      </c>
      <c r="G54" s="135"/>
      <c r="H54" s="135"/>
      <c r="I54" s="135">
        <f>'SO 01 01 Pol'!G14+'SO 02 01 Pol'!G13+'SO 03 01 Pol'!G16</f>
        <v>0</v>
      </c>
      <c r="J54" s="131" t="str">
        <f>IF(I72=0,"",I54/I72*100)</f>
        <v/>
      </c>
    </row>
    <row r="55" spans="1:10" ht="36.75" customHeight="1" x14ac:dyDescent="0.25">
      <c r="A55" s="122"/>
      <c r="B55" s="127" t="s">
        <v>62</v>
      </c>
      <c r="C55" s="197" t="s">
        <v>63</v>
      </c>
      <c r="D55" s="198"/>
      <c r="E55" s="198"/>
      <c r="F55" s="134" t="s">
        <v>26</v>
      </c>
      <c r="G55" s="135"/>
      <c r="H55" s="135"/>
      <c r="I55" s="135">
        <f>'SO 01 01 Pol'!G22+'SO 02 01 Pol'!G21+'SO 03 01 Pol'!G24</f>
        <v>0</v>
      </c>
      <c r="J55" s="131" t="str">
        <f>IF(I72=0,"",I55/I72*100)</f>
        <v/>
      </c>
    </row>
    <row r="56" spans="1:10" ht="36.75" customHeight="1" x14ac:dyDescent="0.25">
      <c r="A56" s="122"/>
      <c r="B56" s="127" t="s">
        <v>64</v>
      </c>
      <c r="C56" s="197" t="s">
        <v>65</v>
      </c>
      <c r="D56" s="198"/>
      <c r="E56" s="198"/>
      <c r="F56" s="134" t="s">
        <v>26</v>
      </c>
      <c r="G56" s="135"/>
      <c r="H56" s="135"/>
      <c r="I56" s="135">
        <f>'SO 01 01 Pol'!G51+'SO 02 01 Pol'!G53+'SO 03 01 Pol'!G59</f>
        <v>0</v>
      </c>
      <c r="J56" s="131" t="str">
        <f>IF(I72=0,"",I56/I72*100)</f>
        <v/>
      </c>
    </row>
    <row r="57" spans="1:10" ht="36.75" customHeight="1" x14ac:dyDescent="0.25">
      <c r="A57" s="122"/>
      <c r="B57" s="127" t="s">
        <v>66</v>
      </c>
      <c r="C57" s="197" t="s">
        <v>67</v>
      </c>
      <c r="D57" s="198"/>
      <c r="E57" s="198"/>
      <c r="F57" s="134" t="s">
        <v>26</v>
      </c>
      <c r="G57" s="135"/>
      <c r="H57" s="135"/>
      <c r="I57" s="135">
        <f>'SO 01 01 Pol'!G60+'SO 02 01 Pol'!G62+'SO 03 01 Pol'!G68</f>
        <v>0</v>
      </c>
      <c r="J57" s="131" t="str">
        <f>IF(I72=0,"",I57/I72*100)</f>
        <v/>
      </c>
    </row>
    <row r="58" spans="1:10" ht="36.75" customHeight="1" x14ac:dyDescent="0.25">
      <c r="A58" s="122"/>
      <c r="B58" s="127" t="s">
        <v>68</v>
      </c>
      <c r="C58" s="197" t="s">
        <v>69</v>
      </c>
      <c r="D58" s="198"/>
      <c r="E58" s="198"/>
      <c r="F58" s="134" t="s">
        <v>26</v>
      </c>
      <c r="G58" s="135"/>
      <c r="H58" s="135"/>
      <c r="I58" s="135">
        <f>'SO 01 01 Pol'!G63+'SO 02 01 Pol'!G65+'SO 03 01 Pol'!G73</f>
        <v>0</v>
      </c>
      <c r="J58" s="131" t="str">
        <f>IF(I72=0,"",I58/I72*100)</f>
        <v/>
      </c>
    </row>
    <row r="59" spans="1:10" ht="36.75" customHeight="1" x14ac:dyDescent="0.25">
      <c r="A59" s="122"/>
      <c r="B59" s="127" t="s">
        <v>70</v>
      </c>
      <c r="C59" s="197" t="s">
        <v>71</v>
      </c>
      <c r="D59" s="198"/>
      <c r="E59" s="198"/>
      <c r="F59" s="134" t="s">
        <v>26</v>
      </c>
      <c r="G59" s="135"/>
      <c r="H59" s="135"/>
      <c r="I59" s="135">
        <f>'SO 01 01 Pol'!G66+'SO 02 01 Pol'!G68+'SO 03 01 Pol'!G76</f>
        <v>0</v>
      </c>
      <c r="J59" s="131" t="str">
        <f>IF(I72=0,"",I59/I72*100)</f>
        <v/>
      </c>
    </row>
    <row r="60" spans="1:10" ht="36.75" customHeight="1" x14ac:dyDescent="0.25">
      <c r="A60" s="122"/>
      <c r="B60" s="127" t="s">
        <v>72</v>
      </c>
      <c r="C60" s="197" t="s">
        <v>73</v>
      </c>
      <c r="D60" s="198"/>
      <c r="E60" s="198"/>
      <c r="F60" s="134" t="s">
        <v>26</v>
      </c>
      <c r="G60" s="135"/>
      <c r="H60" s="135"/>
      <c r="I60" s="135">
        <f>'SO 01 01 Pol'!G69+'SO 02 01 Pol'!G71+'SO 03 01 Pol'!G79</f>
        <v>0</v>
      </c>
      <c r="J60" s="131" t="str">
        <f>IF(I72=0,"",I60/I72*100)</f>
        <v/>
      </c>
    </row>
    <row r="61" spans="1:10" ht="36.75" customHeight="1" x14ac:dyDescent="0.25">
      <c r="A61" s="122"/>
      <c r="B61" s="127" t="s">
        <v>74</v>
      </c>
      <c r="C61" s="197" t="s">
        <v>75</v>
      </c>
      <c r="D61" s="198"/>
      <c r="E61" s="198"/>
      <c r="F61" s="134" t="s">
        <v>26</v>
      </c>
      <c r="G61" s="135"/>
      <c r="H61" s="135"/>
      <c r="I61" s="135">
        <f>'SO 01 01 Pol'!G100+'SO 02 01 Pol'!G105+'SO 03 01 Pol'!G114</f>
        <v>0</v>
      </c>
      <c r="J61" s="131" t="str">
        <f>IF(I72=0,"",I61/I72*100)</f>
        <v/>
      </c>
    </row>
    <row r="62" spans="1:10" ht="36.75" customHeight="1" x14ac:dyDescent="0.25">
      <c r="A62" s="122"/>
      <c r="B62" s="127" t="s">
        <v>76</v>
      </c>
      <c r="C62" s="197" t="s">
        <v>77</v>
      </c>
      <c r="D62" s="198"/>
      <c r="E62" s="198"/>
      <c r="F62" s="134" t="s">
        <v>27</v>
      </c>
      <c r="G62" s="135"/>
      <c r="H62" s="135"/>
      <c r="I62" s="135">
        <f>'SO 01 01 Pol'!G102+'SO 02 01 Pol'!G107+'SO 03 01 Pol'!G116</f>
        <v>0</v>
      </c>
      <c r="J62" s="131" t="str">
        <f>IF(I72=0,"",I62/I72*100)</f>
        <v/>
      </c>
    </row>
    <row r="63" spans="1:10" ht="36.75" customHeight="1" x14ac:dyDescent="0.25">
      <c r="A63" s="122"/>
      <c r="B63" s="127" t="s">
        <v>78</v>
      </c>
      <c r="C63" s="197" t="s">
        <v>79</v>
      </c>
      <c r="D63" s="198"/>
      <c r="E63" s="198"/>
      <c r="F63" s="134" t="s">
        <v>27</v>
      </c>
      <c r="G63" s="135"/>
      <c r="H63" s="135"/>
      <c r="I63" s="135">
        <f>'SO 01 01 Pol'!G107+'SO 02 01 Pol'!G112+'SO 03 01 Pol'!G121</f>
        <v>0</v>
      </c>
      <c r="J63" s="131" t="str">
        <f>IF(I72=0,"",I63/I72*100)</f>
        <v/>
      </c>
    </row>
    <row r="64" spans="1:10" ht="36.75" customHeight="1" x14ac:dyDescent="0.25">
      <c r="A64" s="122"/>
      <c r="B64" s="127" t="s">
        <v>80</v>
      </c>
      <c r="C64" s="197" t="s">
        <v>81</v>
      </c>
      <c r="D64" s="198"/>
      <c r="E64" s="198"/>
      <c r="F64" s="134" t="s">
        <v>27</v>
      </c>
      <c r="G64" s="135"/>
      <c r="H64" s="135"/>
      <c r="I64" s="135">
        <f>'SO 01 01 Pol'!G109+'SO 02 01 Pol'!G114+'SO 03 01 Pol'!G123</f>
        <v>0</v>
      </c>
      <c r="J64" s="131" t="str">
        <f>IF(I72=0,"",I64/I72*100)</f>
        <v/>
      </c>
    </row>
    <row r="65" spans="1:10" ht="36.75" customHeight="1" x14ac:dyDescent="0.25">
      <c r="A65" s="122"/>
      <c r="B65" s="127" t="s">
        <v>82</v>
      </c>
      <c r="C65" s="197" t="s">
        <v>83</v>
      </c>
      <c r="D65" s="198"/>
      <c r="E65" s="198"/>
      <c r="F65" s="134" t="s">
        <v>27</v>
      </c>
      <c r="G65" s="135"/>
      <c r="H65" s="135"/>
      <c r="I65" s="135">
        <f>'SO 01 01 Pol'!G145+'SO 02 01 Pol'!G147+'SO 03 01 Pol'!G156</f>
        <v>0</v>
      </c>
      <c r="J65" s="131" t="str">
        <f>IF(I72=0,"",I65/I72*100)</f>
        <v/>
      </c>
    </row>
    <row r="66" spans="1:10" ht="36.75" customHeight="1" x14ac:dyDescent="0.25">
      <c r="A66" s="122"/>
      <c r="B66" s="127" t="s">
        <v>84</v>
      </c>
      <c r="C66" s="197" t="s">
        <v>85</v>
      </c>
      <c r="D66" s="198"/>
      <c r="E66" s="198"/>
      <c r="F66" s="134" t="s">
        <v>27</v>
      </c>
      <c r="G66" s="135"/>
      <c r="H66" s="135"/>
      <c r="I66" s="135">
        <f>'SO 01 01 Pol'!G153+'SO 02 01 Pol'!G155+'SO 03 01 Pol'!G164</f>
        <v>0</v>
      </c>
      <c r="J66" s="131" t="str">
        <f>IF(I72=0,"",I66/I72*100)</f>
        <v/>
      </c>
    </row>
    <row r="67" spans="1:10" ht="36.75" customHeight="1" x14ac:dyDescent="0.25">
      <c r="A67" s="122"/>
      <c r="B67" s="127" t="s">
        <v>86</v>
      </c>
      <c r="C67" s="197" t="s">
        <v>87</v>
      </c>
      <c r="D67" s="198"/>
      <c r="E67" s="198"/>
      <c r="F67" s="134" t="s">
        <v>27</v>
      </c>
      <c r="G67" s="135"/>
      <c r="H67" s="135"/>
      <c r="I67" s="135">
        <f>'SO 01 01 Pol'!G164+'SO 02 01 Pol'!G167+'SO 03 01 Pol'!G177</f>
        <v>0</v>
      </c>
      <c r="J67" s="131" t="str">
        <f>IF(I72=0,"",I67/I72*100)</f>
        <v/>
      </c>
    </row>
    <row r="68" spans="1:10" ht="36.75" customHeight="1" x14ac:dyDescent="0.25">
      <c r="A68" s="122"/>
      <c r="B68" s="127" t="s">
        <v>88</v>
      </c>
      <c r="C68" s="197" t="s">
        <v>89</v>
      </c>
      <c r="D68" s="198"/>
      <c r="E68" s="198"/>
      <c r="F68" s="134" t="s">
        <v>27</v>
      </c>
      <c r="G68" s="135"/>
      <c r="H68" s="135"/>
      <c r="I68" s="135">
        <f>'SO 01 01 Pol'!G181+'SO 02 01 Pol'!G183+'SO 03 01 Pol'!G192</f>
        <v>0</v>
      </c>
      <c r="J68" s="131" t="str">
        <f>IF(I72=0,"",I68/I72*100)</f>
        <v/>
      </c>
    </row>
    <row r="69" spans="1:10" ht="36.75" customHeight="1" x14ac:dyDescent="0.25">
      <c r="A69" s="122"/>
      <c r="B69" s="127" t="s">
        <v>90</v>
      </c>
      <c r="C69" s="197" t="s">
        <v>91</v>
      </c>
      <c r="D69" s="198"/>
      <c r="E69" s="198"/>
      <c r="F69" s="134" t="s">
        <v>28</v>
      </c>
      <c r="G69" s="135"/>
      <c r="H69" s="135"/>
      <c r="I69" s="135">
        <f>'SO 01 01 Pol'!G202+'SO 02 01 Pol'!G212+'SO 03 01 Pol'!G227</f>
        <v>0</v>
      </c>
      <c r="J69" s="131" t="str">
        <f>IF(I72=0,"",I69/I72*100)</f>
        <v/>
      </c>
    </row>
    <row r="70" spans="1:10" ht="36.75" customHeight="1" x14ac:dyDescent="0.25">
      <c r="A70" s="122"/>
      <c r="B70" s="127" t="s">
        <v>92</v>
      </c>
      <c r="C70" s="197" t="s">
        <v>93</v>
      </c>
      <c r="D70" s="198"/>
      <c r="E70" s="198"/>
      <c r="F70" s="134" t="s">
        <v>94</v>
      </c>
      <c r="G70" s="135"/>
      <c r="H70" s="135"/>
      <c r="I70" s="135">
        <f>'SO 01 01 Pol'!G204+'SO 02 01 Pol'!G214+'SO 03 01 Pol'!G229</f>
        <v>0</v>
      </c>
      <c r="J70" s="131" t="str">
        <f>IF(I72=0,"",I70/I72*100)</f>
        <v/>
      </c>
    </row>
    <row r="71" spans="1:10" ht="36.75" customHeight="1" x14ac:dyDescent="0.25">
      <c r="A71" s="122"/>
      <c r="B71" s="127" t="s">
        <v>95</v>
      </c>
      <c r="C71" s="197" t="s">
        <v>29</v>
      </c>
      <c r="D71" s="198"/>
      <c r="E71" s="198"/>
      <c r="F71" s="134" t="s">
        <v>95</v>
      </c>
      <c r="G71" s="135"/>
      <c r="H71" s="135"/>
      <c r="I71" s="135">
        <f>'SO 01 01 Pol'!G214+'SO 02 01 Pol'!G224+'SO 03 01 Pol'!G239</f>
        <v>0</v>
      </c>
      <c r="J71" s="131" t="str">
        <f>IF(I72=0,"",I71/I72*100)</f>
        <v/>
      </c>
    </row>
    <row r="72" spans="1:10" ht="25.5" customHeight="1" x14ac:dyDescent="0.25">
      <c r="A72" s="123"/>
      <c r="B72" s="128" t="s">
        <v>1</v>
      </c>
      <c r="C72" s="129"/>
      <c r="D72" s="130"/>
      <c r="E72" s="130"/>
      <c r="F72" s="136"/>
      <c r="G72" s="137"/>
      <c r="H72" s="137"/>
      <c r="I72" s="137">
        <f>SUM(I53:I71)</f>
        <v>0</v>
      </c>
      <c r="J72" s="132">
        <f>SUM(J53:J71)</f>
        <v>0</v>
      </c>
    </row>
    <row r="73" spans="1:10" x14ac:dyDescent="0.25">
      <c r="F73" s="86"/>
      <c r="G73" s="86"/>
      <c r="H73" s="86"/>
      <c r="I73" s="86"/>
      <c r="J73" s="133"/>
    </row>
    <row r="74" spans="1:10" x14ac:dyDescent="0.25">
      <c r="F74" s="86"/>
      <c r="G74" s="86"/>
      <c r="H74" s="86"/>
      <c r="I74" s="86"/>
      <c r="J74" s="133"/>
    </row>
    <row r="75" spans="1:10" x14ac:dyDescent="0.25">
      <c r="F75" s="86"/>
      <c r="G75" s="86"/>
      <c r="H75" s="86"/>
      <c r="I75" s="86"/>
      <c r="J75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B46:E46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332031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8" t="s">
        <v>7</v>
      </c>
      <c r="B1" s="248"/>
      <c r="C1" s="249"/>
      <c r="D1" s="248"/>
      <c r="E1" s="248"/>
      <c r="F1" s="248"/>
      <c r="G1" s="248"/>
    </row>
    <row r="2" spans="1:7" ht="25.05" customHeight="1" x14ac:dyDescent="0.25">
      <c r="A2" s="50" t="s">
        <v>8</v>
      </c>
      <c r="B2" s="49"/>
      <c r="C2" s="250"/>
      <c r="D2" s="250"/>
      <c r="E2" s="250"/>
      <c r="F2" s="250"/>
      <c r="G2" s="251"/>
    </row>
    <row r="3" spans="1:7" ht="25.05" customHeight="1" x14ac:dyDescent="0.25">
      <c r="A3" s="50" t="s">
        <v>9</v>
      </c>
      <c r="B3" s="49"/>
      <c r="C3" s="250"/>
      <c r="D3" s="250"/>
      <c r="E3" s="250"/>
      <c r="F3" s="250"/>
      <c r="G3" s="251"/>
    </row>
    <row r="4" spans="1:7" ht="25.05" customHeight="1" x14ac:dyDescent="0.25">
      <c r="A4" s="50" t="s">
        <v>10</v>
      </c>
      <c r="B4" s="49"/>
      <c r="C4" s="250"/>
      <c r="D4" s="250"/>
      <c r="E4" s="250"/>
      <c r="F4" s="250"/>
      <c r="G4" s="251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CA4FF-5F36-4161-B3B3-BC6EFAE0F2A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46</v>
      </c>
      <c r="C3" s="257" t="s">
        <v>47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SUMIF(AG9:AG13,"&lt;&gt;NOR",G9:G13)</f>
        <v>0</v>
      </c>
      <c r="H8" s="166"/>
      <c r="I8" s="166">
        <f>SUM(I9:I13)</f>
        <v>0</v>
      </c>
      <c r="J8" s="166"/>
      <c r="K8" s="166">
        <f>SUM(K9:K13)</f>
        <v>0</v>
      </c>
      <c r="L8" s="166"/>
      <c r="M8" s="166">
        <f>SUM(M9:M13)</f>
        <v>0</v>
      </c>
      <c r="N8" s="165"/>
      <c r="O8" s="165">
        <f>SUM(O9:O13)</f>
        <v>0.03</v>
      </c>
      <c r="P8" s="165"/>
      <c r="Q8" s="165">
        <f>SUM(Q9:Q13)</f>
        <v>0</v>
      </c>
      <c r="R8" s="166"/>
      <c r="S8" s="166"/>
      <c r="T8" s="166"/>
      <c r="U8" s="166"/>
      <c r="V8" s="166">
        <f>SUM(V9:V13)</f>
        <v>0.66999999999999993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0.82499999999999996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0.01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0.31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133</v>
      </c>
      <c r="D10" s="158"/>
      <c r="E10" s="159">
        <v>0.82499999999999996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5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5">
      <c r="A14" s="167" t="s">
        <v>123</v>
      </c>
      <c r="B14" s="168" t="s">
        <v>60</v>
      </c>
      <c r="C14" s="187" t="s">
        <v>61</v>
      </c>
      <c r="D14" s="169"/>
      <c r="E14" s="170"/>
      <c r="F14" s="171"/>
      <c r="G14" s="172">
        <f>SUMIF(AG15:AG21,"&lt;&gt;NOR",G15:G21)</f>
        <v>0</v>
      </c>
      <c r="H14" s="166"/>
      <c r="I14" s="166">
        <f>SUM(I15:I21)</f>
        <v>0</v>
      </c>
      <c r="J14" s="166"/>
      <c r="K14" s="166">
        <f>SUM(K15:K21)</f>
        <v>0</v>
      </c>
      <c r="L14" s="166"/>
      <c r="M14" s="166">
        <f>SUM(M15:M21)</f>
        <v>0</v>
      </c>
      <c r="N14" s="165"/>
      <c r="O14" s="165">
        <f>SUM(O15:O21)</f>
        <v>0.06</v>
      </c>
      <c r="P14" s="165"/>
      <c r="Q14" s="165">
        <f>SUM(Q15:Q21)</f>
        <v>0</v>
      </c>
      <c r="R14" s="166"/>
      <c r="S14" s="166"/>
      <c r="T14" s="166"/>
      <c r="U14" s="166"/>
      <c r="V14" s="166">
        <f>SUM(V15:V21)</f>
        <v>3.36</v>
      </c>
      <c r="W14" s="166"/>
      <c r="X14" s="166"/>
      <c r="Y14" s="166"/>
      <c r="AG14" t="s">
        <v>124</v>
      </c>
    </row>
    <row r="15" spans="1:60" ht="40.799999999999997" outlineLevel="1" x14ac:dyDescent="0.25">
      <c r="A15" s="174">
        <v>4</v>
      </c>
      <c r="B15" s="175" t="s">
        <v>143</v>
      </c>
      <c r="C15" s="188" t="s">
        <v>144</v>
      </c>
      <c r="D15" s="176" t="s">
        <v>127</v>
      </c>
      <c r="E15" s="177">
        <v>1.32</v>
      </c>
      <c r="F15" s="178"/>
      <c r="G15" s="179">
        <f>ROUND(E15*F15,2)</f>
        <v>0</v>
      </c>
      <c r="H15" s="157"/>
      <c r="I15" s="156">
        <f>ROUND(E15*H15,2)</f>
        <v>0</v>
      </c>
      <c r="J15" s="157"/>
      <c r="K15" s="156">
        <f>ROUND(E15*J15,2)</f>
        <v>0</v>
      </c>
      <c r="L15" s="156">
        <v>12</v>
      </c>
      <c r="M15" s="156">
        <f>G15*(1+L15/100)</f>
        <v>0</v>
      </c>
      <c r="N15" s="155">
        <v>4.3810000000000002E-2</v>
      </c>
      <c r="O15" s="155">
        <f>ROUND(E15*N15,2)</f>
        <v>0.06</v>
      </c>
      <c r="P15" s="155">
        <v>0</v>
      </c>
      <c r="Q15" s="155">
        <f>ROUND(E15*P15,2)</f>
        <v>0</v>
      </c>
      <c r="R15" s="156"/>
      <c r="S15" s="156" t="s">
        <v>128</v>
      </c>
      <c r="T15" s="156" t="s">
        <v>129</v>
      </c>
      <c r="U15" s="156">
        <v>1.83</v>
      </c>
      <c r="V15" s="156">
        <f>ROUND(E15*U15,2)</f>
        <v>2.42</v>
      </c>
      <c r="W15" s="156"/>
      <c r="X15" s="156" t="s">
        <v>130</v>
      </c>
      <c r="Y15" s="156" t="s">
        <v>131</v>
      </c>
      <c r="Z15" s="146"/>
      <c r="AA15" s="146"/>
      <c r="AB15" s="146"/>
      <c r="AC15" s="146"/>
      <c r="AD15" s="146"/>
      <c r="AE15" s="146"/>
      <c r="AF15" s="146"/>
      <c r="AG15" s="146" t="s">
        <v>132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5">
      <c r="A16" s="153"/>
      <c r="B16" s="154"/>
      <c r="C16" s="189" t="s">
        <v>145</v>
      </c>
      <c r="D16" s="158"/>
      <c r="E16" s="159">
        <v>1.32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134</v>
      </c>
      <c r="AH16" s="146">
        <v>0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0.399999999999999" outlineLevel="1" x14ac:dyDescent="0.25">
      <c r="A17" s="174">
        <v>5</v>
      </c>
      <c r="B17" s="175" t="s">
        <v>146</v>
      </c>
      <c r="C17" s="188" t="s">
        <v>147</v>
      </c>
      <c r="D17" s="176" t="s">
        <v>137</v>
      </c>
      <c r="E17" s="177">
        <v>1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1.6000000000000001E-4</v>
      </c>
      <c r="O17" s="155">
        <f>ROUND(E17*N17,2)</f>
        <v>0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0.94</v>
      </c>
      <c r="V17" s="156">
        <f>ROUND(E17*U17,2)</f>
        <v>0.94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252" t="s">
        <v>148</v>
      </c>
      <c r="D18" s="253"/>
      <c r="E18" s="253"/>
      <c r="F18" s="253"/>
      <c r="G18" s="253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149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74">
        <v>6</v>
      </c>
      <c r="B19" s="175" t="s">
        <v>150</v>
      </c>
      <c r="C19" s="188" t="s">
        <v>151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1E-3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141</v>
      </c>
      <c r="T19" s="156" t="s">
        <v>142</v>
      </c>
      <c r="U19" s="156">
        <v>0</v>
      </c>
      <c r="V19" s="156">
        <f>ROUND(E19*U19,2)</f>
        <v>0</v>
      </c>
      <c r="W19" s="156"/>
      <c r="X19" s="156" t="s">
        <v>152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153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154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1" outlineLevel="3" x14ac:dyDescent="0.25">
      <c r="A21" s="153"/>
      <c r="B21" s="154"/>
      <c r="C21" s="254" t="s">
        <v>155</v>
      </c>
      <c r="D21" s="255"/>
      <c r="E21" s="255"/>
      <c r="F21" s="255"/>
      <c r="G21" s="255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149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86" t="str">
        <f>C21</f>
        <v>Materiál komponentů revizních dvířek - pozinkovaný ocelový plech,  kotvící stěna - SDK/zděná kce, otvírání na magnet.</v>
      </c>
      <c r="BB21" s="146"/>
      <c r="BC21" s="146"/>
      <c r="BD21" s="146"/>
      <c r="BE21" s="146"/>
      <c r="BF21" s="146"/>
      <c r="BG21" s="146"/>
      <c r="BH21" s="146"/>
    </row>
    <row r="22" spans="1:60" x14ac:dyDescent="0.25">
      <c r="A22" s="167" t="s">
        <v>123</v>
      </c>
      <c r="B22" s="168" t="s">
        <v>62</v>
      </c>
      <c r="C22" s="187" t="s">
        <v>63</v>
      </c>
      <c r="D22" s="169"/>
      <c r="E22" s="170"/>
      <c r="F22" s="171"/>
      <c r="G22" s="172">
        <f>SUMIF(AG23:AG50,"&lt;&gt;NOR",G23:G50)</f>
        <v>0</v>
      </c>
      <c r="H22" s="166"/>
      <c r="I22" s="166">
        <f>SUM(I23:I50)</f>
        <v>0</v>
      </c>
      <c r="J22" s="166"/>
      <c r="K22" s="166">
        <f>SUM(K23:K50)</f>
        <v>0</v>
      </c>
      <c r="L22" s="166"/>
      <c r="M22" s="166">
        <f>SUM(M23:M50)</f>
        <v>0</v>
      </c>
      <c r="N22" s="165"/>
      <c r="O22" s="165">
        <f>SUM(O23:O50)</f>
        <v>4.0999999999999996</v>
      </c>
      <c r="P22" s="165"/>
      <c r="Q22" s="165">
        <f>SUM(Q23:Q50)</f>
        <v>0</v>
      </c>
      <c r="R22" s="166"/>
      <c r="S22" s="166"/>
      <c r="T22" s="166"/>
      <c r="U22" s="166"/>
      <c r="V22" s="166">
        <f>SUM(V23:V50)</f>
        <v>140.1</v>
      </c>
      <c r="W22" s="166"/>
      <c r="X22" s="166"/>
      <c r="Y22" s="166"/>
      <c r="AG22" t="s">
        <v>124</v>
      </c>
    </row>
    <row r="23" spans="1:60" ht="20.399999999999999" outlineLevel="1" x14ac:dyDescent="0.25">
      <c r="A23" s="174">
        <v>7</v>
      </c>
      <c r="B23" s="175" t="s">
        <v>156</v>
      </c>
      <c r="C23" s="188" t="s">
        <v>157</v>
      </c>
      <c r="D23" s="176" t="s">
        <v>127</v>
      </c>
      <c r="E23" s="177">
        <v>40.200000000000003</v>
      </c>
      <c r="F23" s="178"/>
      <c r="G23" s="179">
        <f>ROUND(E23*F23,2)</f>
        <v>0</v>
      </c>
      <c r="H23" s="157"/>
      <c r="I23" s="156">
        <f>ROUND(E23*H23,2)</f>
        <v>0</v>
      </c>
      <c r="J23" s="157"/>
      <c r="K23" s="156">
        <f>ROUND(E23*J23,2)</f>
        <v>0</v>
      </c>
      <c r="L23" s="156">
        <v>12</v>
      </c>
      <c r="M23" s="156">
        <f>G23*(1+L23/100)</f>
        <v>0</v>
      </c>
      <c r="N23" s="155">
        <v>7.5900000000000004E-3</v>
      </c>
      <c r="O23" s="155">
        <f>ROUND(E23*N23,2)</f>
        <v>0.31</v>
      </c>
      <c r="P23" s="155">
        <v>0</v>
      </c>
      <c r="Q23" s="155">
        <f>ROUND(E23*P23,2)</f>
        <v>0</v>
      </c>
      <c r="R23" s="156"/>
      <c r="S23" s="156" t="s">
        <v>128</v>
      </c>
      <c r="T23" s="156" t="s">
        <v>129</v>
      </c>
      <c r="U23" s="156">
        <v>0.32</v>
      </c>
      <c r="V23" s="156">
        <f>ROUND(E23*U23,2)</f>
        <v>12.86</v>
      </c>
      <c r="W23" s="156"/>
      <c r="X23" s="156" t="s">
        <v>130</v>
      </c>
      <c r="Y23" s="156" t="s">
        <v>131</v>
      </c>
      <c r="Z23" s="146"/>
      <c r="AA23" s="146"/>
      <c r="AB23" s="146"/>
      <c r="AC23" s="146"/>
      <c r="AD23" s="146"/>
      <c r="AE23" s="146"/>
      <c r="AF23" s="146"/>
      <c r="AG23" s="146" t="s">
        <v>132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252" t="s">
        <v>158</v>
      </c>
      <c r="D24" s="253"/>
      <c r="E24" s="253"/>
      <c r="F24" s="253"/>
      <c r="G24" s="253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149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5">
      <c r="A25" s="153"/>
      <c r="B25" s="154"/>
      <c r="C25" s="189" t="s">
        <v>159</v>
      </c>
      <c r="D25" s="158"/>
      <c r="E25" s="159">
        <v>40.200000000000003</v>
      </c>
      <c r="F25" s="156"/>
      <c r="G25" s="156"/>
      <c r="H25" s="156"/>
      <c r="I25" s="156"/>
      <c r="J25" s="156"/>
      <c r="K25" s="156"/>
      <c r="L25" s="156"/>
      <c r="M25" s="156"/>
      <c r="N25" s="155"/>
      <c r="O25" s="155"/>
      <c r="P25" s="155"/>
      <c r="Q25" s="155"/>
      <c r="R25" s="156"/>
      <c r="S25" s="156"/>
      <c r="T25" s="156"/>
      <c r="U25" s="156"/>
      <c r="V25" s="156"/>
      <c r="W25" s="156"/>
      <c r="X25" s="156"/>
      <c r="Y25" s="156"/>
      <c r="Z25" s="146"/>
      <c r="AA25" s="146"/>
      <c r="AB25" s="146"/>
      <c r="AC25" s="146"/>
      <c r="AD25" s="146"/>
      <c r="AE25" s="146"/>
      <c r="AF25" s="146"/>
      <c r="AG25" s="146" t="s">
        <v>134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74">
        <v>8</v>
      </c>
      <c r="B26" s="175" t="s">
        <v>160</v>
      </c>
      <c r="C26" s="188" t="s">
        <v>161</v>
      </c>
      <c r="D26" s="176" t="s">
        <v>127</v>
      </c>
      <c r="E26" s="177">
        <v>40.200000000000003</v>
      </c>
      <c r="F26" s="178"/>
      <c r="G26" s="179">
        <f>ROUND(E26*F26,2)</f>
        <v>0</v>
      </c>
      <c r="H26" s="157"/>
      <c r="I26" s="156">
        <f>ROUND(E26*H26,2)</f>
        <v>0</v>
      </c>
      <c r="J26" s="157"/>
      <c r="K26" s="156">
        <f>ROUND(E26*J26,2)</f>
        <v>0</v>
      </c>
      <c r="L26" s="156">
        <v>12</v>
      </c>
      <c r="M26" s="156">
        <f>G26*(1+L26/100)</f>
        <v>0</v>
      </c>
      <c r="N26" s="155">
        <v>2.9999999999999997E-4</v>
      </c>
      <c r="O26" s="155">
        <f>ROUND(E26*N26,2)</f>
        <v>0.01</v>
      </c>
      <c r="P26" s="155">
        <v>0</v>
      </c>
      <c r="Q26" s="155">
        <f>ROUND(E26*P26,2)</f>
        <v>0</v>
      </c>
      <c r="R26" s="156"/>
      <c r="S26" s="156" t="s">
        <v>128</v>
      </c>
      <c r="T26" s="156" t="s">
        <v>129</v>
      </c>
      <c r="U26" s="156">
        <v>0.09</v>
      </c>
      <c r="V26" s="156">
        <f>ROUND(E26*U26,2)</f>
        <v>3.62</v>
      </c>
      <c r="W26" s="156"/>
      <c r="X26" s="156" t="s">
        <v>130</v>
      </c>
      <c r="Y26" s="156" t="s">
        <v>131</v>
      </c>
      <c r="Z26" s="146"/>
      <c r="AA26" s="146"/>
      <c r="AB26" s="146"/>
      <c r="AC26" s="146"/>
      <c r="AD26" s="146"/>
      <c r="AE26" s="146"/>
      <c r="AF26" s="146"/>
      <c r="AG26" s="146" t="s">
        <v>132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2" x14ac:dyDescent="0.25">
      <c r="A27" s="153"/>
      <c r="B27" s="154"/>
      <c r="C27" s="189" t="s">
        <v>159</v>
      </c>
      <c r="D27" s="158"/>
      <c r="E27" s="159">
        <v>40.200000000000003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162</v>
      </c>
      <c r="C28" s="188" t="s">
        <v>163</v>
      </c>
      <c r="D28" s="176" t="s">
        <v>127</v>
      </c>
      <c r="E28" s="177">
        <v>37.539000000000001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0.02</v>
      </c>
      <c r="O28" s="155">
        <f>ROUND(E28*N28,2)</f>
        <v>0.75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0.36</v>
      </c>
      <c r="V28" s="156">
        <f>ROUND(E28*U28,2)</f>
        <v>13.51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252" t="s">
        <v>164</v>
      </c>
      <c r="D29" s="253"/>
      <c r="E29" s="253"/>
      <c r="F29" s="253"/>
      <c r="G29" s="253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2" x14ac:dyDescent="0.25">
      <c r="A30" s="153"/>
      <c r="B30" s="154"/>
      <c r="C30" s="189" t="s">
        <v>165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166</v>
      </c>
      <c r="D31" s="158"/>
      <c r="E31" s="159">
        <v>21.513999999999999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3" x14ac:dyDescent="0.25">
      <c r="A32" s="153"/>
      <c r="B32" s="154"/>
      <c r="C32" s="189" t="s">
        <v>167</v>
      </c>
      <c r="D32" s="158"/>
      <c r="E32" s="159">
        <v>3.375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0.399999999999999" outlineLevel="1" x14ac:dyDescent="0.25">
      <c r="A33" s="174">
        <v>10</v>
      </c>
      <c r="B33" s="175" t="s">
        <v>168</v>
      </c>
      <c r="C33" s="188" t="s">
        <v>169</v>
      </c>
      <c r="D33" s="176" t="s">
        <v>127</v>
      </c>
      <c r="E33" s="177">
        <v>103.17100000000001</v>
      </c>
      <c r="F33" s="178"/>
      <c r="G33" s="179">
        <f>ROUND(E33*F33,2)</f>
        <v>0</v>
      </c>
      <c r="H33" s="157"/>
      <c r="I33" s="156">
        <f>ROUND(E33*H33,2)</f>
        <v>0</v>
      </c>
      <c r="J33" s="157"/>
      <c r="K33" s="156">
        <f>ROUND(E33*J33,2)</f>
        <v>0</v>
      </c>
      <c r="L33" s="156">
        <v>12</v>
      </c>
      <c r="M33" s="156">
        <f>G33*(1+L33/100)</f>
        <v>0</v>
      </c>
      <c r="N33" s="155">
        <v>6.8999999999999999E-3</v>
      </c>
      <c r="O33" s="155">
        <f>ROUND(E33*N33,2)</f>
        <v>0.71</v>
      </c>
      <c r="P33" s="155">
        <v>0</v>
      </c>
      <c r="Q33" s="155">
        <f>ROUND(E33*P33,2)</f>
        <v>0</v>
      </c>
      <c r="R33" s="156"/>
      <c r="S33" s="156" t="s">
        <v>128</v>
      </c>
      <c r="T33" s="156" t="s">
        <v>129</v>
      </c>
      <c r="U33" s="156">
        <v>0.25</v>
      </c>
      <c r="V33" s="156">
        <f>ROUND(E33*U33,2)</f>
        <v>25.79</v>
      </c>
      <c r="W33" s="156"/>
      <c r="X33" s="156" t="s">
        <v>130</v>
      </c>
      <c r="Y33" s="156" t="s">
        <v>131</v>
      </c>
      <c r="Z33" s="146"/>
      <c r="AA33" s="146"/>
      <c r="AB33" s="146"/>
      <c r="AC33" s="146"/>
      <c r="AD33" s="146"/>
      <c r="AE33" s="146"/>
      <c r="AF33" s="146"/>
      <c r="AG33" s="146" t="s">
        <v>132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5">
      <c r="A34" s="153"/>
      <c r="B34" s="154"/>
      <c r="C34" s="189" t="s">
        <v>170</v>
      </c>
      <c r="D34" s="158"/>
      <c r="E34" s="159">
        <v>24.731999999999999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171</v>
      </c>
      <c r="D35" s="158"/>
      <c r="E35" s="159">
        <v>44.097999999999999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172</v>
      </c>
      <c r="D36" s="158"/>
      <c r="E36" s="159">
        <v>34.341000000000001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137.33500000000001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1.59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13.73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170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171</v>
      </c>
      <c r="D39" s="158"/>
      <c r="E39" s="159">
        <v>44.097999999999999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172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165</v>
      </c>
      <c r="D41" s="158"/>
      <c r="E41" s="159">
        <v>12.65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74">
        <v>12</v>
      </c>
      <c r="B43" s="175" t="s">
        <v>175</v>
      </c>
      <c r="C43" s="188" t="s">
        <v>176</v>
      </c>
      <c r="D43" s="176" t="s">
        <v>127</v>
      </c>
      <c r="E43" s="177">
        <v>6.75</v>
      </c>
      <c r="F43" s="178"/>
      <c r="G43" s="179">
        <f>ROUND(E43*F43,2)</f>
        <v>0</v>
      </c>
      <c r="H43" s="157"/>
      <c r="I43" s="156">
        <f>ROUND(E43*H43,2)</f>
        <v>0</v>
      </c>
      <c r="J43" s="157"/>
      <c r="K43" s="156">
        <f>ROUND(E43*J43,2)</f>
        <v>0</v>
      </c>
      <c r="L43" s="156">
        <v>12</v>
      </c>
      <c r="M43" s="156">
        <f>G43*(1+L43/100)</f>
        <v>0</v>
      </c>
      <c r="N43" s="155">
        <v>4.0000000000000003E-5</v>
      </c>
      <c r="O43" s="155">
        <f>ROUND(E43*N43,2)</f>
        <v>0</v>
      </c>
      <c r="P43" s="155">
        <v>0</v>
      </c>
      <c r="Q43" s="155">
        <f>ROUND(E43*P43,2)</f>
        <v>0</v>
      </c>
      <c r="R43" s="156"/>
      <c r="S43" s="156" t="s">
        <v>128</v>
      </c>
      <c r="T43" s="156" t="s">
        <v>129</v>
      </c>
      <c r="U43" s="156">
        <v>7.8E-2</v>
      </c>
      <c r="V43" s="156">
        <f>ROUND(E43*U43,2)</f>
        <v>0.53</v>
      </c>
      <c r="W43" s="156"/>
      <c r="X43" s="156" t="s">
        <v>130</v>
      </c>
      <c r="Y43" s="156" t="s">
        <v>131</v>
      </c>
      <c r="Z43" s="146"/>
      <c r="AA43" s="146"/>
      <c r="AB43" s="146"/>
      <c r="AC43" s="146"/>
      <c r="AD43" s="146"/>
      <c r="AE43" s="146"/>
      <c r="AF43" s="146"/>
      <c r="AG43" s="146" t="s">
        <v>132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5">
      <c r="A44" s="153"/>
      <c r="B44" s="154"/>
      <c r="C44" s="189" t="s">
        <v>177</v>
      </c>
      <c r="D44" s="158"/>
      <c r="E44" s="159">
        <v>4.5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0.399999999999999" outlineLevel="1" x14ac:dyDescent="0.25">
      <c r="A46" s="180">
        <v>13</v>
      </c>
      <c r="B46" s="181" t="s">
        <v>179</v>
      </c>
      <c r="C46" s="190" t="s">
        <v>180</v>
      </c>
      <c r="D46" s="182" t="s">
        <v>127</v>
      </c>
      <c r="E46" s="183">
        <v>40.200000000000003</v>
      </c>
      <c r="F46" s="184"/>
      <c r="G46" s="185">
        <f>ROUND(E46*F46,2)</f>
        <v>0</v>
      </c>
      <c r="H46" s="157"/>
      <c r="I46" s="156">
        <f>ROUND(E46*H46,2)</f>
        <v>0</v>
      </c>
      <c r="J46" s="157"/>
      <c r="K46" s="156">
        <f>ROUND(E46*J46,2)</f>
        <v>0</v>
      </c>
      <c r="L46" s="156">
        <v>12</v>
      </c>
      <c r="M46" s="156">
        <f>G46*(1+L46/100)</f>
        <v>0</v>
      </c>
      <c r="N46" s="155">
        <v>4.1200000000000004E-3</v>
      </c>
      <c r="O46" s="155">
        <f>ROUND(E46*N46,2)</f>
        <v>0.17</v>
      </c>
      <c r="P46" s="155">
        <v>0</v>
      </c>
      <c r="Q46" s="155">
        <f>ROUND(E46*P46,2)</f>
        <v>0</v>
      </c>
      <c r="R46" s="156"/>
      <c r="S46" s="156" t="s">
        <v>128</v>
      </c>
      <c r="T46" s="156" t="s">
        <v>129</v>
      </c>
      <c r="U46" s="156">
        <v>0.48399999999999999</v>
      </c>
      <c r="V46" s="156">
        <f>ROUND(E46*U46,2)</f>
        <v>19.46</v>
      </c>
      <c r="W46" s="156"/>
      <c r="X46" s="156" t="s">
        <v>130</v>
      </c>
      <c r="Y46" s="156" t="s">
        <v>131</v>
      </c>
      <c r="Z46" s="146"/>
      <c r="AA46" s="146"/>
      <c r="AB46" s="146"/>
      <c r="AC46" s="146"/>
      <c r="AD46" s="146"/>
      <c r="AE46" s="146"/>
      <c r="AF46" s="146"/>
      <c r="AG46" s="146" t="s">
        <v>132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0.399999999999999" outlineLevel="1" x14ac:dyDescent="0.25">
      <c r="A47" s="174">
        <v>14</v>
      </c>
      <c r="B47" s="175" t="s">
        <v>181</v>
      </c>
      <c r="C47" s="188" t="s">
        <v>182</v>
      </c>
      <c r="D47" s="176" t="s">
        <v>137</v>
      </c>
      <c r="E47" s="177">
        <v>1</v>
      </c>
      <c r="F47" s="178"/>
      <c r="G47" s="179">
        <f>ROUND(E47*F47,2)</f>
        <v>0</v>
      </c>
      <c r="H47" s="157"/>
      <c r="I47" s="156">
        <f>ROUND(E47*H47,2)</f>
        <v>0</v>
      </c>
      <c r="J47" s="157"/>
      <c r="K47" s="156">
        <f>ROUND(E47*J47,2)</f>
        <v>0</v>
      </c>
      <c r="L47" s="156">
        <v>12</v>
      </c>
      <c r="M47" s="156">
        <f>G47*(1+L47/100)</f>
        <v>0</v>
      </c>
      <c r="N47" s="155">
        <v>3.6119999999999999E-2</v>
      </c>
      <c r="O47" s="155">
        <f>ROUND(E47*N47,2)</f>
        <v>0.04</v>
      </c>
      <c r="P47" s="155">
        <v>0</v>
      </c>
      <c r="Q47" s="155">
        <f>ROUND(E47*P47,2)</f>
        <v>0</v>
      </c>
      <c r="R47" s="156"/>
      <c r="S47" s="156" t="s">
        <v>128</v>
      </c>
      <c r="T47" s="156" t="s">
        <v>129</v>
      </c>
      <c r="U47" s="156">
        <v>0.88</v>
      </c>
      <c r="V47" s="156">
        <f>ROUND(E47*U47,2)</f>
        <v>0.88</v>
      </c>
      <c r="W47" s="156"/>
      <c r="X47" s="156" t="s">
        <v>130</v>
      </c>
      <c r="Y47" s="156" t="s">
        <v>131</v>
      </c>
      <c r="Z47" s="146"/>
      <c r="AA47" s="146"/>
      <c r="AB47" s="146"/>
      <c r="AC47" s="146"/>
      <c r="AD47" s="146"/>
      <c r="AE47" s="146"/>
      <c r="AF47" s="146"/>
      <c r="AG47" s="146" t="s">
        <v>132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5">
      <c r="A48" s="153"/>
      <c r="B48" s="154"/>
      <c r="C48" s="189" t="s">
        <v>183</v>
      </c>
      <c r="D48" s="158"/>
      <c r="E48" s="159">
        <v>1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80">
        <v>15</v>
      </c>
      <c r="B49" s="181" t="s">
        <v>184</v>
      </c>
      <c r="C49" s="190" t="s">
        <v>185</v>
      </c>
      <c r="D49" s="182" t="s">
        <v>127</v>
      </c>
      <c r="E49" s="183">
        <v>137.33500000000001</v>
      </c>
      <c r="F49" s="184"/>
      <c r="G49" s="185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8.0000000000000007E-5</v>
      </c>
      <c r="O49" s="155">
        <f>ROUND(E49*N49,2)</f>
        <v>0.01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</v>
      </c>
      <c r="V49" s="156">
        <f>ROUND(E49*U49,2)</f>
        <v>0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0.399999999999999" outlineLevel="1" x14ac:dyDescent="0.25">
      <c r="A50" s="180">
        <v>16</v>
      </c>
      <c r="B50" s="181" t="s">
        <v>186</v>
      </c>
      <c r="C50" s="190" t="s">
        <v>187</v>
      </c>
      <c r="D50" s="182" t="s">
        <v>127</v>
      </c>
      <c r="E50" s="183">
        <v>137.33500000000001</v>
      </c>
      <c r="F50" s="184"/>
      <c r="G50" s="185">
        <f>ROUND(E50*F50,2)</f>
        <v>0</v>
      </c>
      <c r="H50" s="157"/>
      <c r="I50" s="156">
        <f>ROUND(E50*H50,2)</f>
        <v>0</v>
      </c>
      <c r="J50" s="157"/>
      <c r="K50" s="156">
        <f>ROUND(E50*J50,2)</f>
        <v>0</v>
      </c>
      <c r="L50" s="156">
        <v>12</v>
      </c>
      <c r="M50" s="156">
        <f>G50*(1+L50/100)</f>
        <v>0</v>
      </c>
      <c r="N50" s="155">
        <v>3.6800000000000001E-3</v>
      </c>
      <c r="O50" s="155">
        <f>ROUND(E50*N50,2)</f>
        <v>0.51</v>
      </c>
      <c r="P50" s="155">
        <v>0</v>
      </c>
      <c r="Q50" s="155">
        <f>ROUND(E50*P50,2)</f>
        <v>0</v>
      </c>
      <c r="R50" s="156"/>
      <c r="S50" s="156" t="s">
        <v>128</v>
      </c>
      <c r="T50" s="156" t="s">
        <v>129</v>
      </c>
      <c r="U50" s="156">
        <v>0.36199999999999999</v>
      </c>
      <c r="V50" s="156">
        <f>ROUND(E50*U50,2)</f>
        <v>49.72</v>
      </c>
      <c r="W50" s="156"/>
      <c r="X50" s="156" t="s">
        <v>130</v>
      </c>
      <c r="Y50" s="156" t="s">
        <v>131</v>
      </c>
      <c r="Z50" s="146"/>
      <c r="AA50" s="146"/>
      <c r="AB50" s="146"/>
      <c r="AC50" s="146"/>
      <c r="AD50" s="146"/>
      <c r="AE50" s="146"/>
      <c r="AF50" s="146"/>
      <c r="AG50" s="146" t="s">
        <v>132</v>
      </c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x14ac:dyDescent="0.25">
      <c r="A51" s="167" t="s">
        <v>123</v>
      </c>
      <c r="B51" s="168" t="s">
        <v>64</v>
      </c>
      <c r="C51" s="187" t="s">
        <v>65</v>
      </c>
      <c r="D51" s="169"/>
      <c r="E51" s="170"/>
      <c r="F51" s="171"/>
      <c r="G51" s="172">
        <f>SUMIF(AG52:AG59,"&lt;&gt;NOR",G52:G59)</f>
        <v>0</v>
      </c>
      <c r="H51" s="166"/>
      <c r="I51" s="166">
        <f>SUM(I52:I59)</f>
        <v>0</v>
      </c>
      <c r="J51" s="166"/>
      <c r="K51" s="166">
        <f>SUM(K52:K59)</f>
        <v>0</v>
      </c>
      <c r="L51" s="166"/>
      <c r="M51" s="166">
        <f>SUM(M52:M59)</f>
        <v>0</v>
      </c>
      <c r="N51" s="165"/>
      <c r="O51" s="165">
        <f>SUM(O52:O59)</f>
        <v>0.37</v>
      </c>
      <c r="P51" s="165"/>
      <c r="Q51" s="165">
        <f>SUM(Q52:Q59)</f>
        <v>0</v>
      </c>
      <c r="R51" s="166"/>
      <c r="S51" s="166"/>
      <c r="T51" s="166"/>
      <c r="U51" s="166"/>
      <c r="V51" s="166">
        <f>SUM(V52:V59)</f>
        <v>15.81</v>
      </c>
      <c r="W51" s="166"/>
      <c r="X51" s="166"/>
      <c r="Y51" s="166"/>
      <c r="AG51" t="s">
        <v>124</v>
      </c>
    </row>
    <row r="52" spans="1:60" outlineLevel="1" x14ac:dyDescent="0.25">
      <c r="A52" s="174">
        <v>17</v>
      </c>
      <c r="B52" s="175" t="s">
        <v>188</v>
      </c>
      <c r="C52" s="188" t="s">
        <v>189</v>
      </c>
      <c r="D52" s="176" t="s">
        <v>127</v>
      </c>
      <c r="E52" s="177">
        <v>40.200000000000003</v>
      </c>
      <c r="F52" s="178"/>
      <c r="G52" s="179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2.1000000000000001E-4</v>
      </c>
      <c r="O52" s="155">
        <f>ROUND(E52*N52,2)</f>
        <v>0.01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0.09</v>
      </c>
      <c r="V52" s="156">
        <f>ROUND(E52*U52,2)</f>
        <v>3.62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5">
      <c r="A53" s="153"/>
      <c r="B53" s="154"/>
      <c r="C53" s="189" t="s">
        <v>190</v>
      </c>
      <c r="D53" s="158"/>
      <c r="E53" s="159">
        <v>5.5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5">
      <c r="A54" s="153"/>
      <c r="B54" s="154"/>
      <c r="C54" s="189" t="s">
        <v>191</v>
      </c>
      <c r="D54" s="158"/>
      <c r="E54" s="159">
        <v>34.700000000000003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134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74">
        <v>18</v>
      </c>
      <c r="B55" s="175" t="s">
        <v>192</v>
      </c>
      <c r="C55" s="188" t="s">
        <v>193</v>
      </c>
      <c r="D55" s="176" t="s">
        <v>127</v>
      </c>
      <c r="E55" s="177">
        <v>40.200000000000003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8.9200000000000008E-3</v>
      </c>
      <c r="O55" s="155">
        <f>ROUND(E55*N55,2)</f>
        <v>0.36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0.26</v>
      </c>
      <c r="V55" s="156">
        <f>ROUND(E55*U55,2)</f>
        <v>10.45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190</v>
      </c>
      <c r="D56" s="158"/>
      <c r="E56" s="159">
        <v>5.5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5">
      <c r="A57" s="153"/>
      <c r="B57" s="154"/>
      <c r="C57" s="189" t="s">
        <v>191</v>
      </c>
      <c r="D57" s="158"/>
      <c r="E57" s="159">
        <v>34.700000000000003</v>
      </c>
      <c r="F57" s="156"/>
      <c r="G57" s="156"/>
      <c r="H57" s="156"/>
      <c r="I57" s="156"/>
      <c r="J57" s="156"/>
      <c r="K57" s="156"/>
      <c r="L57" s="156"/>
      <c r="M57" s="156"/>
      <c r="N57" s="155"/>
      <c r="O57" s="155"/>
      <c r="P57" s="155"/>
      <c r="Q57" s="155"/>
      <c r="R57" s="156"/>
      <c r="S57" s="156"/>
      <c r="T57" s="156"/>
      <c r="U57" s="156"/>
      <c r="V57" s="156"/>
      <c r="W57" s="156"/>
      <c r="X57" s="156"/>
      <c r="Y57" s="156"/>
      <c r="Z57" s="146"/>
      <c r="AA57" s="146"/>
      <c r="AB57" s="146"/>
      <c r="AC57" s="146"/>
      <c r="AD57" s="146"/>
      <c r="AE57" s="146"/>
      <c r="AF57" s="146"/>
      <c r="AG57" s="146" t="s">
        <v>134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74">
        <v>19</v>
      </c>
      <c r="B58" s="175" t="s">
        <v>194</v>
      </c>
      <c r="C58" s="188" t="s">
        <v>195</v>
      </c>
      <c r="D58" s="176" t="s">
        <v>127</v>
      </c>
      <c r="E58" s="177">
        <v>34.700000000000003</v>
      </c>
      <c r="F58" s="178"/>
      <c r="G58" s="179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0</v>
      </c>
      <c r="O58" s="155">
        <f>ROUND(E58*N58,2)</f>
        <v>0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0.05</v>
      </c>
      <c r="V58" s="156">
        <f>ROUND(E58*U58,2)</f>
        <v>1.74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2" x14ac:dyDescent="0.25">
      <c r="A59" s="153"/>
      <c r="B59" s="154"/>
      <c r="C59" s="189" t="s">
        <v>191</v>
      </c>
      <c r="D59" s="158"/>
      <c r="E59" s="159">
        <v>34.700000000000003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5">
      <c r="A60" s="167" t="s">
        <v>123</v>
      </c>
      <c r="B60" s="168" t="s">
        <v>66</v>
      </c>
      <c r="C60" s="187" t="s">
        <v>67</v>
      </c>
      <c r="D60" s="169"/>
      <c r="E60" s="170"/>
      <c r="F60" s="171"/>
      <c r="G60" s="172">
        <f>SUMIF(AG61:AG62,"&lt;&gt;NOR",G61:G62)</f>
        <v>0</v>
      </c>
      <c r="H60" s="166"/>
      <c r="I60" s="166">
        <f>SUM(I61:I62)</f>
        <v>0</v>
      </c>
      <c r="J60" s="166"/>
      <c r="K60" s="166">
        <f>SUM(K61:K62)</f>
        <v>0</v>
      </c>
      <c r="L60" s="166"/>
      <c r="M60" s="166">
        <f>SUM(M61:M62)</f>
        <v>0</v>
      </c>
      <c r="N60" s="165"/>
      <c r="O60" s="165">
        <f>SUM(O61:O62)</f>
        <v>0.02</v>
      </c>
      <c r="P60" s="165"/>
      <c r="Q60" s="165">
        <f>SUM(Q61:Q62)</f>
        <v>0</v>
      </c>
      <c r="R60" s="166"/>
      <c r="S60" s="166"/>
      <c r="T60" s="166"/>
      <c r="U60" s="166"/>
      <c r="V60" s="166">
        <f>SUM(V61:V62)</f>
        <v>1.42</v>
      </c>
      <c r="W60" s="166"/>
      <c r="X60" s="166"/>
      <c r="Y60" s="166"/>
      <c r="AG60" t="s">
        <v>124</v>
      </c>
    </row>
    <row r="61" spans="1:60" ht="30.6" outlineLevel="1" x14ac:dyDescent="0.25">
      <c r="A61" s="174">
        <v>20</v>
      </c>
      <c r="B61" s="175" t="s">
        <v>196</v>
      </c>
      <c r="C61" s="188" t="s">
        <v>197</v>
      </c>
      <c r="D61" s="176" t="s">
        <v>198</v>
      </c>
      <c r="E61" s="177">
        <v>3.3</v>
      </c>
      <c r="F61" s="178"/>
      <c r="G61" s="179">
        <f>ROUND(E61*F61,2)</f>
        <v>0</v>
      </c>
      <c r="H61" s="157"/>
      <c r="I61" s="156">
        <f>ROUND(E61*H61,2)</f>
        <v>0</v>
      </c>
      <c r="J61" s="157"/>
      <c r="K61" s="156">
        <f>ROUND(E61*J61,2)</f>
        <v>0</v>
      </c>
      <c r="L61" s="156">
        <v>12</v>
      </c>
      <c r="M61" s="156">
        <f>G61*(1+L61/100)</f>
        <v>0</v>
      </c>
      <c r="N61" s="155">
        <v>6.1599999999999997E-3</v>
      </c>
      <c r="O61" s="155">
        <f>ROUND(E61*N61,2)</f>
        <v>0.02</v>
      </c>
      <c r="P61" s="155">
        <v>0</v>
      </c>
      <c r="Q61" s="155">
        <f>ROUND(E61*P61,2)</f>
        <v>0</v>
      </c>
      <c r="R61" s="156"/>
      <c r="S61" s="156" t="s">
        <v>128</v>
      </c>
      <c r="T61" s="156" t="s">
        <v>129</v>
      </c>
      <c r="U61" s="156">
        <v>0.43</v>
      </c>
      <c r="V61" s="156">
        <f>ROUND(E61*U61,2)</f>
        <v>1.42</v>
      </c>
      <c r="W61" s="156"/>
      <c r="X61" s="156" t="s">
        <v>130</v>
      </c>
      <c r="Y61" s="156" t="s">
        <v>131</v>
      </c>
      <c r="Z61" s="146"/>
      <c r="AA61" s="146"/>
      <c r="AB61" s="146"/>
      <c r="AC61" s="146"/>
      <c r="AD61" s="146"/>
      <c r="AE61" s="146"/>
      <c r="AF61" s="146"/>
      <c r="AG61" s="146" t="s">
        <v>132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5">
      <c r="A62" s="153"/>
      <c r="B62" s="154"/>
      <c r="C62" s="189" t="s">
        <v>199</v>
      </c>
      <c r="D62" s="158"/>
      <c r="E62" s="159">
        <v>3.3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5">
      <c r="A63" s="167" t="s">
        <v>123</v>
      </c>
      <c r="B63" s="168" t="s">
        <v>68</v>
      </c>
      <c r="C63" s="187" t="s">
        <v>69</v>
      </c>
      <c r="D63" s="169"/>
      <c r="E63" s="170"/>
      <c r="F63" s="171"/>
      <c r="G63" s="172">
        <f>SUMIF(AG64:AG65,"&lt;&gt;NOR",G64:G65)</f>
        <v>0</v>
      </c>
      <c r="H63" s="166"/>
      <c r="I63" s="166">
        <f>SUM(I64:I65)</f>
        <v>0</v>
      </c>
      <c r="J63" s="166"/>
      <c r="K63" s="166">
        <f>SUM(K64:K65)</f>
        <v>0</v>
      </c>
      <c r="L63" s="166"/>
      <c r="M63" s="166">
        <f>SUM(M64:M65)</f>
        <v>0</v>
      </c>
      <c r="N63" s="165"/>
      <c r="O63" s="165">
        <f>SUM(O64:O65)</f>
        <v>0.05</v>
      </c>
      <c r="P63" s="165"/>
      <c r="Q63" s="165">
        <f>SUM(Q64:Q65)</f>
        <v>0</v>
      </c>
      <c r="R63" s="166"/>
      <c r="S63" s="166"/>
      <c r="T63" s="166"/>
      <c r="U63" s="166"/>
      <c r="V63" s="166">
        <f>SUM(V64:V65)</f>
        <v>7.12</v>
      </c>
      <c r="W63" s="166"/>
      <c r="X63" s="166"/>
      <c r="Y63" s="166"/>
      <c r="AG63" t="s">
        <v>124</v>
      </c>
    </row>
    <row r="64" spans="1:60" outlineLevel="1" x14ac:dyDescent="0.25">
      <c r="A64" s="174">
        <v>21</v>
      </c>
      <c r="B64" s="175" t="s">
        <v>200</v>
      </c>
      <c r="C64" s="188" t="s">
        <v>201</v>
      </c>
      <c r="D64" s="176" t="s">
        <v>127</v>
      </c>
      <c r="E64" s="177">
        <v>40.200000000000003</v>
      </c>
      <c r="F64" s="178"/>
      <c r="G64" s="179">
        <f>ROUND(E64*F64,2)</f>
        <v>0</v>
      </c>
      <c r="H64" s="157"/>
      <c r="I64" s="156">
        <f>ROUND(E64*H64,2)</f>
        <v>0</v>
      </c>
      <c r="J64" s="157"/>
      <c r="K64" s="156">
        <f>ROUND(E64*J64,2)</f>
        <v>0</v>
      </c>
      <c r="L64" s="156">
        <v>12</v>
      </c>
      <c r="M64" s="156">
        <f>G64*(1+L64/100)</f>
        <v>0</v>
      </c>
      <c r="N64" s="155">
        <v>1.2099999999999999E-3</v>
      </c>
      <c r="O64" s="155">
        <f>ROUND(E64*N64,2)</f>
        <v>0.05</v>
      </c>
      <c r="P64" s="155">
        <v>0</v>
      </c>
      <c r="Q64" s="155">
        <f>ROUND(E64*P64,2)</f>
        <v>0</v>
      </c>
      <c r="R64" s="156"/>
      <c r="S64" s="156" t="s">
        <v>128</v>
      </c>
      <c r="T64" s="156" t="s">
        <v>129</v>
      </c>
      <c r="U64" s="156">
        <v>0.17699999999999999</v>
      </c>
      <c r="V64" s="156">
        <f>ROUND(E64*U64,2)</f>
        <v>7.12</v>
      </c>
      <c r="W64" s="156"/>
      <c r="X64" s="156" t="s">
        <v>130</v>
      </c>
      <c r="Y64" s="156" t="s">
        <v>131</v>
      </c>
      <c r="Z64" s="146"/>
      <c r="AA64" s="146"/>
      <c r="AB64" s="146"/>
      <c r="AC64" s="146"/>
      <c r="AD64" s="146"/>
      <c r="AE64" s="146"/>
      <c r="AF64" s="146"/>
      <c r="AG64" s="146" t="s">
        <v>132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5">
      <c r="A65" s="153"/>
      <c r="B65" s="154"/>
      <c r="C65" s="189" t="s">
        <v>202</v>
      </c>
      <c r="D65" s="158"/>
      <c r="E65" s="159">
        <v>40.200000000000003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6.4" x14ac:dyDescent="0.25">
      <c r="A66" s="167" t="s">
        <v>123</v>
      </c>
      <c r="B66" s="168" t="s">
        <v>70</v>
      </c>
      <c r="C66" s="187" t="s">
        <v>71</v>
      </c>
      <c r="D66" s="169"/>
      <c r="E66" s="170"/>
      <c r="F66" s="171"/>
      <c r="G66" s="172">
        <f>SUMIF(AG67:AG68,"&lt;&gt;NOR",G67:G68)</f>
        <v>0</v>
      </c>
      <c r="H66" s="166"/>
      <c r="I66" s="166">
        <f>SUM(I67:I68)</f>
        <v>0</v>
      </c>
      <c r="J66" s="166"/>
      <c r="K66" s="166">
        <f>SUM(K67:K68)</f>
        <v>0</v>
      </c>
      <c r="L66" s="166"/>
      <c r="M66" s="166">
        <f>SUM(M67:M68)</f>
        <v>0</v>
      </c>
      <c r="N66" s="165"/>
      <c r="O66" s="165">
        <f>SUM(O67:O68)</f>
        <v>0</v>
      </c>
      <c r="P66" s="165"/>
      <c r="Q66" s="165">
        <f>SUM(Q67:Q68)</f>
        <v>0</v>
      </c>
      <c r="R66" s="166"/>
      <c r="S66" s="166"/>
      <c r="T66" s="166"/>
      <c r="U66" s="166"/>
      <c r="V66" s="166">
        <f>SUM(V67:V68)</f>
        <v>12.38</v>
      </c>
      <c r="W66" s="166"/>
      <c r="X66" s="166"/>
      <c r="Y66" s="166"/>
      <c r="AG66" t="s">
        <v>124</v>
      </c>
    </row>
    <row r="67" spans="1:60" outlineLevel="1" x14ac:dyDescent="0.25">
      <c r="A67" s="174">
        <v>22</v>
      </c>
      <c r="B67" s="175" t="s">
        <v>203</v>
      </c>
      <c r="C67" s="188" t="s">
        <v>204</v>
      </c>
      <c r="D67" s="176" t="s">
        <v>127</v>
      </c>
      <c r="E67" s="177">
        <v>40.200000000000003</v>
      </c>
      <c r="F67" s="178"/>
      <c r="G67" s="179">
        <f>ROUND(E67*F67,2)</f>
        <v>0</v>
      </c>
      <c r="H67" s="157"/>
      <c r="I67" s="156">
        <f>ROUND(E67*H67,2)</f>
        <v>0</v>
      </c>
      <c r="J67" s="157"/>
      <c r="K67" s="156">
        <f>ROUND(E67*J67,2)</f>
        <v>0</v>
      </c>
      <c r="L67" s="156">
        <v>12</v>
      </c>
      <c r="M67" s="156">
        <f>G67*(1+L67/100)</f>
        <v>0</v>
      </c>
      <c r="N67" s="155">
        <v>4.0000000000000003E-5</v>
      </c>
      <c r="O67" s="155">
        <f>ROUND(E67*N67,2)</f>
        <v>0</v>
      </c>
      <c r="P67" s="155">
        <v>0</v>
      </c>
      <c r="Q67" s="155">
        <f>ROUND(E67*P67,2)</f>
        <v>0</v>
      </c>
      <c r="R67" s="156"/>
      <c r="S67" s="156" t="s">
        <v>128</v>
      </c>
      <c r="T67" s="156" t="s">
        <v>129</v>
      </c>
      <c r="U67" s="156">
        <v>0.308</v>
      </c>
      <c r="V67" s="156">
        <f>ROUND(E67*U67,2)</f>
        <v>12.38</v>
      </c>
      <c r="W67" s="156"/>
      <c r="X67" s="156" t="s">
        <v>130</v>
      </c>
      <c r="Y67" s="156" t="s">
        <v>131</v>
      </c>
      <c r="Z67" s="146"/>
      <c r="AA67" s="146"/>
      <c r="AB67" s="146"/>
      <c r="AC67" s="146"/>
      <c r="AD67" s="146"/>
      <c r="AE67" s="146"/>
      <c r="AF67" s="146"/>
      <c r="AG67" s="146" t="s">
        <v>132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5">
      <c r="A68" s="153"/>
      <c r="B68" s="154"/>
      <c r="C68" s="189" t="s">
        <v>202</v>
      </c>
      <c r="D68" s="158"/>
      <c r="E68" s="159">
        <v>40.200000000000003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134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5">
      <c r="A69" s="167" t="s">
        <v>123</v>
      </c>
      <c r="B69" s="168" t="s">
        <v>72</v>
      </c>
      <c r="C69" s="187" t="s">
        <v>73</v>
      </c>
      <c r="D69" s="169"/>
      <c r="E69" s="170"/>
      <c r="F69" s="171"/>
      <c r="G69" s="172">
        <f>SUMIF(AG70:AG99,"&lt;&gt;NOR",G70:G99)</f>
        <v>0</v>
      </c>
      <c r="H69" s="166"/>
      <c r="I69" s="166">
        <f>SUM(I70:I99)</f>
        <v>0</v>
      </c>
      <c r="J69" s="166"/>
      <c r="K69" s="166">
        <f>SUM(K70:K99)</f>
        <v>0</v>
      </c>
      <c r="L69" s="166"/>
      <c r="M69" s="166">
        <f>SUM(M70:M99)</f>
        <v>0</v>
      </c>
      <c r="N69" s="165"/>
      <c r="O69" s="165">
        <f>SUM(O70:O99)</f>
        <v>0.01</v>
      </c>
      <c r="P69" s="165"/>
      <c r="Q69" s="165">
        <f>SUM(Q70:Q99)</f>
        <v>3.92</v>
      </c>
      <c r="R69" s="166"/>
      <c r="S69" s="166"/>
      <c r="T69" s="166"/>
      <c r="U69" s="166"/>
      <c r="V69" s="166">
        <f>SUM(V70:V99)</f>
        <v>38.29</v>
      </c>
      <c r="W69" s="166"/>
      <c r="X69" s="166"/>
      <c r="Y69" s="166"/>
      <c r="AG69" t="s">
        <v>124</v>
      </c>
    </row>
    <row r="70" spans="1:60" outlineLevel="1" x14ac:dyDescent="0.25">
      <c r="A70" s="174">
        <v>23</v>
      </c>
      <c r="B70" s="175" t="s">
        <v>205</v>
      </c>
      <c r="C70" s="188" t="s">
        <v>206</v>
      </c>
      <c r="D70" s="176" t="s">
        <v>127</v>
      </c>
      <c r="E70" s="177">
        <v>2.1240000000000001</v>
      </c>
      <c r="F70" s="178"/>
      <c r="G70" s="179">
        <f>ROUND(E70*F70,2)</f>
        <v>0</v>
      </c>
      <c r="H70" s="157"/>
      <c r="I70" s="156">
        <f>ROUND(E70*H70,2)</f>
        <v>0</v>
      </c>
      <c r="J70" s="157"/>
      <c r="K70" s="156">
        <f>ROUND(E70*J70,2)</f>
        <v>0</v>
      </c>
      <c r="L70" s="156">
        <v>12</v>
      </c>
      <c r="M70" s="156">
        <f>G70*(1+L70/100)</f>
        <v>0</v>
      </c>
      <c r="N70" s="155">
        <v>6.7000000000000002E-4</v>
      </c>
      <c r="O70" s="155">
        <f>ROUND(E70*N70,2)</f>
        <v>0</v>
      </c>
      <c r="P70" s="155">
        <v>0.31900000000000001</v>
      </c>
      <c r="Q70" s="155">
        <f>ROUND(E70*P70,2)</f>
        <v>0.68</v>
      </c>
      <c r="R70" s="156"/>
      <c r="S70" s="156" t="s">
        <v>128</v>
      </c>
      <c r="T70" s="156" t="s">
        <v>129</v>
      </c>
      <c r="U70" s="156">
        <v>0.32</v>
      </c>
      <c r="V70" s="156">
        <f>ROUND(E70*U70,2)</f>
        <v>0.68</v>
      </c>
      <c r="W70" s="156"/>
      <c r="X70" s="156" t="s">
        <v>130</v>
      </c>
      <c r="Y70" s="156" t="s">
        <v>131</v>
      </c>
      <c r="Z70" s="146"/>
      <c r="AA70" s="146"/>
      <c r="AB70" s="146"/>
      <c r="AC70" s="146"/>
      <c r="AD70" s="146"/>
      <c r="AE70" s="146"/>
      <c r="AF70" s="146"/>
      <c r="AG70" s="146" t="s">
        <v>132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5">
      <c r="A71" s="153"/>
      <c r="B71" s="154"/>
      <c r="C71" s="189" t="s">
        <v>207</v>
      </c>
      <c r="D71" s="158"/>
      <c r="E71" s="159">
        <v>2.1240000000000001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0.399999999999999" outlineLevel="1" x14ac:dyDescent="0.25">
      <c r="A72" s="174">
        <v>24</v>
      </c>
      <c r="B72" s="175" t="s">
        <v>208</v>
      </c>
      <c r="C72" s="188" t="s">
        <v>209</v>
      </c>
      <c r="D72" s="176" t="s">
        <v>127</v>
      </c>
      <c r="E72" s="177">
        <v>5.5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0</v>
      </c>
      <c r="O72" s="155">
        <f>ROUND(E72*N72,2)</f>
        <v>0</v>
      </c>
      <c r="P72" s="155">
        <v>0.02</v>
      </c>
      <c r="Q72" s="155">
        <f>ROUND(E72*P72,2)</f>
        <v>0.11</v>
      </c>
      <c r="R72" s="156"/>
      <c r="S72" s="156" t="s">
        <v>128</v>
      </c>
      <c r="T72" s="156" t="s">
        <v>129</v>
      </c>
      <c r="U72" s="156">
        <v>0.23</v>
      </c>
      <c r="V72" s="156">
        <f>ROUND(E72*U72,2)</f>
        <v>1.27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190</v>
      </c>
      <c r="D73" s="158"/>
      <c r="E73" s="159">
        <v>5.5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5">
      <c r="A74" s="174">
        <v>25</v>
      </c>
      <c r="B74" s="175" t="s">
        <v>210</v>
      </c>
      <c r="C74" s="188" t="s">
        <v>211</v>
      </c>
      <c r="D74" s="176" t="s">
        <v>137</v>
      </c>
      <c r="E74" s="177">
        <v>7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0.05</v>
      </c>
      <c r="V74" s="156">
        <f>ROUND(E74*U74,2)</f>
        <v>0.35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212</v>
      </c>
      <c r="D75" s="158"/>
      <c r="E75" s="159">
        <v>6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3" x14ac:dyDescent="0.25">
      <c r="A76" s="153"/>
      <c r="B76" s="154"/>
      <c r="C76" s="189" t="s">
        <v>213</v>
      </c>
      <c r="D76" s="158"/>
      <c r="E76" s="159">
        <v>1</v>
      </c>
      <c r="F76" s="156"/>
      <c r="G76" s="156"/>
      <c r="H76" s="156"/>
      <c r="I76" s="156"/>
      <c r="J76" s="156"/>
      <c r="K76" s="156"/>
      <c r="L76" s="156"/>
      <c r="M76" s="156"/>
      <c r="N76" s="155"/>
      <c r="O76" s="155"/>
      <c r="P76" s="155"/>
      <c r="Q76" s="155"/>
      <c r="R76" s="156"/>
      <c r="S76" s="156"/>
      <c r="T76" s="156"/>
      <c r="U76" s="156"/>
      <c r="V76" s="156"/>
      <c r="W76" s="156"/>
      <c r="X76" s="156"/>
      <c r="Y76" s="156"/>
      <c r="Z76" s="146"/>
      <c r="AA76" s="146"/>
      <c r="AB76" s="146"/>
      <c r="AC76" s="146"/>
      <c r="AD76" s="146"/>
      <c r="AE76" s="146"/>
      <c r="AF76" s="146"/>
      <c r="AG76" s="146" t="s">
        <v>134</v>
      </c>
      <c r="AH76" s="146">
        <v>0</v>
      </c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5">
      <c r="A77" s="174">
        <v>26</v>
      </c>
      <c r="B77" s="175" t="s">
        <v>214</v>
      </c>
      <c r="C77" s="188" t="s">
        <v>215</v>
      </c>
      <c r="D77" s="176" t="s">
        <v>127</v>
      </c>
      <c r="E77" s="177">
        <v>1.2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1.17E-3</v>
      </c>
      <c r="O77" s="155">
        <f>ROUND(E77*N77,2)</f>
        <v>0</v>
      </c>
      <c r="P77" s="155">
        <v>8.7999999999999995E-2</v>
      </c>
      <c r="Q77" s="155">
        <f>ROUND(E77*P77,2)</f>
        <v>0.11</v>
      </c>
      <c r="R77" s="156"/>
      <c r="S77" s="156" t="s">
        <v>128</v>
      </c>
      <c r="T77" s="156" t="s">
        <v>129</v>
      </c>
      <c r="U77" s="156">
        <v>0.56000000000000005</v>
      </c>
      <c r="V77" s="156">
        <f>ROUND(E77*U77,2)</f>
        <v>0.67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2" x14ac:dyDescent="0.25">
      <c r="A78" s="153"/>
      <c r="B78" s="154"/>
      <c r="C78" s="189" t="s">
        <v>216</v>
      </c>
      <c r="D78" s="158"/>
      <c r="E78" s="159">
        <v>1.2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5">
      <c r="A79" s="174">
        <v>27</v>
      </c>
      <c r="B79" s="175" t="s">
        <v>217</v>
      </c>
      <c r="C79" s="188" t="s">
        <v>218</v>
      </c>
      <c r="D79" s="176" t="s">
        <v>127</v>
      </c>
      <c r="E79" s="177">
        <v>7.9625000000000004</v>
      </c>
      <c r="F79" s="178"/>
      <c r="G79" s="179">
        <f>ROUND(E79*F79,2)</f>
        <v>0</v>
      </c>
      <c r="H79" s="157"/>
      <c r="I79" s="156">
        <f>ROUND(E79*H79,2)</f>
        <v>0</v>
      </c>
      <c r="J79" s="157"/>
      <c r="K79" s="156">
        <f>ROUND(E79*J79,2)</f>
        <v>0</v>
      </c>
      <c r="L79" s="156">
        <v>12</v>
      </c>
      <c r="M79" s="156">
        <f>G79*(1+L79/100)</f>
        <v>0</v>
      </c>
      <c r="N79" s="155">
        <v>1.17E-3</v>
      </c>
      <c r="O79" s="155">
        <f>ROUND(E79*N79,2)</f>
        <v>0.01</v>
      </c>
      <c r="P79" s="155">
        <v>7.5999999999999998E-2</v>
      </c>
      <c r="Q79" s="155">
        <f>ROUND(E79*P79,2)</f>
        <v>0.61</v>
      </c>
      <c r="R79" s="156"/>
      <c r="S79" s="156" t="s">
        <v>128</v>
      </c>
      <c r="T79" s="156" t="s">
        <v>129</v>
      </c>
      <c r="U79" s="156">
        <v>0.94</v>
      </c>
      <c r="V79" s="156">
        <f>ROUND(E79*U79,2)</f>
        <v>7.48</v>
      </c>
      <c r="W79" s="156"/>
      <c r="X79" s="156" t="s">
        <v>130</v>
      </c>
      <c r="Y79" s="156" t="s">
        <v>131</v>
      </c>
      <c r="Z79" s="146"/>
      <c r="AA79" s="146"/>
      <c r="AB79" s="146"/>
      <c r="AC79" s="146"/>
      <c r="AD79" s="146"/>
      <c r="AE79" s="146"/>
      <c r="AF79" s="146"/>
      <c r="AG79" s="146" t="s">
        <v>132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5">
      <c r="A80" s="153"/>
      <c r="B80" s="154"/>
      <c r="C80" s="189" t="s">
        <v>219</v>
      </c>
      <c r="D80" s="158"/>
      <c r="E80" s="159">
        <v>1.8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3" x14ac:dyDescent="0.25">
      <c r="A81" s="153"/>
      <c r="B81" s="154"/>
      <c r="C81" s="189" t="s">
        <v>220</v>
      </c>
      <c r="D81" s="158"/>
      <c r="E81" s="159">
        <v>2.4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3" x14ac:dyDescent="0.25">
      <c r="A82" s="153"/>
      <c r="B82" s="154"/>
      <c r="C82" s="189" t="s">
        <v>221</v>
      </c>
      <c r="D82" s="158"/>
      <c r="E82" s="159">
        <v>3.2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3" x14ac:dyDescent="0.25">
      <c r="A83" s="153"/>
      <c r="B83" s="154"/>
      <c r="C83" s="189" t="s">
        <v>222</v>
      </c>
      <c r="D83" s="158"/>
      <c r="E83" s="159">
        <v>0.5625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28</v>
      </c>
      <c r="B84" s="175" t="s">
        <v>223</v>
      </c>
      <c r="C84" s="188" t="s">
        <v>224</v>
      </c>
      <c r="D84" s="176" t="s">
        <v>198</v>
      </c>
      <c r="E84" s="177">
        <v>3.3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1.383E-2</v>
      </c>
      <c r="Q84" s="155">
        <f>ROUND(E84*P84,2)</f>
        <v>0.05</v>
      </c>
      <c r="R84" s="156"/>
      <c r="S84" s="156" t="s">
        <v>128</v>
      </c>
      <c r="T84" s="156" t="s">
        <v>129</v>
      </c>
      <c r="U84" s="156">
        <v>0.12</v>
      </c>
      <c r="V84" s="156">
        <f>ROUND(E84*U84,2)</f>
        <v>0.4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199</v>
      </c>
      <c r="D85" s="158"/>
      <c r="E85" s="159">
        <v>3.3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5">
      <c r="A86" s="174">
        <v>29</v>
      </c>
      <c r="B86" s="175" t="s">
        <v>225</v>
      </c>
      <c r="C86" s="188" t="s">
        <v>226</v>
      </c>
      <c r="D86" s="176" t="s">
        <v>127</v>
      </c>
      <c r="E86" s="177">
        <v>40.200000000000003</v>
      </c>
      <c r="F86" s="178"/>
      <c r="G86" s="179">
        <f>ROUND(E86*F86,2)</f>
        <v>0</v>
      </c>
      <c r="H86" s="157"/>
      <c r="I86" s="156">
        <f>ROUND(E86*H86,2)</f>
        <v>0</v>
      </c>
      <c r="J86" s="157"/>
      <c r="K86" s="156">
        <f>ROUND(E86*J86,2)</f>
        <v>0</v>
      </c>
      <c r="L86" s="156">
        <v>12</v>
      </c>
      <c r="M86" s="156">
        <f>G86*(1+L86/100)</f>
        <v>0</v>
      </c>
      <c r="N86" s="155">
        <v>0</v>
      </c>
      <c r="O86" s="155">
        <f>ROUND(E86*N86,2)</f>
        <v>0</v>
      </c>
      <c r="P86" s="155">
        <v>4.1999999999999997E-3</v>
      </c>
      <c r="Q86" s="155">
        <f>ROUND(E86*P86,2)</f>
        <v>0.17</v>
      </c>
      <c r="R86" s="156"/>
      <c r="S86" s="156" t="s">
        <v>128</v>
      </c>
      <c r="T86" s="156" t="s">
        <v>129</v>
      </c>
      <c r="U86" s="156">
        <v>0.13</v>
      </c>
      <c r="V86" s="156">
        <f>ROUND(E86*U86,2)</f>
        <v>5.23</v>
      </c>
      <c r="W86" s="156"/>
      <c r="X86" s="156" t="s">
        <v>130</v>
      </c>
      <c r="Y86" s="156" t="s">
        <v>131</v>
      </c>
      <c r="Z86" s="146"/>
      <c r="AA86" s="146"/>
      <c r="AB86" s="146"/>
      <c r="AC86" s="146"/>
      <c r="AD86" s="146"/>
      <c r="AE86" s="146"/>
      <c r="AF86" s="146"/>
      <c r="AG86" s="146" t="s">
        <v>132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5">
      <c r="A87" s="153"/>
      <c r="B87" s="154"/>
      <c r="C87" s="189" t="s">
        <v>227</v>
      </c>
      <c r="D87" s="158"/>
      <c r="E87" s="159">
        <v>40.200000000000003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30</v>
      </c>
      <c r="B88" s="175" t="s">
        <v>228</v>
      </c>
      <c r="C88" s="188" t="s">
        <v>229</v>
      </c>
      <c r="D88" s="176" t="s">
        <v>127</v>
      </c>
      <c r="E88" s="177">
        <v>137.33500000000001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4.1999999999999997E-3</v>
      </c>
      <c r="Q88" s="155">
        <f>ROUND(E88*P88,2)</f>
        <v>0.57999999999999996</v>
      </c>
      <c r="R88" s="156"/>
      <c r="S88" s="156" t="s">
        <v>128</v>
      </c>
      <c r="T88" s="156" t="s">
        <v>129</v>
      </c>
      <c r="U88" s="156">
        <v>0.11</v>
      </c>
      <c r="V88" s="156">
        <f>ROUND(E88*U88,2)</f>
        <v>15.11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170</v>
      </c>
      <c r="D89" s="158"/>
      <c r="E89" s="159">
        <v>24.731999999999999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3" x14ac:dyDescent="0.25">
      <c r="A90" s="153"/>
      <c r="B90" s="154"/>
      <c r="C90" s="189" t="s">
        <v>171</v>
      </c>
      <c r="D90" s="158"/>
      <c r="E90" s="159">
        <v>44.097999999999999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3" x14ac:dyDescent="0.25">
      <c r="A91" s="153"/>
      <c r="B91" s="154"/>
      <c r="C91" s="189" t="s">
        <v>172</v>
      </c>
      <c r="D91" s="158"/>
      <c r="E91" s="159">
        <v>34.341000000000001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3" x14ac:dyDescent="0.25">
      <c r="A92" s="153"/>
      <c r="B92" s="154"/>
      <c r="C92" s="189" t="s">
        <v>165</v>
      </c>
      <c r="D92" s="158"/>
      <c r="E92" s="159">
        <v>12.65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166</v>
      </c>
      <c r="D93" s="158"/>
      <c r="E93" s="159">
        <v>21.513999999999999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74">
        <v>31</v>
      </c>
      <c r="B94" s="175" t="s">
        <v>230</v>
      </c>
      <c r="C94" s="188" t="s">
        <v>231</v>
      </c>
      <c r="D94" s="176" t="s">
        <v>127</v>
      </c>
      <c r="E94" s="177">
        <v>23.655000000000001</v>
      </c>
      <c r="F94" s="178"/>
      <c r="G94" s="179">
        <f>ROUND(E94*F94,2)</f>
        <v>0</v>
      </c>
      <c r="H94" s="157"/>
      <c r="I94" s="156">
        <f>ROUND(E94*H94,2)</f>
        <v>0</v>
      </c>
      <c r="J94" s="157"/>
      <c r="K94" s="156">
        <f>ROUND(E94*J94,2)</f>
        <v>0</v>
      </c>
      <c r="L94" s="156">
        <v>12</v>
      </c>
      <c r="M94" s="156">
        <f>G94*(1+L94/100)</f>
        <v>0</v>
      </c>
      <c r="N94" s="155">
        <v>0</v>
      </c>
      <c r="O94" s="155">
        <f>ROUND(E94*N94,2)</f>
        <v>0</v>
      </c>
      <c r="P94" s="155">
        <v>6.8000000000000005E-2</v>
      </c>
      <c r="Q94" s="155">
        <f>ROUND(E94*P94,2)</f>
        <v>1.61</v>
      </c>
      <c r="R94" s="156"/>
      <c r="S94" s="156" t="s">
        <v>128</v>
      </c>
      <c r="T94" s="156" t="s">
        <v>129</v>
      </c>
      <c r="U94" s="156">
        <v>0.3</v>
      </c>
      <c r="V94" s="156">
        <f>ROUND(E94*U94,2)</f>
        <v>7.1</v>
      </c>
      <c r="W94" s="156"/>
      <c r="X94" s="156" t="s">
        <v>130</v>
      </c>
      <c r="Y94" s="156" t="s">
        <v>131</v>
      </c>
      <c r="Z94" s="146"/>
      <c r="AA94" s="146"/>
      <c r="AB94" s="146"/>
      <c r="AC94" s="146"/>
      <c r="AD94" s="146"/>
      <c r="AE94" s="146"/>
      <c r="AF94" s="146"/>
      <c r="AG94" s="146" t="s">
        <v>132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2" x14ac:dyDescent="0.25">
      <c r="A95" s="153"/>
      <c r="B95" s="154"/>
      <c r="C95" s="189" t="s">
        <v>232</v>
      </c>
      <c r="D95" s="158"/>
      <c r="E95" s="159">
        <v>6.6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233</v>
      </c>
      <c r="D96" s="158"/>
      <c r="E96" s="159">
        <v>13.68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167</v>
      </c>
      <c r="D97" s="158"/>
      <c r="E97" s="159">
        <v>3.375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0.399999999999999" outlineLevel="1" x14ac:dyDescent="0.25">
      <c r="A98" s="180">
        <v>32</v>
      </c>
      <c r="B98" s="181" t="s">
        <v>234</v>
      </c>
      <c r="C98" s="190" t="s">
        <v>235</v>
      </c>
      <c r="D98" s="182" t="s">
        <v>236</v>
      </c>
      <c r="E98" s="183">
        <v>1</v>
      </c>
      <c r="F98" s="184"/>
      <c r="G98" s="185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0</v>
      </c>
      <c r="Q98" s="155">
        <f>ROUND(E98*P98,2)</f>
        <v>0</v>
      </c>
      <c r="R98" s="156"/>
      <c r="S98" s="156" t="s">
        <v>141</v>
      </c>
      <c r="T98" s="156" t="s">
        <v>142</v>
      </c>
      <c r="U98" s="156">
        <v>0</v>
      </c>
      <c r="V98" s="156">
        <f>ROUND(E98*U98,2)</f>
        <v>0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1" x14ac:dyDescent="0.25">
      <c r="A99" s="180">
        <v>33</v>
      </c>
      <c r="B99" s="181" t="s">
        <v>237</v>
      </c>
      <c r="C99" s="190" t="s">
        <v>238</v>
      </c>
      <c r="D99" s="182" t="s">
        <v>236</v>
      </c>
      <c r="E99" s="183">
        <v>1</v>
      </c>
      <c r="F99" s="184"/>
      <c r="G99" s="185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0</v>
      </c>
      <c r="Q99" s="155">
        <f>ROUND(E99*P99,2)</f>
        <v>0</v>
      </c>
      <c r="R99" s="156"/>
      <c r="S99" s="156" t="s">
        <v>141</v>
      </c>
      <c r="T99" s="156" t="s">
        <v>142</v>
      </c>
      <c r="U99" s="156">
        <v>0</v>
      </c>
      <c r="V99" s="156">
        <f>ROUND(E99*U99,2)</f>
        <v>0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x14ac:dyDescent="0.25">
      <c r="A100" s="167" t="s">
        <v>123</v>
      </c>
      <c r="B100" s="168" t="s">
        <v>74</v>
      </c>
      <c r="C100" s="187" t="s">
        <v>75</v>
      </c>
      <c r="D100" s="169"/>
      <c r="E100" s="170"/>
      <c r="F100" s="171"/>
      <c r="G100" s="172">
        <f>SUMIF(AG101:AG101,"&lt;&gt;NOR",G101:G101)</f>
        <v>0</v>
      </c>
      <c r="H100" s="166"/>
      <c r="I100" s="166">
        <f>SUM(I101:I101)</f>
        <v>0</v>
      </c>
      <c r="J100" s="166"/>
      <c r="K100" s="166">
        <f>SUM(K101:K101)</f>
        <v>0</v>
      </c>
      <c r="L100" s="166"/>
      <c r="M100" s="166">
        <f>SUM(M101:M101)</f>
        <v>0</v>
      </c>
      <c r="N100" s="165"/>
      <c r="O100" s="165">
        <f>SUM(O101:O101)</f>
        <v>0</v>
      </c>
      <c r="P100" s="165"/>
      <c r="Q100" s="165">
        <f>SUM(Q101:Q101)</f>
        <v>0</v>
      </c>
      <c r="R100" s="166"/>
      <c r="S100" s="166"/>
      <c r="T100" s="166"/>
      <c r="U100" s="166"/>
      <c r="V100" s="166">
        <f>SUM(V101:V101)</f>
        <v>4.34</v>
      </c>
      <c r="W100" s="166"/>
      <c r="X100" s="166"/>
      <c r="Y100" s="166"/>
      <c r="AG100" t="s">
        <v>124</v>
      </c>
    </row>
    <row r="101" spans="1:60" outlineLevel="1" x14ac:dyDescent="0.25">
      <c r="A101" s="180">
        <v>34</v>
      </c>
      <c r="B101" s="181" t="s">
        <v>239</v>
      </c>
      <c r="C101" s="190" t="s">
        <v>240</v>
      </c>
      <c r="D101" s="182" t="s">
        <v>241</v>
      </c>
      <c r="E101" s="183">
        <v>4.6271100000000001</v>
      </c>
      <c r="F101" s="184"/>
      <c r="G101" s="185">
        <f>ROUND(E101*F101,2)</f>
        <v>0</v>
      </c>
      <c r="H101" s="157"/>
      <c r="I101" s="156">
        <f>ROUND(E101*H101,2)</f>
        <v>0</v>
      </c>
      <c r="J101" s="157"/>
      <c r="K101" s="156">
        <f>ROUND(E101*J101,2)</f>
        <v>0</v>
      </c>
      <c r="L101" s="156">
        <v>12</v>
      </c>
      <c r="M101" s="156">
        <f>G101*(1+L101/100)</f>
        <v>0</v>
      </c>
      <c r="N101" s="155">
        <v>0</v>
      </c>
      <c r="O101" s="155">
        <f>ROUND(E101*N101,2)</f>
        <v>0</v>
      </c>
      <c r="P101" s="155">
        <v>0</v>
      </c>
      <c r="Q101" s="155">
        <f>ROUND(E101*P101,2)</f>
        <v>0</v>
      </c>
      <c r="R101" s="156"/>
      <c r="S101" s="156" t="s">
        <v>128</v>
      </c>
      <c r="T101" s="156" t="s">
        <v>129</v>
      </c>
      <c r="U101" s="156">
        <v>0.9385</v>
      </c>
      <c r="V101" s="156">
        <f>ROUND(E101*U101,2)</f>
        <v>4.34</v>
      </c>
      <c r="W101" s="156"/>
      <c r="X101" s="156" t="s">
        <v>242</v>
      </c>
      <c r="Y101" s="156" t="s">
        <v>131</v>
      </c>
      <c r="Z101" s="146"/>
      <c r="AA101" s="146"/>
      <c r="AB101" s="146"/>
      <c r="AC101" s="146"/>
      <c r="AD101" s="146"/>
      <c r="AE101" s="146"/>
      <c r="AF101" s="146"/>
      <c r="AG101" s="146" t="s">
        <v>243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x14ac:dyDescent="0.25">
      <c r="A102" s="167" t="s">
        <v>123</v>
      </c>
      <c r="B102" s="168" t="s">
        <v>76</v>
      </c>
      <c r="C102" s="187" t="s">
        <v>77</v>
      </c>
      <c r="D102" s="169"/>
      <c r="E102" s="170"/>
      <c r="F102" s="171"/>
      <c r="G102" s="172">
        <f>SUMIF(AG103:AG106,"&lt;&gt;NOR",G103:G106)</f>
        <v>0</v>
      </c>
      <c r="H102" s="166"/>
      <c r="I102" s="166">
        <f>SUM(I103:I106)</f>
        <v>0</v>
      </c>
      <c r="J102" s="166"/>
      <c r="K102" s="166">
        <f>SUM(K103:K106)</f>
        <v>0</v>
      </c>
      <c r="L102" s="166"/>
      <c r="M102" s="166">
        <f>SUM(M103:M106)</f>
        <v>0</v>
      </c>
      <c r="N102" s="165"/>
      <c r="O102" s="165">
        <f>SUM(O103:O106)</f>
        <v>0.04</v>
      </c>
      <c r="P102" s="165"/>
      <c r="Q102" s="165">
        <f>SUM(Q103:Q106)</f>
        <v>0</v>
      </c>
      <c r="R102" s="166"/>
      <c r="S102" s="166"/>
      <c r="T102" s="166"/>
      <c r="U102" s="166"/>
      <c r="V102" s="166">
        <f>SUM(V103:V106)</f>
        <v>0</v>
      </c>
      <c r="W102" s="166"/>
      <c r="X102" s="166"/>
      <c r="Y102" s="166"/>
      <c r="AG102" t="s">
        <v>124</v>
      </c>
    </row>
    <row r="103" spans="1:60" outlineLevel="1" x14ac:dyDescent="0.25">
      <c r="A103" s="174">
        <v>35</v>
      </c>
      <c r="B103" s="175" t="s">
        <v>244</v>
      </c>
      <c r="C103" s="188" t="s">
        <v>245</v>
      </c>
      <c r="D103" s="176" t="s">
        <v>127</v>
      </c>
      <c r="E103" s="177">
        <v>9.4600000000000009</v>
      </c>
      <c r="F103" s="178"/>
      <c r="G103" s="179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3.7799999999999999E-3</v>
      </c>
      <c r="O103" s="155">
        <f>ROUND(E103*N103,2)</f>
        <v>0.04</v>
      </c>
      <c r="P103" s="155">
        <v>0</v>
      </c>
      <c r="Q103" s="155">
        <f>ROUND(E103*P103,2)</f>
        <v>0</v>
      </c>
      <c r="R103" s="156"/>
      <c r="S103" s="156" t="s">
        <v>128</v>
      </c>
      <c r="T103" s="156" t="s">
        <v>246</v>
      </c>
      <c r="U103" s="156">
        <v>0</v>
      </c>
      <c r="V103" s="156">
        <f>ROUND(E103*U103,2)</f>
        <v>0</v>
      </c>
      <c r="W103" s="156"/>
      <c r="X103" s="156" t="s">
        <v>247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248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1" outlineLevel="2" x14ac:dyDescent="0.25">
      <c r="A104" s="153"/>
      <c r="B104" s="154"/>
      <c r="C104" s="252" t="s">
        <v>249</v>
      </c>
      <c r="D104" s="253"/>
      <c r="E104" s="253"/>
      <c r="F104" s="253"/>
      <c r="G104" s="253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149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86" t="str">
        <f>C104</f>
        <v>Nanesení hydroizolační stěrky ve dvou vrstvách. Vlepení těsnicí pásky do spoje podlaha-stěna, stěna-stěna přitlačení a uhlazení, přetažení pásky další vrstvou izolační stěrky.</v>
      </c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5">
      <c r="A105" s="153"/>
      <c r="B105" s="154"/>
      <c r="C105" s="189" t="s">
        <v>250</v>
      </c>
      <c r="D105" s="158"/>
      <c r="E105" s="159">
        <v>4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251</v>
      </c>
      <c r="D106" s="158"/>
      <c r="E106" s="159">
        <v>5.46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78</v>
      </c>
      <c r="C107" s="187" t="s">
        <v>79</v>
      </c>
      <c r="D107" s="169"/>
      <c r="E107" s="170"/>
      <c r="F107" s="171"/>
      <c r="G107" s="172">
        <f>SUMIF(AG108:AG108,"&lt;&gt;NOR",G108:G108)</f>
        <v>0</v>
      </c>
      <c r="H107" s="166"/>
      <c r="I107" s="166">
        <f>SUM(I108:I108)</f>
        <v>0</v>
      </c>
      <c r="J107" s="166"/>
      <c r="K107" s="166">
        <f>SUM(K108:K108)</f>
        <v>0</v>
      </c>
      <c r="L107" s="166"/>
      <c r="M107" s="166">
        <f>SUM(M108:M108)</f>
        <v>0</v>
      </c>
      <c r="N107" s="165"/>
      <c r="O107" s="165">
        <f>SUM(O108:O108)</f>
        <v>0</v>
      </c>
      <c r="P107" s="165"/>
      <c r="Q107" s="165">
        <f>SUM(Q108:Q108)</f>
        <v>0</v>
      </c>
      <c r="R107" s="166"/>
      <c r="S107" s="166"/>
      <c r="T107" s="166"/>
      <c r="U107" s="166"/>
      <c r="V107" s="166">
        <f>SUM(V108:V108)</f>
        <v>0</v>
      </c>
      <c r="W107" s="166"/>
      <c r="X107" s="166"/>
      <c r="Y107" s="166"/>
      <c r="AG107" t="s">
        <v>124</v>
      </c>
    </row>
    <row r="108" spans="1:60" ht="20.399999999999999" outlineLevel="1" x14ac:dyDescent="0.25">
      <c r="A108" s="180">
        <v>36</v>
      </c>
      <c r="B108" s="181" t="s">
        <v>252</v>
      </c>
      <c r="C108" s="190" t="s">
        <v>253</v>
      </c>
      <c r="D108" s="182" t="s">
        <v>236</v>
      </c>
      <c r="E108" s="183">
        <v>1</v>
      </c>
      <c r="F108" s="184"/>
      <c r="G108" s="185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0</v>
      </c>
      <c r="Q108" s="155">
        <f>ROUND(E108*P108,2)</f>
        <v>0</v>
      </c>
      <c r="R108" s="156"/>
      <c r="S108" s="156" t="s">
        <v>141</v>
      </c>
      <c r="T108" s="156" t="s">
        <v>142</v>
      </c>
      <c r="U108" s="156">
        <v>0</v>
      </c>
      <c r="V108" s="156">
        <f>ROUND(E108*U108,2)</f>
        <v>0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5">
      <c r="A109" s="167" t="s">
        <v>123</v>
      </c>
      <c r="B109" s="168" t="s">
        <v>80</v>
      </c>
      <c r="C109" s="187" t="s">
        <v>81</v>
      </c>
      <c r="D109" s="169"/>
      <c r="E109" s="170"/>
      <c r="F109" s="171"/>
      <c r="G109" s="172">
        <f>SUMIF(AG110:AG144,"&lt;&gt;NOR",G110:G144)</f>
        <v>0</v>
      </c>
      <c r="H109" s="166"/>
      <c r="I109" s="166">
        <f>SUM(I110:I144)</f>
        <v>0</v>
      </c>
      <c r="J109" s="166"/>
      <c r="K109" s="166">
        <f>SUM(K110:K144)</f>
        <v>0</v>
      </c>
      <c r="L109" s="166"/>
      <c r="M109" s="166">
        <f>SUM(M110:M144)</f>
        <v>0</v>
      </c>
      <c r="N109" s="165"/>
      <c r="O109" s="165">
        <f>SUM(O110:O144)</f>
        <v>0.25</v>
      </c>
      <c r="P109" s="165"/>
      <c r="Q109" s="165">
        <f>SUM(Q110:Q144)</f>
        <v>0.01</v>
      </c>
      <c r="R109" s="166"/>
      <c r="S109" s="166"/>
      <c r="T109" s="166"/>
      <c r="U109" s="166"/>
      <c r="V109" s="166">
        <f>SUM(V110:V144)</f>
        <v>17.420000000000002</v>
      </c>
      <c r="W109" s="166"/>
      <c r="X109" s="166"/>
      <c r="Y109" s="166"/>
      <c r="AG109" t="s">
        <v>124</v>
      </c>
    </row>
    <row r="110" spans="1:60" outlineLevel="1" x14ac:dyDescent="0.25">
      <c r="A110" s="180">
        <v>37</v>
      </c>
      <c r="B110" s="181" t="s">
        <v>254</v>
      </c>
      <c r="C110" s="190" t="s">
        <v>255</v>
      </c>
      <c r="D110" s="182" t="s">
        <v>137</v>
      </c>
      <c r="E110" s="183">
        <v>5</v>
      </c>
      <c r="F110" s="184"/>
      <c r="G110" s="185">
        <f>ROUND(E110*F110,2)</f>
        <v>0</v>
      </c>
      <c r="H110" s="157"/>
      <c r="I110" s="156">
        <f>ROUND(E110*H110,2)</f>
        <v>0</v>
      </c>
      <c r="J110" s="157"/>
      <c r="K110" s="156">
        <f>ROUND(E110*J110,2)</f>
        <v>0</v>
      </c>
      <c r="L110" s="156">
        <v>12</v>
      </c>
      <c r="M110" s="156">
        <f>G110*(1+L110/100)</f>
        <v>0</v>
      </c>
      <c r="N110" s="155">
        <v>0</v>
      </c>
      <c r="O110" s="155">
        <f>ROUND(E110*N110,2)</f>
        <v>0</v>
      </c>
      <c r="P110" s="155">
        <v>1.8E-3</v>
      </c>
      <c r="Q110" s="155">
        <f>ROUND(E110*P110,2)</f>
        <v>0.01</v>
      </c>
      <c r="R110" s="156"/>
      <c r="S110" s="156" t="s">
        <v>128</v>
      </c>
      <c r="T110" s="156" t="s">
        <v>129</v>
      </c>
      <c r="U110" s="156">
        <v>0.11</v>
      </c>
      <c r="V110" s="156">
        <f>ROUND(E110*U110,2)</f>
        <v>0.55000000000000004</v>
      </c>
      <c r="W110" s="156"/>
      <c r="X110" s="156" t="s">
        <v>130</v>
      </c>
      <c r="Y110" s="156" t="s">
        <v>131</v>
      </c>
      <c r="Z110" s="146"/>
      <c r="AA110" s="146"/>
      <c r="AB110" s="146"/>
      <c r="AC110" s="146"/>
      <c r="AD110" s="146"/>
      <c r="AE110" s="146"/>
      <c r="AF110" s="146"/>
      <c r="AG110" s="146" t="s">
        <v>132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0.399999999999999" outlineLevel="1" x14ac:dyDescent="0.25">
      <c r="A111" s="174">
        <v>38</v>
      </c>
      <c r="B111" s="175" t="s">
        <v>256</v>
      </c>
      <c r="C111" s="188" t="s">
        <v>257</v>
      </c>
      <c r="D111" s="176" t="s">
        <v>137</v>
      </c>
      <c r="E111" s="177">
        <v>4</v>
      </c>
      <c r="F111" s="178"/>
      <c r="G111" s="179">
        <f>ROUND(E111*F111,2)</f>
        <v>0</v>
      </c>
      <c r="H111" s="157"/>
      <c r="I111" s="156">
        <f>ROUND(E111*H111,2)</f>
        <v>0</v>
      </c>
      <c r="J111" s="157"/>
      <c r="K111" s="156">
        <f>ROUND(E111*J111,2)</f>
        <v>0</v>
      </c>
      <c r="L111" s="156">
        <v>12</v>
      </c>
      <c r="M111" s="156">
        <f>G111*(1+L111/100)</f>
        <v>0</v>
      </c>
      <c r="N111" s="155">
        <v>2.0000000000000002E-5</v>
      </c>
      <c r="O111" s="155">
        <f>ROUND(E111*N111,2)</f>
        <v>0</v>
      </c>
      <c r="P111" s="155">
        <v>0</v>
      </c>
      <c r="Q111" s="155">
        <f>ROUND(E111*P111,2)</f>
        <v>0</v>
      </c>
      <c r="R111" s="156"/>
      <c r="S111" s="156" t="s">
        <v>128</v>
      </c>
      <c r="T111" s="156" t="s">
        <v>129</v>
      </c>
      <c r="U111" s="156">
        <v>4.0199999999999996</v>
      </c>
      <c r="V111" s="156">
        <f>ROUND(E111*U111,2)</f>
        <v>16.079999999999998</v>
      </c>
      <c r="W111" s="156"/>
      <c r="X111" s="156" t="s">
        <v>130</v>
      </c>
      <c r="Y111" s="156" t="s">
        <v>131</v>
      </c>
      <c r="Z111" s="146"/>
      <c r="AA111" s="146"/>
      <c r="AB111" s="146"/>
      <c r="AC111" s="146"/>
      <c r="AD111" s="146"/>
      <c r="AE111" s="146"/>
      <c r="AF111" s="146"/>
      <c r="AG111" s="146" t="s">
        <v>132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2" x14ac:dyDescent="0.25">
      <c r="A112" s="153"/>
      <c r="B112" s="154"/>
      <c r="C112" s="189" t="s">
        <v>258</v>
      </c>
      <c r="D112" s="158"/>
      <c r="E112" s="159">
        <v>2</v>
      </c>
      <c r="F112" s="156"/>
      <c r="G112" s="156"/>
      <c r="H112" s="156"/>
      <c r="I112" s="156"/>
      <c r="J112" s="156"/>
      <c r="K112" s="156"/>
      <c r="L112" s="156"/>
      <c r="M112" s="156"/>
      <c r="N112" s="155"/>
      <c r="O112" s="155"/>
      <c r="P112" s="155"/>
      <c r="Q112" s="155"/>
      <c r="R112" s="156"/>
      <c r="S112" s="156"/>
      <c r="T112" s="156"/>
      <c r="U112" s="156"/>
      <c r="V112" s="156"/>
      <c r="W112" s="156"/>
      <c r="X112" s="156"/>
      <c r="Y112" s="156"/>
      <c r="Z112" s="146"/>
      <c r="AA112" s="146"/>
      <c r="AB112" s="146"/>
      <c r="AC112" s="146"/>
      <c r="AD112" s="146"/>
      <c r="AE112" s="146"/>
      <c r="AF112" s="146"/>
      <c r="AG112" s="146" t="s">
        <v>134</v>
      </c>
      <c r="AH112" s="146">
        <v>0</v>
      </c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3" x14ac:dyDescent="0.25">
      <c r="A113" s="153"/>
      <c r="B113" s="154"/>
      <c r="C113" s="189" t="s">
        <v>259</v>
      </c>
      <c r="D113" s="158"/>
      <c r="E113" s="159">
        <v>2</v>
      </c>
      <c r="F113" s="156"/>
      <c r="G113" s="156"/>
      <c r="H113" s="156"/>
      <c r="I113" s="156"/>
      <c r="J113" s="156"/>
      <c r="K113" s="156"/>
      <c r="L113" s="156"/>
      <c r="M113" s="156"/>
      <c r="N113" s="155"/>
      <c r="O113" s="155"/>
      <c r="P113" s="155"/>
      <c r="Q113" s="155"/>
      <c r="R113" s="156"/>
      <c r="S113" s="156"/>
      <c r="T113" s="156"/>
      <c r="U113" s="156"/>
      <c r="V113" s="156"/>
      <c r="W113" s="156"/>
      <c r="X113" s="156"/>
      <c r="Y113" s="156"/>
      <c r="Z113" s="146"/>
      <c r="AA113" s="146"/>
      <c r="AB113" s="146"/>
      <c r="AC113" s="146"/>
      <c r="AD113" s="146"/>
      <c r="AE113" s="146"/>
      <c r="AF113" s="146"/>
      <c r="AG113" s="146" t="s">
        <v>134</v>
      </c>
      <c r="AH113" s="146">
        <v>0</v>
      </c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5">
      <c r="A114" s="174">
        <v>39</v>
      </c>
      <c r="B114" s="175" t="s">
        <v>260</v>
      </c>
      <c r="C114" s="188" t="s">
        <v>261</v>
      </c>
      <c r="D114" s="176" t="s">
        <v>198</v>
      </c>
      <c r="E114" s="177">
        <v>2.8</v>
      </c>
      <c r="F114" s="178"/>
      <c r="G114" s="179">
        <f>ROUND(E114*F114,2)</f>
        <v>0</v>
      </c>
      <c r="H114" s="157"/>
      <c r="I114" s="156">
        <f>ROUND(E114*H114,2)</f>
        <v>0</v>
      </c>
      <c r="J114" s="157"/>
      <c r="K114" s="156">
        <f>ROUND(E114*J114,2)</f>
        <v>0</v>
      </c>
      <c r="L114" s="156">
        <v>12</v>
      </c>
      <c r="M114" s="156">
        <f>G114*(1+L114/100)</f>
        <v>0</v>
      </c>
      <c r="N114" s="155">
        <v>1.3999999999999999E-4</v>
      </c>
      <c r="O114" s="155">
        <f>ROUND(E114*N114,2)</f>
        <v>0</v>
      </c>
      <c r="P114" s="155">
        <v>0</v>
      </c>
      <c r="Q114" s="155">
        <f>ROUND(E114*P114,2)</f>
        <v>0</v>
      </c>
      <c r="R114" s="156"/>
      <c r="S114" s="156" t="s">
        <v>128</v>
      </c>
      <c r="T114" s="156" t="s">
        <v>129</v>
      </c>
      <c r="U114" s="156">
        <v>0.15</v>
      </c>
      <c r="V114" s="156">
        <f>ROUND(E114*U114,2)</f>
        <v>0.42</v>
      </c>
      <c r="W114" s="156"/>
      <c r="X114" s="156" t="s">
        <v>130</v>
      </c>
      <c r="Y114" s="156" t="s">
        <v>131</v>
      </c>
      <c r="Z114" s="146"/>
      <c r="AA114" s="146"/>
      <c r="AB114" s="146"/>
      <c r="AC114" s="146"/>
      <c r="AD114" s="146"/>
      <c r="AE114" s="146"/>
      <c r="AF114" s="146"/>
      <c r="AG114" s="146" t="s">
        <v>132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2" x14ac:dyDescent="0.25">
      <c r="A115" s="153"/>
      <c r="B115" s="154"/>
      <c r="C115" s="189" t="s">
        <v>262</v>
      </c>
      <c r="D115" s="158"/>
      <c r="E115" s="159">
        <v>2.8</v>
      </c>
      <c r="F115" s="156"/>
      <c r="G115" s="156"/>
      <c r="H115" s="156"/>
      <c r="I115" s="156"/>
      <c r="J115" s="156"/>
      <c r="K115" s="156"/>
      <c r="L115" s="156"/>
      <c r="M115" s="156"/>
      <c r="N115" s="155"/>
      <c r="O115" s="155"/>
      <c r="P115" s="155"/>
      <c r="Q115" s="155"/>
      <c r="R115" s="156"/>
      <c r="S115" s="156"/>
      <c r="T115" s="156"/>
      <c r="U115" s="156"/>
      <c r="V115" s="156"/>
      <c r="W115" s="156"/>
      <c r="X115" s="156"/>
      <c r="Y115" s="156"/>
      <c r="Z115" s="146"/>
      <c r="AA115" s="146"/>
      <c r="AB115" s="146"/>
      <c r="AC115" s="146"/>
      <c r="AD115" s="146"/>
      <c r="AE115" s="146"/>
      <c r="AF115" s="146"/>
      <c r="AG115" s="146" t="s">
        <v>134</v>
      </c>
      <c r="AH115" s="146">
        <v>0</v>
      </c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40</v>
      </c>
      <c r="B116" s="175" t="s">
        <v>263</v>
      </c>
      <c r="C116" s="188" t="s">
        <v>264</v>
      </c>
      <c r="D116" s="176" t="s">
        <v>137</v>
      </c>
      <c r="E116" s="177">
        <v>1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8.5599999999999996E-2</v>
      </c>
      <c r="O116" s="155">
        <f>ROUND(E116*N116,2)</f>
        <v>0.09</v>
      </c>
      <c r="P116" s="155">
        <v>0</v>
      </c>
      <c r="Q116" s="155">
        <f>ROUND(E116*P116,2)</f>
        <v>0</v>
      </c>
      <c r="R116" s="156"/>
      <c r="S116" s="156" t="s">
        <v>141</v>
      </c>
      <c r="T116" s="156" t="s">
        <v>142</v>
      </c>
      <c r="U116" s="156">
        <v>0</v>
      </c>
      <c r="V116" s="156">
        <f>ROUND(E116*U116,2)</f>
        <v>0</v>
      </c>
      <c r="W116" s="156"/>
      <c r="X116" s="156" t="s">
        <v>247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248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252" t="s">
        <v>265</v>
      </c>
      <c r="D117" s="253"/>
      <c r="E117" s="253"/>
      <c r="F117" s="253"/>
      <c r="G117" s="253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149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254" t="s">
        <v>266</v>
      </c>
      <c r="D118" s="255"/>
      <c r="E118" s="255"/>
      <c r="F118" s="255"/>
      <c r="G118" s="255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3" x14ac:dyDescent="0.25">
      <c r="A119" s="153"/>
      <c r="B119" s="154"/>
      <c r="C119" s="254" t="s">
        <v>267</v>
      </c>
      <c r="D119" s="255"/>
      <c r="E119" s="255"/>
      <c r="F119" s="255"/>
      <c r="G119" s="255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149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254" t="s">
        <v>268</v>
      </c>
      <c r="D120" s="255"/>
      <c r="E120" s="255"/>
      <c r="F120" s="255"/>
      <c r="G120" s="255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149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5">
      <c r="A121" s="153"/>
      <c r="B121" s="154"/>
      <c r="C121" s="254" t="s">
        <v>269</v>
      </c>
      <c r="D121" s="255"/>
      <c r="E121" s="255"/>
      <c r="F121" s="255"/>
      <c r="G121" s="255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149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3" x14ac:dyDescent="0.25">
      <c r="A122" s="153"/>
      <c r="B122" s="154"/>
      <c r="C122" s="254" t="s">
        <v>270</v>
      </c>
      <c r="D122" s="255"/>
      <c r="E122" s="255"/>
      <c r="F122" s="255"/>
      <c r="G122" s="255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271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2" x14ac:dyDescent="0.25">
      <c r="A124" s="153"/>
      <c r="B124" s="154"/>
      <c r="C124" s="189" t="s">
        <v>272</v>
      </c>
      <c r="D124" s="158"/>
      <c r="E124" s="159">
        <v>1</v>
      </c>
      <c r="F124" s="156"/>
      <c r="G124" s="156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134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1" x14ac:dyDescent="0.25">
      <c r="A125" s="174">
        <v>41</v>
      </c>
      <c r="B125" s="175" t="s">
        <v>273</v>
      </c>
      <c r="C125" s="188" t="s">
        <v>274</v>
      </c>
      <c r="D125" s="176" t="s">
        <v>137</v>
      </c>
      <c r="E125" s="177">
        <v>4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8.0000000000000004E-4</v>
      </c>
      <c r="O125" s="155">
        <f>ROUND(E125*N125,2)</f>
        <v>0</v>
      </c>
      <c r="P125" s="155">
        <v>0</v>
      </c>
      <c r="Q125" s="155">
        <f>ROUND(E125*P125,2)</f>
        <v>0</v>
      </c>
      <c r="R125" s="156" t="s">
        <v>275</v>
      </c>
      <c r="S125" s="156" t="s">
        <v>128</v>
      </c>
      <c r="T125" s="156" t="s">
        <v>129</v>
      </c>
      <c r="U125" s="156">
        <v>0</v>
      </c>
      <c r="V125" s="156">
        <f>ROUND(E125*U125,2)</f>
        <v>0</v>
      </c>
      <c r="W125" s="156"/>
      <c r="X125" s="156" t="s">
        <v>152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153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258</v>
      </c>
      <c r="D126" s="158"/>
      <c r="E126" s="159">
        <v>2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42</v>
      </c>
      <c r="B128" s="175" t="s">
        <v>276</v>
      </c>
      <c r="C128" s="188" t="s">
        <v>277</v>
      </c>
      <c r="D128" s="176" t="s">
        <v>137</v>
      </c>
      <c r="E128" s="177">
        <v>2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4.4000000000000002E-4</v>
      </c>
      <c r="O128" s="155">
        <f>ROUND(E128*N128,2)</f>
        <v>0</v>
      </c>
      <c r="P128" s="155">
        <v>0</v>
      </c>
      <c r="Q128" s="155">
        <f>ROUND(E128*P128,2)</f>
        <v>0</v>
      </c>
      <c r="R128" s="156" t="s">
        <v>275</v>
      </c>
      <c r="S128" s="156" t="s">
        <v>128</v>
      </c>
      <c r="T128" s="156" t="s">
        <v>129</v>
      </c>
      <c r="U128" s="156">
        <v>0</v>
      </c>
      <c r="V128" s="156">
        <f>ROUND(E128*U128,2)</f>
        <v>0</v>
      </c>
      <c r="W128" s="156"/>
      <c r="X128" s="156" t="s">
        <v>152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153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259</v>
      </c>
      <c r="D129" s="158"/>
      <c r="E129" s="159">
        <v>2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74">
        <v>43</v>
      </c>
      <c r="B130" s="175" t="s">
        <v>278</v>
      </c>
      <c r="C130" s="188" t="s">
        <v>279</v>
      </c>
      <c r="D130" s="176" t="s">
        <v>137</v>
      </c>
      <c r="E130" s="177">
        <v>2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1.2999999999999999E-2</v>
      </c>
      <c r="O130" s="155">
        <f>ROUND(E130*N130,2)</f>
        <v>0.03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280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281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5">
      <c r="A134" s="153"/>
      <c r="B134" s="154"/>
      <c r="C134" s="189" t="s">
        <v>259</v>
      </c>
      <c r="D134" s="158"/>
      <c r="E134" s="159">
        <v>2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134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5">
      <c r="A135" s="174">
        <v>44</v>
      </c>
      <c r="B135" s="175" t="s">
        <v>282</v>
      </c>
      <c r="C135" s="188" t="s">
        <v>283</v>
      </c>
      <c r="D135" s="176" t="s">
        <v>137</v>
      </c>
      <c r="E135" s="177">
        <v>2</v>
      </c>
      <c r="F135" s="178"/>
      <c r="G135" s="179">
        <f>ROUND(E135*F135,2)</f>
        <v>0</v>
      </c>
      <c r="H135" s="157"/>
      <c r="I135" s="156">
        <f>ROUND(E135*H135,2)</f>
        <v>0</v>
      </c>
      <c r="J135" s="157"/>
      <c r="K135" s="156">
        <f>ROUND(E135*J135,2)</f>
        <v>0</v>
      </c>
      <c r="L135" s="156">
        <v>12</v>
      </c>
      <c r="M135" s="156">
        <f>G135*(1+L135/100)</f>
        <v>0</v>
      </c>
      <c r="N135" s="155">
        <v>1.6E-2</v>
      </c>
      <c r="O135" s="155">
        <f>ROUND(E135*N135,2)</f>
        <v>0.03</v>
      </c>
      <c r="P135" s="155">
        <v>0</v>
      </c>
      <c r="Q135" s="155">
        <f>ROUND(E135*P135,2)</f>
        <v>0</v>
      </c>
      <c r="R135" s="156" t="s">
        <v>275</v>
      </c>
      <c r="S135" s="156" t="s">
        <v>128</v>
      </c>
      <c r="T135" s="156" t="s">
        <v>129</v>
      </c>
      <c r="U135" s="156">
        <v>0</v>
      </c>
      <c r="V135" s="156">
        <f>ROUND(E135*U135,2)</f>
        <v>0</v>
      </c>
      <c r="W135" s="156"/>
      <c r="X135" s="156" t="s">
        <v>152</v>
      </c>
      <c r="Y135" s="156" t="s">
        <v>131</v>
      </c>
      <c r="Z135" s="146"/>
      <c r="AA135" s="146"/>
      <c r="AB135" s="146"/>
      <c r="AC135" s="146"/>
      <c r="AD135" s="146"/>
      <c r="AE135" s="146"/>
      <c r="AF135" s="146"/>
      <c r="AG135" s="146" t="s">
        <v>153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252" t="s">
        <v>280</v>
      </c>
      <c r="D136" s="253"/>
      <c r="E136" s="253"/>
      <c r="F136" s="253"/>
      <c r="G136" s="253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281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5">
      <c r="A138" s="153"/>
      <c r="B138" s="154"/>
      <c r="C138" s="254" t="s">
        <v>267</v>
      </c>
      <c r="D138" s="255"/>
      <c r="E138" s="255"/>
      <c r="F138" s="255"/>
      <c r="G138" s="255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2" x14ac:dyDescent="0.25">
      <c r="A139" s="153"/>
      <c r="B139" s="154"/>
      <c r="C139" s="189" t="s">
        <v>258</v>
      </c>
      <c r="D139" s="158"/>
      <c r="E139" s="159">
        <v>2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134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ht="20.399999999999999" outlineLevel="1" x14ac:dyDescent="0.25">
      <c r="A140" s="174">
        <v>45</v>
      </c>
      <c r="B140" s="175" t="s">
        <v>284</v>
      </c>
      <c r="C140" s="188" t="s">
        <v>285</v>
      </c>
      <c r="D140" s="176" t="s">
        <v>137</v>
      </c>
      <c r="E140" s="177">
        <v>2</v>
      </c>
      <c r="F140" s="178"/>
      <c r="G140" s="179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2.5000000000000001E-2</v>
      </c>
      <c r="O140" s="155">
        <f>ROUND(E140*N140,2)</f>
        <v>0.05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259</v>
      </c>
      <c r="D141" s="158"/>
      <c r="E141" s="159">
        <v>2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46</v>
      </c>
      <c r="B142" s="175" t="s">
        <v>286</v>
      </c>
      <c r="C142" s="188" t="s">
        <v>287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258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1" x14ac:dyDescent="0.25">
      <c r="A144" s="180">
        <v>47</v>
      </c>
      <c r="B144" s="181" t="s">
        <v>288</v>
      </c>
      <c r="C144" s="190" t="s">
        <v>289</v>
      </c>
      <c r="D144" s="182" t="s">
        <v>241</v>
      </c>
      <c r="E144" s="183">
        <v>0.16255</v>
      </c>
      <c r="F144" s="184"/>
      <c r="G144" s="185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0</v>
      </c>
      <c r="O144" s="155">
        <f>ROUND(E144*N144,2)</f>
        <v>0</v>
      </c>
      <c r="P144" s="155">
        <v>0</v>
      </c>
      <c r="Q144" s="155">
        <f>ROUND(E144*P144,2)</f>
        <v>0</v>
      </c>
      <c r="R144" s="156"/>
      <c r="S144" s="156" t="s">
        <v>128</v>
      </c>
      <c r="T144" s="156" t="s">
        <v>129</v>
      </c>
      <c r="U144" s="156">
        <v>2.2549999999999999</v>
      </c>
      <c r="V144" s="156">
        <f>ROUND(E144*U144,2)</f>
        <v>0.37</v>
      </c>
      <c r="W144" s="156"/>
      <c r="X144" s="156" t="s">
        <v>242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243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x14ac:dyDescent="0.25">
      <c r="A145" s="167" t="s">
        <v>123</v>
      </c>
      <c r="B145" s="168" t="s">
        <v>82</v>
      </c>
      <c r="C145" s="187" t="s">
        <v>83</v>
      </c>
      <c r="D145" s="169"/>
      <c r="E145" s="170"/>
      <c r="F145" s="171"/>
      <c r="G145" s="172">
        <f>SUMIF(AG146:AG152,"&lt;&gt;NOR",G146:G152)</f>
        <v>0</v>
      </c>
      <c r="H145" s="166"/>
      <c r="I145" s="166">
        <f>SUM(I146:I152)</f>
        <v>0</v>
      </c>
      <c r="J145" s="166"/>
      <c r="K145" s="166">
        <f>SUM(K146:K152)</f>
        <v>0</v>
      </c>
      <c r="L145" s="166"/>
      <c r="M145" s="166">
        <f>SUM(M146:M152)</f>
        <v>0</v>
      </c>
      <c r="N145" s="165"/>
      <c r="O145" s="165">
        <f>SUM(O146:O152)</f>
        <v>0.16</v>
      </c>
      <c r="P145" s="165"/>
      <c r="Q145" s="165">
        <f>SUM(Q146:Q152)</f>
        <v>0</v>
      </c>
      <c r="R145" s="166"/>
      <c r="S145" s="166"/>
      <c r="T145" s="166"/>
      <c r="U145" s="166"/>
      <c r="V145" s="166">
        <f>SUM(V146:V152)</f>
        <v>6.26</v>
      </c>
      <c r="W145" s="166"/>
      <c r="X145" s="166"/>
      <c r="Y145" s="166"/>
      <c r="AG145" t="s">
        <v>124</v>
      </c>
    </row>
    <row r="146" spans="1:60" outlineLevel="1" x14ac:dyDescent="0.25">
      <c r="A146" s="174">
        <v>48</v>
      </c>
      <c r="B146" s="175" t="s">
        <v>290</v>
      </c>
      <c r="C146" s="188" t="s">
        <v>291</v>
      </c>
      <c r="D146" s="176" t="s">
        <v>127</v>
      </c>
      <c r="E146" s="177">
        <v>5.5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2.1000000000000001E-4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0.05</v>
      </c>
      <c r="V146" s="156">
        <f>ROUND(E146*U146,2)</f>
        <v>0.28000000000000003</v>
      </c>
      <c r="W146" s="156"/>
      <c r="X146" s="156" t="s">
        <v>130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132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189" t="s">
        <v>190</v>
      </c>
      <c r="D147" s="158"/>
      <c r="E147" s="159">
        <v>5.5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134</v>
      </c>
      <c r="AH147" s="146">
        <v>0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ht="20.399999999999999" outlineLevel="1" x14ac:dyDescent="0.25">
      <c r="A148" s="174">
        <v>49</v>
      </c>
      <c r="B148" s="175" t="s">
        <v>292</v>
      </c>
      <c r="C148" s="188" t="s">
        <v>293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5.1500000000000001E-3</v>
      </c>
      <c r="O148" s="155">
        <f>ROUND(E148*N148,2)</f>
        <v>0.03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1.04</v>
      </c>
      <c r="V148" s="156">
        <f>ROUND(E148*U148,2)</f>
        <v>5.72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1" x14ac:dyDescent="0.25">
      <c r="A150" s="174">
        <v>50</v>
      </c>
      <c r="B150" s="175" t="s">
        <v>294</v>
      </c>
      <c r="C150" s="188" t="s">
        <v>295</v>
      </c>
      <c r="D150" s="176" t="s">
        <v>127</v>
      </c>
      <c r="E150" s="177">
        <v>6.16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2.1899999999999999E-2</v>
      </c>
      <c r="O150" s="155">
        <f>ROUND(E150*N150,2)</f>
        <v>0.13</v>
      </c>
      <c r="P150" s="155">
        <v>0</v>
      </c>
      <c r="Q150" s="155">
        <f>ROUND(E150*P150,2)</f>
        <v>0</v>
      </c>
      <c r="R150" s="156" t="s">
        <v>275</v>
      </c>
      <c r="S150" s="156" t="s">
        <v>128</v>
      </c>
      <c r="T150" s="156" t="s">
        <v>129</v>
      </c>
      <c r="U150" s="156">
        <v>0</v>
      </c>
      <c r="V150" s="156">
        <f>ROUND(E150*U150,2)</f>
        <v>0</v>
      </c>
      <c r="W150" s="156"/>
      <c r="X150" s="156" t="s">
        <v>152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153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296</v>
      </c>
      <c r="D151" s="158"/>
      <c r="E151" s="159">
        <v>6.16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80">
        <v>51</v>
      </c>
      <c r="B152" s="181" t="s">
        <v>297</v>
      </c>
      <c r="C152" s="190" t="s">
        <v>298</v>
      </c>
      <c r="D152" s="182" t="s">
        <v>241</v>
      </c>
      <c r="E152" s="183">
        <v>0.16438</v>
      </c>
      <c r="F152" s="184"/>
      <c r="G152" s="185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0</v>
      </c>
      <c r="O152" s="155">
        <f>ROUND(E152*N152,2)</f>
        <v>0</v>
      </c>
      <c r="P152" s="155">
        <v>0</v>
      </c>
      <c r="Q152" s="155">
        <f>ROUND(E152*P152,2)</f>
        <v>0</v>
      </c>
      <c r="R152" s="156"/>
      <c r="S152" s="156" t="s">
        <v>128</v>
      </c>
      <c r="T152" s="156" t="s">
        <v>129</v>
      </c>
      <c r="U152" s="156">
        <v>1.5980000000000001</v>
      </c>
      <c r="V152" s="156">
        <f>ROUND(E152*U152,2)</f>
        <v>0.26</v>
      </c>
      <c r="W152" s="156"/>
      <c r="X152" s="156" t="s">
        <v>242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243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x14ac:dyDescent="0.25">
      <c r="A153" s="167" t="s">
        <v>123</v>
      </c>
      <c r="B153" s="168" t="s">
        <v>84</v>
      </c>
      <c r="C153" s="187" t="s">
        <v>85</v>
      </c>
      <c r="D153" s="169"/>
      <c r="E153" s="170"/>
      <c r="F153" s="171"/>
      <c r="G153" s="172">
        <f>SUMIF(AG154:AG163,"&lt;&gt;NOR",G154:G163)</f>
        <v>0</v>
      </c>
      <c r="H153" s="166"/>
      <c r="I153" s="166">
        <f>SUM(I154:I163)</f>
        <v>0</v>
      </c>
      <c r="J153" s="166"/>
      <c r="K153" s="166">
        <f>SUM(K154:K163)</f>
        <v>0</v>
      </c>
      <c r="L153" s="166"/>
      <c r="M153" s="166">
        <f>SUM(M154:M163)</f>
        <v>0</v>
      </c>
      <c r="N153" s="165"/>
      <c r="O153" s="165">
        <f>SUM(O154:O163)</f>
        <v>0.13</v>
      </c>
      <c r="P153" s="165"/>
      <c r="Q153" s="165">
        <f>SUM(Q154:Q163)</f>
        <v>0.12</v>
      </c>
      <c r="R153" s="166"/>
      <c r="S153" s="166"/>
      <c r="T153" s="166"/>
      <c r="U153" s="166"/>
      <c r="V153" s="166">
        <f>SUM(V154:V163)</f>
        <v>10.629999999999999</v>
      </c>
      <c r="W153" s="166"/>
      <c r="X153" s="166"/>
      <c r="Y153" s="166"/>
      <c r="AG153" t="s">
        <v>124</v>
      </c>
    </row>
    <row r="154" spans="1:60" ht="20.399999999999999" outlineLevel="1" x14ac:dyDescent="0.25">
      <c r="A154" s="180">
        <v>52</v>
      </c>
      <c r="B154" s="181" t="s">
        <v>299</v>
      </c>
      <c r="C154" s="190" t="s">
        <v>300</v>
      </c>
      <c r="D154" s="182" t="s">
        <v>127</v>
      </c>
      <c r="E154" s="183">
        <v>34.700000000000003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1.6E-2</v>
      </c>
      <c r="V154" s="156">
        <f>ROUND(E154*U154,2)</f>
        <v>0.56000000000000005</v>
      </c>
      <c r="W154" s="156"/>
      <c r="X154" s="156" t="s">
        <v>130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132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74">
        <v>53</v>
      </c>
      <c r="B155" s="175" t="s">
        <v>301</v>
      </c>
      <c r="C155" s="188" t="s">
        <v>302</v>
      </c>
      <c r="D155" s="176" t="s">
        <v>198</v>
      </c>
      <c r="E155" s="177">
        <v>30.6</v>
      </c>
      <c r="F155" s="178"/>
      <c r="G155" s="179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8.0000000000000007E-5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0.04</v>
      </c>
      <c r="V155" s="156">
        <f>ROUND(E155*U155,2)</f>
        <v>1.22</v>
      </c>
      <c r="W155" s="156"/>
      <c r="X155" s="156" t="s">
        <v>130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132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outlineLevel="2" x14ac:dyDescent="0.25">
      <c r="A156" s="153"/>
      <c r="B156" s="154"/>
      <c r="C156" s="189" t="s">
        <v>303</v>
      </c>
      <c r="D156" s="158"/>
      <c r="E156" s="159">
        <v>7.2</v>
      </c>
      <c r="F156" s="156"/>
      <c r="G156" s="156"/>
      <c r="H156" s="156"/>
      <c r="I156" s="156"/>
      <c r="J156" s="156"/>
      <c r="K156" s="156"/>
      <c r="L156" s="156"/>
      <c r="M156" s="156"/>
      <c r="N156" s="155"/>
      <c r="O156" s="155"/>
      <c r="P156" s="155"/>
      <c r="Q156" s="155"/>
      <c r="R156" s="156"/>
      <c r="S156" s="156"/>
      <c r="T156" s="156"/>
      <c r="U156" s="156"/>
      <c r="V156" s="156"/>
      <c r="W156" s="156"/>
      <c r="X156" s="156"/>
      <c r="Y156" s="156"/>
      <c r="Z156" s="146"/>
      <c r="AA156" s="146"/>
      <c r="AB156" s="146"/>
      <c r="AC156" s="146"/>
      <c r="AD156" s="146"/>
      <c r="AE156" s="146"/>
      <c r="AF156" s="146"/>
      <c r="AG156" s="146" t="s">
        <v>134</v>
      </c>
      <c r="AH156" s="146">
        <v>0</v>
      </c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3" x14ac:dyDescent="0.25">
      <c r="A157" s="153"/>
      <c r="B157" s="154"/>
      <c r="C157" s="189" t="s">
        <v>304</v>
      </c>
      <c r="D157" s="158"/>
      <c r="E157" s="159">
        <v>15.6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134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3" x14ac:dyDescent="0.25">
      <c r="A158" s="153"/>
      <c r="B158" s="154"/>
      <c r="C158" s="189" t="s">
        <v>305</v>
      </c>
      <c r="D158" s="158"/>
      <c r="E158" s="159">
        <v>7.8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1" x14ac:dyDescent="0.25">
      <c r="A159" s="174">
        <v>54</v>
      </c>
      <c r="B159" s="175" t="s">
        <v>306</v>
      </c>
      <c r="C159" s="188" t="s">
        <v>307</v>
      </c>
      <c r="D159" s="176" t="s">
        <v>127</v>
      </c>
      <c r="E159" s="177">
        <v>34.700000000000003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0</v>
      </c>
      <c r="O159" s="155">
        <f>ROUND(E159*N159,2)</f>
        <v>0</v>
      </c>
      <c r="P159" s="155">
        <v>3.5000000000000001E-3</v>
      </c>
      <c r="Q159" s="155">
        <f>ROUND(E159*P159,2)</f>
        <v>0.12</v>
      </c>
      <c r="R159" s="156"/>
      <c r="S159" s="156" t="s">
        <v>128</v>
      </c>
      <c r="T159" s="156" t="s">
        <v>129</v>
      </c>
      <c r="U159" s="156">
        <v>0.255</v>
      </c>
      <c r="V159" s="156">
        <f>ROUND(E159*U159,2)</f>
        <v>8.85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308</v>
      </c>
      <c r="D160" s="158"/>
      <c r="E160" s="159">
        <v>34.700000000000003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ht="20.399999999999999" outlineLevel="1" x14ac:dyDescent="0.25">
      <c r="A161" s="174">
        <v>55</v>
      </c>
      <c r="B161" s="175" t="s">
        <v>309</v>
      </c>
      <c r="C161" s="188" t="s">
        <v>310</v>
      </c>
      <c r="D161" s="176" t="s">
        <v>127</v>
      </c>
      <c r="E161" s="177">
        <v>34.700000000000003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3.8700000000000002E-3</v>
      </c>
      <c r="O161" s="155">
        <f>ROUND(E161*N161,2)</f>
        <v>0.13</v>
      </c>
      <c r="P161" s="155">
        <v>0</v>
      </c>
      <c r="Q161" s="155">
        <f>ROUND(E161*P161,2)</f>
        <v>0</v>
      </c>
      <c r="R161" s="156"/>
      <c r="S161" s="156" t="s">
        <v>128</v>
      </c>
      <c r="T161" s="156" t="s">
        <v>246</v>
      </c>
      <c r="U161" s="156">
        <v>0</v>
      </c>
      <c r="V161" s="156">
        <f>ROUND(E161*U161,2)</f>
        <v>0</v>
      </c>
      <c r="W161" s="156"/>
      <c r="X161" s="156" t="s">
        <v>247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248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ht="31.2" outlineLevel="2" x14ac:dyDescent="0.25">
      <c r="A162" s="153"/>
      <c r="B162" s="154"/>
      <c r="C162" s="252" t="s">
        <v>311</v>
      </c>
      <c r="D162" s="253"/>
      <c r="E162" s="253"/>
      <c r="F162" s="253"/>
      <c r="G162" s="253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149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86" t="str">
        <f>C162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30,6 m</v>
      </c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308</v>
      </c>
      <c r="D163" s="158"/>
      <c r="E163" s="159">
        <v>34.700000000000003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86</v>
      </c>
      <c r="C164" s="187" t="s">
        <v>87</v>
      </c>
      <c r="D164" s="169"/>
      <c r="E164" s="170"/>
      <c r="F164" s="171"/>
      <c r="G164" s="172">
        <f>SUMIF(AG165:AG180,"&lt;&gt;NOR",G165:G180)</f>
        <v>0</v>
      </c>
      <c r="H164" s="166"/>
      <c r="I164" s="166">
        <f>SUM(I165:I180)</f>
        <v>0</v>
      </c>
      <c r="J164" s="166"/>
      <c r="K164" s="166">
        <f>SUM(K165:K180)</f>
        <v>0</v>
      </c>
      <c r="L164" s="166"/>
      <c r="M164" s="166">
        <f>SUM(M165:M180)</f>
        <v>0</v>
      </c>
      <c r="N164" s="165"/>
      <c r="O164" s="165">
        <f>SUM(O165:O180)</f>
        <v>1.05</v>
      </c>
      <c r="P164" s="165"/>
      <c r="Q164" s="165">
        <f>SUM(Q165:Q180)</f>
        <v>0</v>
      </c>
      <c r="R164" s="166"/>
      <c r="S164" s="166"/>
      <c r="T164" s="166"/>
      <c r="U164" s="166"/>
      <c r="V164" s="166">
        <f>SUM(V165:V180)</f>
        <v>52.45</v>
      </c>
      <c r="W164" s="166"/>
      <c r="X164" s="166"/>
      <c r="Y164" s="166"/>
      <c r="AG164" t="s">
        <v>124</v>
      </c>
    </row>
    <row r="165" spans="1:60" outlineLevel="1" x14ac:dyDescent="0.25">
      <c r="A165" s="174">
        <v>56</v>
      </c>
      <c r="B165" s="175" t="s">
        <v>312</v>
      </c>
      <c r="C165" s="188" t="s">
        <v>313</v>
      </c>
      <c r="D165" s="176" t="s">
        <v>127</v>
      </c>
      <c r="E165" s="177">
        <v>37.539000000000001</v>
      </c>
      <c r="F165" s="178"/>
      <c r="G165" s="179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1.6000000000000001E-4</v>
      </c>
      <c r="O165" s="155">
        <f>ROUND(E165*N165,2)</f>
        <v>0.01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0.05</v>
      </c>
      <c r="V165" s="156">
        <f>ROUND(E165*U165,2)</f>
        <v>1.88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252" t="s">
        <v>314</v>
      </c>
      <c r="D166" s="253"/>
      <c r="E166" s="253"/>
      <c r="F166" s="253"/>
      <c r="G166" s="253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149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165</v>
      </c>
      <c r="D167" s="158"/>
      <c r="E167" s="159">
        <v>12.65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166</v>
      </c>
      <c r="D168" s="158"/>
      <c r="E168" s="159">
        <v>21.513999999999999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315</v>
      </c>
      <c r="D169" s="158"/>
      <c r="E169" s="159">
        <v>3.375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ht="20.399999999999999" outlineLevel="1" x14ac:dyDescent="0.25">
      <c r="A170" s="174">
        <v>57</v>
      </c>
      <c r="B170" s="175" t="s">
        <v>316</v>
      </c>
      <c r="C170" s="188" t="s">
        <v>317</v>
      </c>
      <c r="D170" s="176" t="s">
        <v>127</v>
      </c>
      <c r="E170" s="177">
        <v>37.539000000000001</v>
      </c>
      <c r="F170" s="178"/>
      <c r="G170" s="179">
        <f>ROUND(E170*F170,2)</f>
        <v>0</v>
      </c>
      <c r="H170" s="157"/>
      <c r="I170" s="156">
        <f>ROUND(E170*H170,2)</f>
        <v>0</v>
      </c>
      <c r="J170" s="157"/>
      <c r="K170" s="156">
        <f>ROUND(E170*J170,2)</f>
        <v>0</v>
      </c>
      <c r="L170" s="156">
        <v>12</v>
      </c>
      <c r="M170" s="156">
        <f>G170*(1+L170/100)</f>
        <v>0</v>
      </c>
      <c r="N170" s="155">
        <v>5.3499999999999997E-3</v>
      </c>
      <c r="O170" s="155">
        <f>ROUND(E170*N170,2)</f>
        <v>0.2</v>
      </c>
      <c r="P170" s="155">
        <v>0</v>
      </c>
      <c r="Q170" s="155">
        <f>ROUND(E170*P170,2)</f>
        <v>0</v>
      </c>
      <c r="R170" s="156"/>
      <c r="S170" s="156" t="s">
        <v>128</v>
      </c>
      <c r="T170" s="156" t="s">
        <v>129</v>
      </c>
      <c r="U170" s="156">
        <v>1.29</v>
      </c>
      <c r="V170" s="156">
        <f>ROUND(E170*U170,2)</f>
        <v>48.43</v>
      </c>
      <c r="W170" s="156"/>
      <c r="X170" s="156" t="s">
        <v>130</v>
      </c>
      <c r="Y170" s="156" t="s">
        <v>131</v>
      </c>
      <c r="Z170" s="146"/>
      <c r="AA170" s="146"/>
      <c r="AB170" s="146"/>
      <c r="AC170" s="146"/>
      <c r="AD170" s="146"/>
      <c r="AE170" s="146"/>
      <c r="AF170" s="146"/>
      <c r="AG170" s="146" t="s">
        <v>132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2" x14ac:dyDescent="0.25">
      <c r="A171" s="153"/>
      <c r="B171" s="154"/>
      <c r="C171" s="189" t="s">
        <v>165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166</v>
      </c>
      <c r="D172" s="158"/>
      <c r="E172" s="159">
        <v>21.513999999999999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3" x14ac:dyDescent="0.25">
      <c r="A173" s="153"/>
      <c r="B173" s="154"/>
      <c r="C173" s="189" t="s">
        <v>315</v>
      </c>
      <c r="D173" s="158"/>
      <c r="E173" s="159">
        <v>3.375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1" x14ac:dyDescent="0.25">
      <c r="A174" s="174">
        <v>58</v>
      </c>
      <c r="B174" s="175" t="s">
        <v>318</v>
      </c>
      <c r="C174" s="188" t="s">
        <v>319</v>
      </c>
      <c r="D174" s="176" t="s">
        <v>198</v>
      </c>
      <c r="E174" s="177">
        <v>3.87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6.6E-4</v>
      </c>
      <c r="O174" s="155">
        <f>ROUND(E174*N174,2)</f>
        <v>0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129</v>
      </c>
      <c r="U174" s="156">
        <v>0.12</v>
      </c>
      <c r="V174" s="156">
        <f>ROUND(E174*U174,2)</f>
        <v>0.46</v>
      </c>
      <c r="W174" s="156"/>
      <c r="X174" s="156" t="s">
        <v>130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132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2" x14ac:dyDescent="0.25">
      <c r="A175" s="153"/>
      <c r="B175" s="154"/>
      <c r="C175" s="189" t="s">
        <v>320</v>
      </c>
      <c r="D175" s="158"/>
      <c r="E175" s="159">
        <v>2.77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321</v>
      </c>
      <c r="D176" s="158"/>
      <c r="E176" s="159">
        <v>1.1000000000000001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59</v>
      </c>
      <c r="B177" s="175" t="s">
        <v>322</v>
      </c>
      <c r="C177" s="188" t="s">
        <v>323</v>
      </c>
      <c r="D177" s="176" t="s">
        <v>127</v>
      </c>
      <c r="E177" s="177">
        <v>42.043680000000002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0.02</v>
      </c>
      <c r="O177" s="155">
        <f>ROUND(E177*N177,2)</f>
        <v>0.84</v>
      </c>
      <c r="P177" s="155">
        <v>0</v>
      </c>
      <c r="Q177" s="155">
        <f>ROUND(E177*P177,2)</f>
        <v>0</v>
      </c>
      <c r="R177" s="156" t="s">
        <v>275</v>
      </c>
      <c r="S177" s="156" t="s">
        <v>128</v>
      </c>
      <c r="T177" s="156" t="s">
        <v>129</v>
      </c>
      <c r="U177" s="156">
        <v>0</v>
      </c>
      <c r="V177" s="156">
        <f>ROUND(E177*U177,2)</f>
        <v>0</v>
      </c>
      <c r="W177" s="156"/>
      <c r="X177" s="156" t="s">
        <v>152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153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324</v>
      </c>
      <c r="D178" s="158"/>
      <c r="E178" s="159">
        <v>38.263680000000001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325</v>
      </c>
      <c r="D179" s="158"/>
      <c r="E179" s="159">
        <v>3.78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80">
        <v>60</v>
      </c>
      <c r="B180" s="181" t="s">
        <v>326</v>
      </c>
      <c r="C180" s="190" t="s">
        <v>327</v>
      </c>
      <c r="D180" s="182" t="s">
        <v>241</v>
      </c>
      <c r="E180" s="183">
        <v>1.05027</v>
      </c>
      <c r="F180" s="184"/>
      <c r="G180" s="185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</v>
      </c>
      <c r="O180" s="155">
        <f>ROUND(E180*N180,2)</f>
        <v>0</v>
      </c>
      <c r="P180" s="155">
        <v>0</v>
      </c>
      <c r="Q180" s="155">
        <f>ROUND(E180*P180,2)</f>
        <v>0</v>
      </c>
      <c r="R180" s="156"/>
      <c r="S180" s="156" t="s">
        <v>128</v>
      </c>
      <c r="T180" s="156" t="s">
        <v>129</v>
      </c>
      <c r="U180" s="156">
        <v>1.5980000000000001</v>
      </c>
      <c r="V180" s="156">
        <f>ROUND(E180*U180,2)</f>
        <v>1.68</v>
      </c>
      <c r="W180" s="156"/>
      <c r="X180" s="156" t="s">
        <v>242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243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x14ac:dyDescent="0.25">
      <c r="A181" s="167" t="s">
        <v>123</v>
      </c>
      <c r="B181" s="168" t="s">
        <v>88</v>
      </c>
      <c r="C181" s="187" t="s">
        <v>89</v>
      </c>
      <c r="D181" s="169"/>
      <c r="E181" s="170"/>
      <c r="F181" s="171"/>
      <c r="G181" s="172">
        <f>SUMIF(AG182:AG201,"&lt;&gt;NOR",G182:G201)</f>
        <v>0</v>
      </c>
      <c r="H181" s="166"/>
      <c r="I181" s="166">
        <f>SUM(I182:I201)</f>
        <v>0</v>
      </c>
      <c r="J181" s="166"/>
      <c r="K181" s="166">
        <f>SUM(K182:K201)</f>
        <v>0</v>
      </c>
      <c r="L181" s="166"/>
      <c r="M181" s="166">
        <f>SUM(M182:M201)</f>
        <v>0</v>
      </c>
      <c r="N181" s="165"/>
      <c r="O181" s="165">
        <f>SUM(O182:O201)</f>
        <v>6.0000000000000005E-2</v>
      </c>
      <c r="P181" s="165"/>
      <c r="Q181" s="165">
        <f>SUM(Q182:Q201)</f>
        <v>0.16</v>
      </c>
      <c r="R181" s="166"/>
      <c r="S181" s="166"/>
      <c r="T181" s="166"/>
      <c r="U181" s="166"/>
      <c r="V181" s="166">
        <f>SUM(V182:V201)</f>
        <v>33.199999999999996</v>
      </c>
      <c r="W181" s="166"/>
      <c r="X181" s="166"/>
      <c r="Y181" s="166"/>
      <c r="AG181" t="s">
        <v>124</v>
      </c>
    </row>
    <row r="182" spans="1:60" outlineLevel="1" x14ac:dyDescent="0.25">
      <c r="A182" s="174">
        <v>61</v>
      </c>
      <c r="B182" s="175" t="s">
        <v>328</v>
      </c>
      <c r="C182" s="188" t="s">
        <v>329</v>
      </c>
      <c r="D182" s="176" t="s">
        <v>127</v>
      </c>
      <c r="E182" s="177">
        <v>177.535</v>
      </c>
      <c r="F182" s="178"/>
      <c r="G182" s="179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8.9999999999999998E-4</v>
      </c>
      <c r="Q182" s="155">
        <f>ROUND(E182*P182,2)</f>
        <v>0.16</v>
      </c>
      <c r="R182" s="156"/>
      <c r="S182" s="156" t="s">
        <v>128</v>
      </c>
      <c r="T182" s="156" t="s">
        <v>129</v>
      </c>
      <c r="U182" s="156">
        <v>0.08</v>
      </c>
      <c r="V182" s="156">
        <f>ROUND(E182*U182,2)</f>
        <v>14.2</v>
      </c>
      <c r="W182" s="156"/>
      <c r="X182" s="156" t="s">
        <v>130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132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outlineLevel="2" x14ac:dyDescent="0.25">
      <c r="A183" s="153"/>
      <c r="B183" s="154"/>
      <c r="C183" s="252" t="s">
        <v>330</v>
      </c>
      <c r="D183" s="253"/>
      <c r="E183" s="253"/>
      <c r="F183" s="253"/>
      <c r="G183" s="253"/>
      <c r="H183" s="156"/>
      <c r="I183" s="156"/>
      <c r="J183" s="156"/>
      <c r="K183" s="156"/>
      <c r="L183" s="156"/>
      <c r="M183" s="156"/>
      <c r="N183" s="155"/>
      <c r="O183" s="155"/>
      <c r="P183" s="155"/>
      <c r="Q183" s="155"/>
      <c r="R183" s="156"/>
      <c r="S183" s="156"/>
      <c r="T183" s="156"/>
      <c r="U183" s="156"/>
      <c r="V183" s="156"/>
      <c r="W183" s="156"/>
      <c r="X183" s="156"/>
      <c r="Y183" s="156"/>
      <c r="Z183" s="146"/>
      <c r="AA183" s="146"/>
      <c r="AB183" s="146"/>
      <c r="AC183" s="146"/>
      <c r="AD183" s="146"/>
      <c r="AE183" s="146"/>
      <c r="AF183" s="146"/>
      <c r="AG183" s="146" t="s">
        <v>149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331</v>
      </c>
      <c r="D184" s="158"/>
      <c r="E184" s="159">
        <v>40.200000000000003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332</v>
      </c>
      <c r="D185" s="158"/>
      <c r="E185" s="159">
        <v>137.33500000000001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1" x14ac:dyDescent="0.25">
      <c r="A186" s="174">
        <v>62</v>
      </c>
      <c r="B186" s="175" t="s">
        <v>333</v>
      </c>
      <c r="C186" s="188" t="s">
        <v>334</v>
      </c>
      <c r="D186" s="176" t="s">
        <v>127</v>
      </c>
      <c r="E186" s="177">
        <v>141.99600000000001</v>
      </c>
      <c r="F186" s="178"/>
      <c r="G186" s="179">
        <f>ROUND(E186*F186,2)</f>
        <v>0</v>
      </c>
      <c r="H186" s="157"/>
      <c r="I186" s="156">
        <f>ROUND(E186*H186,2)</f>
        <v>0</v>
      </c>
      <c r="J186" s="157"/>
      <c r="K186" s="156">
        <f>ROUND(E186*J186,2)</f>
        <v>0</v>
      </c>
      <c r="L186" s="156">
        <v>12</v>
      </c>
      <c r="M186" s="156">
        <f>G186*(1+L186/100)</f>
        <v>0</v>
      </c>
      <c r="N186" s="155">
        <v>6.9999999999999994E-5</v>
      </c>
      <c r="O186" s="155">
        <f>ROUND(E186*N186,2)</f>
        <v>0.01</v>
      </c>
      <c r="P186" s="155">
        <v>0</v>
      </c>
      <c r="Q186" s="155">
        <f>ROUND(E186*P186,2)</f>
        <v>0</v>
      </c>
      <c r="R186" s="156"/>
      <c r="S186" s="156" t="s">
        <v>128</v>
      </c>
      <c r="T186" s="156" t="s">
        <v>129</v>
      </c>
      <c r="U186" s="156">
        <v>0.03</v>
      </c>
      <c r="V186" s="156">
        <f>ROUND(E186*U186,2)</f>
        <v>4.26</v>
      </c>
      <c r="W186" s="156"/>
      <c r="X186" s="156" t="s">
        <v>130</v>
      </c>
      <c r="Y186" s="156" t="s">
        <v>131</v>
      </c>
      <c r="Z186" s="146"/>
      <c r="AA186" s="146"/>
      <c r="AB186" s="146"/>
      <c r="AC186" s="146"/>
      <c r="AD186" s="146"/>
      <c r="AE186" s="146"/>
      <c r="AF186" s="146"/>
      <c r="AG186" s="146" t="s">
        <v>132</v>
      </c>
      <c r="AH186" s="146"/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2" x14ac:dyDescent="0.25">
      <c r="A187" s="153"/>
      <c r="B187" s="154"/>
      <c r="C187" s="189" t="s">
        <v>170</v>
      </c>
      <c r="D187" s="158"/>
      <c r="E187" s="159">
        <v>24.731999999999999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3" x14ac:dyDescent="0.25">
      <c r="A188" s="153"/>
      <c r="B188" s="154"/>
      <c r="C188" s="189" t="s">
        <v>171</v>
      </c>
      <c r="D188" s="158"/>
      <c r="E188" s="159">
        <v>44.097999999999999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3" x14ac:dyDescent="0.25">
      <c r="A189" s="153"/>
      <c r="B189" s="154"/>
      <c r="C189" s="189" t="s">
        <v>335</v>
      </c>
      <c r="D189" s="158"/>
      <c r="E189" s="159">
        <v>30.966000000000001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99.796000000000006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159</v>
      </c>
      <c r="D191" s="158"/>
      <c r="E191" s="159">
        <v>40.200000000000003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91" t="s">
        <v>336</v>
      </c>
      <c r="D192" s="163"/>
      <c r="E192" s="164">
        <v>40.200000000000003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1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337</v>
      </c>
      <c r="D193" s="158"/>
      <c r="E193" s="159">
        <v>2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1" x14ac:dyDescent="0.25">
      <c r="A194" s="174">
        <v>63</v>
      </c>
      <c r="B194" s="175" t="s">
        <v>338</v>
      </c>
      <c r="C194" s="188" t="s">
        <v>339</v>
      </c>
      <c r="D194" s="176" t="s">
        <v>127</v>
      </c>
      <c r="E194" s="177">
        <v>141.99600000000001</v>
      </c>
      <c r="F194" s="178"/>
      <c r="G194" s="179">
        <f>ROUND(E194*F194,2)</f>
        <v>0</v>
      </c>
      <c r="H194" s="157"/>
      <c r="I194" s="156">
        <f>ROUND(E194*H194,2)</f>
        <v>0</v>
      </c>
      <c r="J194" s="157"/>
      <c r="K194" s="156">
        <f>ROUND(E194*J194,2)</f>
        <v>0</v>
      </c>
      <c r="L194" s="156">
        <v>12</v>
      </c>
      <c r="M194" s="156">
        <f>G194*(1+L194/100)</f>
        <v>0</v>
      </c>
      <c r="N194" s="155">
        <v>2.9E-4</v>
      </c>
      <c r="O194" s="155">
        <f>ROUND(E194*N194,2)</f>
        <v>0.04</v>
      </c>
      <c r="P194" s="155">
        <v>0</v>
      </c>
      <c r="Q194" s="155">
        <f>ROUND(E194*P194,2)</f>
        <v>0</v>
      </c>
      <c r="R194" s="156"/>
      <c r="S194" s="156" t="s">
        <v>128</v>
      </c>
      <c r="T194" s="156" t="s">
        <v>129</v>
      </c>
      <c r="U194" s="156">
        <v>0.1</v>
      </c>
      <c r="V194" s="156">
        <f>ROUND(E194*U194,2)</f>
        <v>14.2</v>
      </c>
      <c r="W194" s="156"/>
      <c r="X194" s="156" t="s">
        <v>130</v>
      </c>
      <c r="Y194" s="156" t="s">
        <v>131</v>
      </c>
      <c r="Z194" s="146"/>
      <c r="AA194" s="146"/>
      <c r="AB194" s="146"/>
      <c r="AC194" s="146"/>
      <c r="AD194" s="146"/>
      <c r="AE194" s="146"/>
      <c r="AF194" s="146"/>
      <c r="AG194" s="146" t="s">
        <v>132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170</v>
      </c>
      <c r="D195" s="158"/>
      <c r="E195" s="159">
        <v>24.731999999999999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171</v>
      </c>
      <c r="D196" s="158"/>
      <c r="E196" s="159">
        <v>44.097999999999999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89" t="s">
        <v>335</v>
      </c>
      <c r="D197" s="158"/>
      <c r="E197" s="159">
        <v>30.966000000000001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0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159</v>
      </c>
      <c r="D198" s="158"/>
      <c r="E198" s="159">
        <v>40.200000000000003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89" t="s">
        <v>337</v>
      </c>
      <c r="D199" s="158"/>
      <c r="E199" s="159">
        <v>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0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ht="20.399999999999999" outlineLevel="1" x14ac:dyDescent="0.25">
      <c r="A200" s="174">
        <v>64</v>
      </c>
      <c r="B200" s="175" t="s">
        <v>340</v>
      </c>
      <c r="C200" s="188" t="s">
        <v>341</v>
      </c>
      <c r="D200" s="176" t="s">
        <v>127</v>
      </c>
      <c r="E200" s="177">
        <v>40.200000000000003</v>
      </c>
      <c r="F200" s="178"/>
      <c r="G200" s="179">
        <f>ROUND(E200*F200,2)</f>
        <v>0</v>
      </c>
      <c r="H200" s="157"/>
      <c r="I200" s="156">
        <f>ROUND(E200*H200,2)</f>
        <v>0</v>
      </c>
      <c r="J200" s="157"/>
      <c r="K200" s="156">
        <f>ROUND(E200*J200,2)</f>
        <v>0</v>
      </c>
      <c r="L200" s="156">
        <v>12</v>
      </c>
      <c r="M200" s="156">
        <f>G200*(1+L200/100)</f>
        <v>0</v>
      </c>
      <c r="N200" s="155">
        <v>3.5E-4</v>
      </c>
      <c r="O200" s="155">
        <f>ROUND(E200*N200,2)</f>
        <v>0.01</v>
      </c>
      <c r="P200" s="155">
        <v>0</v>
      </c>
      <c r="Q200" s="155">
        <f>ROUND(E200*P200,2)</f>
        <v>0</v>
      </c>
      <c r="R200" s="156"/>
      <c r="S200" s="156" t="s">
        <v>128</v>
      </c>
      <c r="T200" s="156" t="s">
        <v>129</v>
      </c>
      <c r="U200" s="156">
        <v>1.35E-2</v>
      </c>
      <c r="V200" s="156">
        <f>ROUND(E200*U200,2)</f>
        <v>0.54</v>
      </c>
      <c r="W200" s="156"/>
      <c r="X200" s="156" t="s">
        <v>130</v>
      </c>
      <c r="Y200" s="156" t="s">
        <v>131</v>
      </c>
      <c r="Z200" s="146"/>
      <c r="AA200" s="146"/>
      <c r="AB200" s="146"/>
      <c r="AC200" s="146"/>
      <c r="AD200" s="146"/>
      <c r="AE200" s="146"/>
      <c r="AF200" s="146"/>
      <c r="AG200" s="146" t="s">
        <v>132</v>
      </c>
      <c r="AH200" s="146"/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2" x14ac:dyDescent="0.25">
      <c r="A201" s="153"/>
      <c r="B201" s="154"/>
      <c r="C201" s="189" t="s">
        <v>202</v>
      </c>
      <c r="D201" s="158"/>
      <c r="E201" s="159">
        <v>40.200000000000003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x14ac:dyDescent="0.25">
      <c r="A202" s="167" t="s">
        <v>123</v>
      </c>
      <c r="B202" s="168" t="s">
        <v>90</v>
      </c>
      <c r="C202" s="187" t="s">
        <v>91</v>
      </c>
      <c r="D202" s="169"/>
      <c r="E202" s="170"/>
      <c r="F202" s="171"/>
      <c r="G202" s="172">
        <f>SUMIF(AG203:AG203,"&lt;&gt;NOR",G203:G203)</f>
        <v>0</v>
      </c>
      <c r="H202" s="166"/>
      <c r="I202" s="166">
        <f>SUM(I203:I203)</f>
        <v>0</v>
      </c>
      <c r="J202" s="166"/>
      <c r="K202" s="166">
        <f>SUM(K203:K203)</f>
        <v>0</v>
      </c>
      <c r="L202" s="166"/>
      <c r="M202" s="166">
        <f>SUM(M203:M203)</f>
        <v>0</v>
      </c>
      <c r="N202" s="165"/>
      <c r="O202" s="165">
        <f>SUM(O203:O203)</f>
        <v>0</v>
      </c>
      <c r="P202" s="165"/>
      <c r="Q202" s="165">
        <f>SUM(Q203:Q203)</f>
        <v>0</v>
      </c>
      <c r="R202" s="166"/>
      <c r="S202" s="166"/>
      <c r="T202" s="166"/>
      <c r="U202" s="166"/>
      <c r="V202" s="166">
        <f>SUM(V203:V203)</f>
        <v>0</v>
      </c>
      <c r="W202" s="166"/>
      <c r="X202" s="166"/>
      <c r="Y202" s="166"/>
      <c r="AG202" t="s">
        <v>124</v>
      </c>
    </row>
    <row r="203" spans="1:60" outlineLevel="1" x14ac:dyDescent="0.25">
      <c r="A203" s="180">
        <v>65</v>
      </c>
      <c r="B203" s="181" t="s">
        <v>342</v>
      </c>
      <c r="C203" s="190" t="s">
        <v>343</v>
      </c>
      <c r="D203" s="182" t="s">
        <v>236</v>
      </c>
      <c r="E203" s="183">
        <v>1</v>
      </c>
      <c r="F203" s="184"/>
      <c r="G203" s="185">
        <f>ROUND(E203*F203,2)</f>
        <v>0</v>
      </c>
      <c r="H203" s="157"/>
      <c r="I203" s="156">
        <f>ROUND(E203*H203,2)</f>
        <v>0</v>
      </c>
      <c r="J203" s="157"/>
      <c r="K203" s="156">
        <f>ROUND(E203*J203,2)</f>
        <v>0</v>
      </c>
      <c r="L203" s="156">
        <v>12</v>
      </c>
      <c r="M203" s="156">
        <f>G203*(1+L203/100)</f>
        <v>0</v>
      </c>
      <c r="N203" s="155">
        <v>0</v>
      </c>
      <c r="O203" s="155">
        <f>ROUND(E203*N203,2)</f>
        <v>0</v>
      </c>
      <c r="P203" s="155">
        <v>0</v>
      </c>
      <c r="Q203" s="155">
        <f>ROUND(E203*P203,2)</f>
        <v>0</v>
      </c>
      <c r="R203" s="156"/>
      <c r="S203" s="156" t="s">
        <v>141</v>
      </c>
      <c r="T203" s="156" t="s">
        <v>344</v>
      </c>
      <c r="U203" s="156">
        <v>0</v>
      </c>
      <c r="V203" s="156">
        <f>ROUND(E203*U203,2)</f>
        <v>0</v>
      </c>
      <c r="W203" s="156"/>
      <c r="X203" s="156" t="s">
        <v>130</v>
      </c>
      <c r="Y203" s="156" t="s">
        <v>131</v>
      </c>
      <c r="Z203" s="146"/>
      <c r="AA203" s="146"/>
      <c r="AB203" s="146"/>
      <c r="AC203" s="146"/>
      <c r="AD203" s="146"/>
      <c r="AE203" s="146"/>
      <c r="AF203" s="146"/>
      <c r="AG203" s="146" t="s">
        <v>132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x14ac:dyDescent="0.25">
      <c r="A204" s="167" t="s">
        <v>123</v>
      </c>
      <c r="B204" s="168" t="s">
        <v>92</v>
      </c>
      <c r="C204" s="187" t="s">
        <v>93</v>
      </c>
      <c r="D204" s="169"/>
      <c r="E204" s="170"/>
      <c r="F204" s="171"/>
      <c r="G204" s="172">
        <f>SUMIF(AG205:AG213,"&lt;&gt;NOR",G205:G213)</f>
        <v>0</v>
      </c>
      <c r="H204" s="166"/>
      <c r="I204" s="166">
        <f>SUM(I205:I213)</f>
        <v>0</v>
      </c>
      <c r="J204" s="166"/>
      <c r="K204" s="166">
        <f>SUM(K205:K213)</f>
        <v>0</v>
      </c>
      <c r="L204" s="166"/>
      <c r="M204" s="166">
        <f>SUM(M205:M213)</f>
        <v>0</v>
      </c>
      <c r="N204" s="165"/>
      <c r="O204" s="165">
        <f>SUM(O205:O213)</f>
        <v>0</v>
      </c>
      <c r="P204" s="165"/>
      <c r="Q204" s="165">
        <f>SUM(Q205:Q213)</f>
        <v>0</v>
      </c>
      <c r="R204" s="166"/>
      <c r="S204" s="166"/>
      <c r="T204" s="166"/>
      <c r="U204" s="166"/>
      <c r="V204" s="166">
        <f>SUM(V205:V213)</f>
        <v>19.2</v>
      </c>
      <c r="W204" s="166"/>
      <c r="X204" s="166"/>
      <c r="Y204" s="166"/>
      <c r="AG204" t="s">
        <v>124</v>
      </c>
    </row>
    <row r="205" spans="1:60" outlineLevel="1" x14ac:dyDescent="0.25">
      <c r="A205" s="180">
        <v>66</v>
      </c>
      <c r="B205" s="181" t="s">
        <v>345</v>
      </c>
      <c r="C205" s="190" t="s">
        <v>346</v>
      </c>
      <c r="D205" s="182" t="s">
        <v>241</v>
      </c>
      <c r="E205" s="183">
        <v>4.1908099999999999</v>
      </c>
      <c r="F205" s="184"/>
      <c r="G205" s="185">
        <f>ROUND(E205*F205,2)</f>
        <v>0</v>
      </c>
      <c r="H205" s="157"/>
      <c r="I205" s="156">
        <f>ROUND(E205*H205,2)</f>
        <v>0</v>
      </c>
      <c r="J205" s="157"/>
      <c r="K205" s="156">
        <f>ROUND(E205*J205,2)</f>
        <v>0</v>
      </c>
      <c r="L205" s="156">
        <v>12</v>
      </c>
      <c r="M205" s="156">
        <f>G205*(1+L205/100)</f>
        <v>0</v>
      </c>
      <c r="N205" s="155">
        <v>0</v>
      </c>
      <c r="O205" s="155">
        <f>ROUND(E205*N205,2)</f>
        <v>0</v>
      </c>
      <c r="P205" s="155">
        <v>0</v>
      </c>
      <c r="Q205" s="155">
        <f>ROUND(E205*P205,2)</f>
        <v>0</v>
      </c>
      <c r="R205" s="156"/>
      <c r="S205" s="156" t="s">
        <v>128</v>
      </c>
      <c r="T205" s="156" t="s">
        <v>129</v>
      </c>
      <c r="U205" s="156">
        <v>2.0089999999999999</v>
      </c>
      <c r="V205" s="156">
        <f>ROUND(E205*U205,2)</f>
        <v>8.42</v>
      </c>
      <c r="W205" s="156"/>
      <c r="X205" s="156" t="s">
        <v>347</v>
      </c>
      <c r="Y205" s="156" t="s">
        <v>131</v>
      </c>
      <c r="Z205" s="146"/>
      <c r="AA205" s="146"/>
      <c r="AB205" s="146"/>
      <c r="AC205" s="146"/>
      <c r="AD205" s="146"/>
      <c r="AE205" s="146"/>
      <c r="AF205" s="146"/>
      <c r="AG205" s="146" t="s">
        <v>348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1" x14ac:dyDescent="0.25">
      <c r="A206" s="180">
        <v>67</v>
      </c>
      <c r="B206" s="181" t="s">
        <v>349</v>
      </c>
      <c r="C206" s="190" t="s">
        <v>350</v>
      </c>
      <c r="D206" s="182" t="s">
        <v>241</v>
      </c>
      <c r="E206" s="183">
        <v>4.1908099999999999</v>
      </c>
      <c r="F206" s="184"/>
      <c r="G206" s="185">
        <f>ROUND(E206*F206,2)</f>
        <v>0</v>
      </c>
      <c r="H206" s="157"/>
      <c r="I206" s="156">
        <f>ROUND(E206*H206,2)</f>
        <v>0</v>
      </c>
      <c r="J206" s="157"/>
      <c r="K206" s="156">
        <f>ROUND(E206*J206,2)</f>
        <v>0</v>
      </c>
      <c r="L206" s="156">
        <v>12</v>
      </c>
      <c r="M206" s="156">
        <f>G206*(1+L206/100)</f>
        <v>0</v>
      </c>
      <c r="N206" s="155">
        <v>0</v>
      </c>
      <c r="O206" s="155">
        <f>ROUND(E206*N206,2)</f>
        <v>0</v>
      </c>
      <c r="P206" s="155">
        <v>0</v>
      </c>
      <c r="Q206" s="155">
        <f>ROUND(E206*P206,2)</f>
        <v>0</v>
      </c>
      <c r="R206" s="156"/>
      <c r="S206" s="156" t="s">
        <v>128</v>
      </c>
      <c r="T206" s="156" t="s">
        <v>129</v>
      </c>
      <c r="U206" s="156">
        <v>1.1399999999999999</v>
      </c>
      <c r="V206" s="156">
        <f>ROUND(E206*U206,2)</f>
        <v>4.78</v>
      </c>
      <c r="W206" s="156"/>
      <c r="X206" s="156" t="s">
        <v>347</v>
      </c>
      <c r="Y206" s="156" t="s">
        <v>131</v>
      </c>
      <c r="Z206" s="146"/>
      <c r="AA206" s="146"/>
      <c r="AB206" s="146"/>
      <c r="AC206" s="146"/>
      <c r="AD206" s="146"/>
      <c r="AE206" s="146"/>
      <c r="AF206" s="146"/>
      <c r="AG206" s="146" t="s">
        <v>348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1" x14ac:dyDescent="0.25">
      <c r="A207" s="174">
        <v>68</v>
      </c>
      <c r="B207" s="175" t="s">
        <v>351</v>
      </c>
      <c r="C207" s="188" t="s">
        <v>352</v>
      </c>
      <c r="D207" s="176" t="s">
        <v>241</v>
      </c>
      <c r="E207" s="177">
        <v>4.1908099999999999</v>
      </c>
      <c r="F207" s="178"/>
      <c r="G207" s="179">
        <f>ROUND(E207*F207,2)</f>
        <v>0</v>
      </c>
      <c r="H207" s="157"/>
      <c r="I207" s="156">
        <f>ROUND(E207*H207,2)</f>
        <v>0</v>
      </c>
      <c r="J207" s="157"/>
      <c r="K207" s="156">
        <f>ROUND(E207*J207,2)</f>
        <v>0</v>
      </c>
      <c r="L207" s="156">
        <v>12</v>
      </c>
      <c r="M207" s="156">
        <f>G207*(1+L207/100)</f>
        <v>0</v>
      </c>
      <c r="N207" s="155">
        <v>0</v>
      </c>
      <c r="O207" s="155">
        <f>ROUND(E207*N207,2)</f>
        <v>0</v>
      </c>
      <c r="P207" s="155">
        <v>0</v>
      </c>
      <c r="Q207" s="155">
        <f>ROUND(E207*P207,2)</f>
        <v>0</v>
      </c>
      <c r="R207" s="156"/>
      <c r="S207" s="156" t="s">
        <v>128</v>
      </c>
      <c r="T207" s="156" t="s">
        <v>129</v>
      </c>
      <c r="U207" s="156">
        <v>0.49</v>
      </c>
      <c r="V207" s="156">
        <f>ROUND(E207*U207,2)</f>
        <v>2.0499999999999998</v>
      </c>
      <c r="W207" s="156"/>
      <c r="X207" s="156" t="s">
        <v>347</v>
      </c>
      <c r="Y207" s="156" t="s">
        <v>131</v>
      </c>
      <c r="Z207" s="146"/>
      <c r="AA207" s="146"/>
      <c r="AB207" s="146"/>
      <c r="AC207" s="146"/>
      <c r="AD207" s="146"/>
      <c r="AE207" s="146"/>
      <c r="AF207" s="146"/>
      <c r="AG207" s="146" t="s">
        <v>348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2" x14ac:dyDescent="0.25">
      <c r="A208" s="153"/>
      <c r="B208" s="154"/>
      <c r="C208" s="252" t="s">
        <v>353</v>
      </c>
      <c r="D208" s="253"/>
      <c r="E208" s="253"/>
      <c r="F208" s="253"/>
      <c r="G208" s="253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149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1" x14ac:dyDescent="0.25">
      <c r="A209" s="180">
        <v>69</v>
      </c>
      <c r="B209" s="181" t="s">
        <v>354</v>
      </c>
      <c r="C209" s="190" t="s">
        <v>355</v>
      </c>
      <c r="D209" s="182" t="s">
        <v>241</v>
      </c>
      <c r="E209" s="183">
        <v>79.625420000000005</v>
      </c>
      <c r="F209" s="184"/>
      <c r="G209" s="185">
        <f>ROUND(E209*F209,2)</f>
        <v>0</v>
      </c>
      <c r="H209" s="157"/>
      <c r="I209" s="156">
        <f>ROUND(E209*H209,2)</f>
        <v>0</v>
      </c>
      <c r="J209" s="157"/>
      <c r="K209" s="156">
        <f>ROUND(E209*J209,2)</f>
        <v>0</v>
      </c>
      <c r="L209" s="156">
        <v>12</v>
      </c>
      <c r="M209" s="156">
        <f>G209*(1+L209/100)</f>
        <v>0</v>
      </c>
      <c r="N209" s="155">
        <v>0</v>
      </c>
      <c r="O209" s="155">
        <f>ROUND(E209*N209,2)</f>
        <v>0</v>
      </c>
      <c r="P209" s="155">
        <v>0</v>
      </c>
      <c r="Q209" s="155">
        <f>ROUND(E209*P209,2)</f>
        <v>0</v>
      </c>
      <c r="R209" s="156"/>
      <c r="S209" s="156" t="s">
        <v>128</v>
      </c>
      <c r="T209" s="156" t="s">
        <v>129</v>
      </c>
      <c r="U209" s="156">
        <v>0</v>
      </c>
      <c r="V209" s="156">
        <f>ROUND(E209*U209,2)</f>
        <v>0</v>
      </c>
      <c r="W209" s="156"/>
      <c r="X209" s="156" t="s">
        <v>347</v>
      </c>
      <c r="Y209" s="156" t="s">
        <v>131</v>
      </c>
      <c r="Z209" s="146"/>
      <c r="AA209" s="146"/>
      <c r="AB209" s="146"/>
      <c r="AC209" s="146"/>
      <c r="AD209" s="146"/>
      <c r="AE209" s="146"/>
      <c r="AF209" s="146"/>
      <c r="AG209" s="146" t="s">
        <v>348</v>
      </c>
      <c r="AH209" s="146"/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1" x14ac:dyDescent="0.25">
      <c r="A210" s="180">
        <v>70</v>
      </c>
      <c r="B210" s="181" t="s">
        <v>356</v>
      </c>
      <c r="C210" s="190" t="s">
        <v>357</v>
      </c>
      <c r="D210" s="182" t="s">
        <v>241</v>
      </c>
      <c r="E210" s="183">
        <v>4.1908099999999999</v>
      </c>
      <c r="F210" s="184"/>
      <c r="G210" s="185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0</v>
      </c>
      <c r="O210" s="155">
        <f>ROUND(E210*N210,2)</f>
        <v>0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0.94199999999999995</v>
      </c>
      <c r="V210" s="156">
        <f>ROUND(E210*U210,2)</f>
        <v>3.95</v>
      </c>
      <c r="W210" s="156"/>
      <c r="X210" s="156" t="s">
        <v>347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348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71</v>
      </c>
      <c r="B211" s="175" t="s">
        <v>358</v>
      </c>
      <c r="C211" s="188" t="s">
        <v>359</v>
      </c>
      <c r="D211" s="176" t="s">
        <v>241</v>
      </c>
      <c r="E211" s="177">
        <v>4.1908099999999999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0</v>
      </c>
      <c r="O211" s="155">
        <f>ROUND(E211*N211,2)</f>
        <v>0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</v>
      </c>
      <c r="V211" s="156">
        <f>ROUND(E211*U211,2)</f>
        <v>0</v>
      </c>
      <c r="W211" s="156"/>
      <c r="X211" s="156" t="s">
        <v>347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348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1" outlineLevel="2" x14ac:dyDescent="0.25">
      <c r="A212" s="153"/>
      <c r="B212" s="154"/>
      <c r="C212" s="252" t="s">
        <v>360</v>
      </c>
      <c r="D212" s="253"/>
      <c r="E212" s="253"/>
      <c r="F212" s="253"/>
      <c r="G212" s="253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149</v>
      </c>
      <c r="AH212" s="146"/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86" t="str">
        <f>C212</f>
        <v>STAVEBNÍ ODPADY A NAKLÁDÁNÍ S NIMI BUDE ŘEŠENO DLE ZÁKONA 541/2020 SB. STAVEBNÍ ODPADY A NAKLÁDÁNÍ S NIMI BUDE ŘEŠENO DLE ZÁKONA 541/2020 SB. ZÁKON O ODPADECH .</v>
      </c>
      <c r="BB212" s="146"/>
      <c r="BC212" s="146"/>
      <c r="BD212" s="146"/>
      <c r="BE212" s="146"/>
      <c r="BF212" s="146"/>
      <c r="BG212" s="146"/>
      <c r="BH212" s="146"/>
    </row>
    <row r="213" spans="1:60" ht="31.2" outlineLevel="3" x14ac:dyDescent="0.25">
      <c r="A213" s="153"/>
      <c r="B213" s="154"/>
      <c r="C213" s="254" t="s">
        <v>361</v>
      </c>
      <c r="D213" s="255"/>
      <c r="E213" s="255"/>
      <c r="F213" s="255"/>
      <c r="G213" s="255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149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86" t="str">
        <f>C213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95</v>
      </c>
      <c r="C214" s="187" t="s">
        <v>29</v>
      </c>
      <c r="D214" s="169"/>
      <c r="E214" s="170"/>
      <c r="F214" s="171"/>
      <c r="G214" s="172">
        <f>SUMIF(AG215:AG221,"&lt;&gt;NOR",G215:G221)</f>
        <v>0</v>
      </c>
      <c r="H214" s="166"/>
      <c r="I214" s="166">
        <f>SUM(I215:I221)</f>
        <v>0</v>
      </c>
      <c r="J214" s="166"/>
      <c r="K214" s="166">
        <f>SUM(K215:K221)</f>
        <v>0</v>
      </c>
      <c r="L214" s="166"/>
      <c r="M214" s="166">
        <f>SUM(M215:M221)</f>
        <v>0</v>
      </c>
      <c r="N214" s="165"/>
      <c r="O214" s="165">
        <f>SUM(O215:O221)</f>
        <v>0</v>
      </c>
      <c r="P214" s="165"/>
      <c r="Q214" s="165">
        <f>SUM(Q215:Q221)</f>
        <v>0</v>
      </c>
      <c r="R214" s="166"/>
      <c r="S214" s="166"/>
      <c r="T214" s="166"/>
      <c r="U214" s="166"/>
      <c r="V214" s="166">
        <f>SUM(V215:V221)</f>
        <v>0</v>
      </c>
      <c r="W214" s="166"/>
      <c r="X214" s="166"/>
      <c r="Y214" s="166"/>
      <c r="AG214" t="s">
        <v>124</v>
      </c>
    </row>
    <row r="215" spans="1:60" outlineLevel="1" x14ac:dyDescent="0.25">
      <c r="A215" s="174">
        <v>72</v>
      </c>
      <c r="B215" s="175" t="s">
        <v>362</v>
      </c>
      <c r="C215" s="188" t="s">
        <v>363</v>
      </c>
      <c r="D215" s="176" t="s">
        <v>364</v>
      </c>
      <c r="E215" s="177">
        <v>1</v>
      </c>
      <c r="F215" s="178"/>
      <c r="G215" s="179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142</v>
      </c>
      <c r="U215" s="156">
        <v>0</v>
      </c>
      <c r="V215" s="156">
        <f>ROUND(E215*U215,2)</f>
        <v>0</v>
      </c>
      <c r="W215" s="156"/>
      <c r="X215" s="156" t="s">
        <v>365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366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2" x14ac:dyDescent="0.25">
      <c r="A216" s="153"/>
      <c r="B216" s="154"/>
      <c r="C216" s="252" t="s">
        <v>367</v>
      </c>
      <c r="D216" s="253"/>
      <c r="E216" s="253"/>
      <c r="F216" s="253"/>
      <c r="G216" s="253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149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73</v>
      </c>
      <c r="B217" s="175" t="s">
        <v>368</v>
      </c>
      <c r="C217" s="188" t="s">
        <v>369</v>
      </c>
      <c r="D217" s="176" t="s">
        <v>364</v>
      </c>
      <c r="E217" s="177">
        <v>1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142</v>
      </c>
      <c r="U217" s="156">
        <v>0</v>
      </c>
      <c r="V217" s="156">
        <f>ROUND(E217*U217,2)</f>
        <v>0</v>
      </c>
      <c r="W217" s="156"/>
      <c r="X217" s="156" t="s">
        <v>365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366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370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92" t="s">
        <v>371</v>
      </c>
      <c r="D219" s="160"/>
      <c r="E219" s="161"/>
      <c r="F219" s="162"/>
      <c r="G219" s="162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149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ht="21" outlineLevel="3" x14ac:dyDescent="0.25">
      <c r="A220" s="153"/>
      <c r="B220" s="154"/>
      <c r="C220" s="254" t="s">
        <v>372</v>
      </c>
      <c r="D220" s="255"/>
      <c r="E220" s="255"/>
      <c r="F220" s="255"/>
      <c r="G220" s="255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149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86" t="str">
        <f>C220</f>
        <v>Kompletační činnost (revize, zkoušky, fotodokumnetace, vzorkování, dokumnetace skutečného prosvedení, dodržování bezpečnosti aj..)</v>
      </c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74</v>
      </c>
      <c r="B221" s="175" t="s">
        <v>373</v>
      </c>
      <c r="C221" s="188" t="s">
        <v>374</v>
      </c>
      <c r="D221" s="176" t="s">
        <v>236</v>
      </c>
      <c r="E221" s="177">
        <v>1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141</v>
      </c>
      <c r="T221" s="156" t="s">
        <v>142</v>
      </c>
      <c r="U221" s="156">
        <v>0</v>
      </c>
      <c r="V221" s="156">
        <f>ROUND(E221*U221,2)</f>
        <v>0</v>
      </c>
      <c r="W221" s="156"/>
      <c r="X221" s="156" t="s">
        <v>365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375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x14ac:dyDescent="0.25">
      <c r="A222" s="3"/>
      <c r="B222" s="4"/>
      <c r="C222" s="193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v>12</v>
      </c>
      <c r="AF222">
        <v>21</v>
      </c>
      <c r="AG222" t="s">
        <v>109</v>
      </c>
    </row>
    <row r="223" spans="1:60" x14ac:dyDescent="0.25">
      <c r="A223" s="149"/>
      <c r="B223" s="150" t="s">
        <v>31</v>
      </c>
      <c r="C223" s="194"/>
      <c r="D223" s="151"/>
      <c r="E223" s="152"/>
      <c r="F223" s="152"/>
      <c r="G223" s="173">
        <f>G8+G14+G22+G51+G60+G63+G66+G69+G100+G102+G107+G109+G145+G153+G164+G181+G202+G204+G214</f>
        <v>0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AE223">
        <f>SUMIF(L7:L221,AE222,G7:G221)</f>
        <v>0</v>
      </c>
      <c r="AF223">
        <f>SUMIF(L7:L221,AF222,G7:G221)</f>
        <v>0</v>
      </c>
      <c r="AG223" t="s">
        <v>376</v>
      </c>
    </row>
    <row r="224" spans="1:60" x14ac:dyDescent="0.25">
      <c r="A224" s="3"/>
      <c r="B224" s="4"/>
      <c r="C224" s="193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5">
      <c r="A225" s="3"/>
      <c r="B225" s="4"/>
      <c r="C225" s="193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5">
      <c r="A226" s="263" t="s">
        <v>377</v>
      </c>
      <c r="B226" s="263"/>
      <c r="C226" s="264"/>
      <c r="D226" s="6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5">
      <c r="A227" s="265"/>
      <c r="B227" s="266"/>
      <c r="C227" s="267"/>
      <c r="D227" s="266"/>
      <c r="E227" s="266"/>
      <c r="F227" s="266"/>
      <c r="G227" s="26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AG227" t="s">
        <v>378</v>
      </c>
    </row>
    <row r="228" spans="1:33" x14ac:dyDescent="0.25">
      <c r="A228" s="269"/>
      <c r="B228" s="270"/>
      <c r="C228" s="271"/>
      <c r="D228" s="270"/>
      <c r="E228" s="270"/>
      <c r="F228" s="270"/>
      <c r="G228" s="27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269"/>
      <c r="B229" s="270"/>
      <c r="C229" s="271"/>
      <c r="D229" s="270"/>
      <c r="E229" s="270"/>
      <c r="F229" s="270"/>
      <c r="G229" s="27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A230" s="269"/>
      <c r="B230" s="270"/>
      <c r="C230" s="271"/>
      <c r="D230" s="270"/>
      <c r="E230" s="270"/>
      <c r="F230" s="270"/>
      <c r="G230" s="27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5">
      <c r="A231" s="273"/>
      <c r="B231" s="274"/>
      <c r="C231" s="275"/>
      <c r="D231" s="274"/>
      <c r="E231" s="274"/>
      <c r="F231" s="274"/>
      <c r="G231" s="27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33" x14ac:dyDescent="0.25">
      <c r="C233" s="195"/>
      <c r="D233" s="10"/>
      <c r="AG233" t="s">
        <v>379</v>
      </c>
    </row>
    <row r="234" spans="1:33" x14ac:dyDescent="0.25">
      <c r="D234" s="10"/>
    </row>
    <row r="235" spans="1:33" x14ac:dyDescent="0.25">
      <c r="D235" s="10"/>
    </row>
    <row r="236" spans="1:33" x14ac:dyDescent="0.25">
      <c r="D236" s="10"/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27:G231"/>
    <mergeCell ref="C18:G18"/>
    <mergeCell ref="C20:G20"/>
    <mergeCell ref="C21:G21"/>
    <mergeCell ref="C24:G24"/>
    <mergeCell ref="A1:G1"/>
    <mergeCell ref="C2:G2"/>
    <mergeCell ref="C3:G3"/>
    <mergeCell ref="C4:G4"/>
    <mergeCell ref="A226:C226"/>
    <mergeCell ref="C133:G133"/>
    <mergeCell ref="C29:G29"/>
    <mergeCell ref="C104:G104"/>
    <mergeCell ref="C117:G117"/>
    <mergeCell ref="C118:G118"/>
    <mergeCell ref="C119:G119"/>
    <mergeCell ref="C120:G120"/>
    <mergeCell ref="C121:G121"/>
    <mergeCell ref="C122:G122"/>
    <mergeCell ref="C123:G123"/>
    <mergeCell ref="C131:G131"/>
    <mergeCell ref="C132:G132"/>
    <mergeCell ref="C220:G220"/>
    <mergeCell ref="C136:G136"/>
    <mergeCell ref="C137:G137"/>
    <mergeCell ref="C138:G138"/>
    <mergeCell ref="C162:G162"/>
    <mergeCell ref="C166:G166"/>
    <mergeCell ref="C183:G183"/>
    <mergeCell ref="C208:G208"/>
    <mergeCell ref="C212:G212"/>
    <mergeCell ref="C213:G213"/>
    <mergeCell ref="C216:G216"/>
    <mergeCell ref="C218:G21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3195-8D2B-4721-A0A6-EE8BB299738E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50</v>
      </c>
      <c r="C3" s="257" t="s">
        <v>51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SUMIF(AG9:AG12,"&lt;&gt;NOR",G9:G12)</f>
        <v>0</v>
      </c>
      <c r="H8" s="166"/>
      <c r="I8" s="166">
        <f>SUM(I9:I12)</f>
        <v>0</v>
      </c>
      <c r="J8" s="166"/>
      <c r="K8" s="166">
        <f>SUM(K9:K12)</f>
        <v>0</v>
      </c>
      <c r="L8" s="166"/>
      <c r="M8" s="166">
        <f>SUM(M9:M12)</f>
        <v>0</v>
      </c>
      <c r="N8" s="165"/>
      <c r="O8" s="165">
        <f>SUM(O9:O12)</f>
        <v>0.04</v>
      </c>
      <c r="P8" s="165"/>
      <c r="Q8" s="165">
        <f>SUM(Q9:Q12)</f>
        <v>0</v>
      </c>
      <c r="R8" s="166"/>
      <c r="S8" s="166"/>
      <c r="T8" s="166"/>
      <c r="U8" s="166"/>
      <c r="V8" s="166">
        <f>SUM(V9:V12)</f>
        <v>0.83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1.2749999999999999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0.02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0.47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380</v>
      </c>
      <c r="D10" s="158"/>
      <c r="E10" s="159">
        <v>1.2749999999999999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80">
        <v>2</v>
      </c>
      <c r="B11" s="181" t="s">
        <v>135</v>
      </c>
      <c r="C11" s="190" t="s">
        <v>136</v>
      </c>
      <c r="D11" s="182" t="s">
        <v>137</v>
      </c>
      <c r="E11" s="183">
        <v>1</v>
      </c>
      <c r="F11" s="184"/>
      <c r="G11" s="185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0.35510999999999998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5">
      <c r="A12" s="180">
        <v>3</v>
      </c>
      <c r="B12" s="181" t="s">
        <v>139</v>
      </c>
      <c r="C12" s="190" t="s">
        <v>140</v>
      </c>
      <c r="D12" s="182" t="s">
        <v>137</v>
      </c>
      <c r="E12" s="183">
        <v>6</v>
      </c>
      <c r="F12" s="184"/>
      <c r="G12" s="185">
        <f>ROUND(E12*F12,2)</f>
        <v>0</v>
      </c>
      <c r="H12" s="157"/>
      <c r="I12" s="156">
        <f>ROUND(E12*H12,2)</f>
        <v>0</v>
      </c>
      <c r="J12" s="157"/>
      <c r="K12" s="156">
        <f>ROUND(E12*J12,2)</f>
        <v>0</v>
      </c>
      <c r="L12" s="156">
        <v>12</v>
      </c>
      <c r="M12" s="156">
        <f>G12*(1+L12/100)</f>
        <v>0</v>
      </c>
      <c r="N12" s="155">
        <v>0</v>
      </c>
      <c r="O12" s="155">
        <f>ROUND(E12*N12,2)</f>
        <v>0</v>
      </c>
      <c r="P12" s="155">
        <v>0</v>
      </c>
      <c r="Q12" s="155">
        <f>ROUND(E12*P12,2)</f>
        <v>0</v>
      </c>
      <c r="R12" s="156"/>
      <c r="S12" s="156" t="s">
        <v>141</v>
      </c>
      <c r="T12" s="156" t="s">
        <v>142</v>
      </c>
      <c r="U12" s="156">
        <v>0</v>
      </c>
      <c r="V12" s="156">
        <f>ROUND(E12*U12,2)</f>
        <v>0</v>
      </c>
      <c r="W12" s="156"/>
      <c r="X12" s="156" t="s">
        <v>130</v>
      </c>
      <c r="Y12" s="156" t="s">
        <v>131</v>
      </c>
      <c r="Z12" s="146"/>
      <c r="AA12" s="146"/>
      <c r="AB12" s="146"/>
      <c r="AC12" s="146"/>
      <c r="AD12" s="146"/>
      <c r="AE12" s="146"/>
      <c r="AF12" s="146"/>
      <c r="AG12" s="146" t="s">
        <v>132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x14ac:dyDescent="0.25">
      <c r="A13" s="167" t="s">
        <v>123</v>
      </c>
      <c r="B13" s="168" t="s">
        <v>60</v>
      </c>
      <c r="C13" s="187" t="s">
        <v>61</v>
      </c>
      <c r="D13" s="169"/>
      <c r="E13" s="170"/>
      <c r="F13" s="171"/>
      <c r="G13" s="172">
        <f>SUMIF(AG14:AG20,"&lt;&gt;NOR",G14:G20)</f>
        <v>0</v>
      </c>
      <c r="H13" s="166"/>
      <c r="I13" s="166">
        <f>SUM(I14:I20)</f>
        <v>0</v>
      </c>
      <c r="J13" s="166"/>
      <c r="K13" s="166">
        <f>SUM(K14:K20)</f>
        <v>0</v>
      </c>
      <c r="L13" s="166"/>
      <c r="M13" s="166">
        <f>SUM(M14:M20)</f>
        <v>0</v>
      </c>
      <c r="N13" s="165"/>
      <c r="O13" s="165">
        <f>SUM(O14:O20)</f>
        <v>0.06</v>
      </c>
      <c r="P13" s="165"/>
      <c r="Q13" s="165">
        <f>SUM(Q14:Q20)</f>
        <v>0</v>
      </c>
      <c r="R13" s="166"/>
      <c r="S13" s="166"/>
      <c r="T13" s="166"/>
      <c r="U13" s="166"/>
      <c r="V13" s="166">
        <f>SUM(V14:V20)</f>
        <v>3.36</v>
      </c>
      <c r="W13" s="166"/>
      <c r="X13" s="166"/>
      <c r="Y13" s="166"/>
      <c r="AG13" t="s">
        <v>124</v>
      </c>
    </row>
    <row r="14" spans="1:60" ht="40.799999999999997" outlineLevel="1" x14ac:dyDescent="0.25">
      <c r="A14" s="174">
        <v>4</v>
      </c>
      <c r="B14" s="175" t="s">
        <v>143</v>
      </c>
      <c r="C14" s="188" t="s">
        <v>144</v>
      </c>
      <c r="D14" s="176" t="s">
        <v>127</v>
      </c>
      <c r="E14" s="177">
        <v>1.32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4.3810000000000002E-2</v>
      </c>
      <c r="O14" s="155">
        <f>ROUND(E14*N14,2)</f>
        <v>0.06</v>
      </c>
      <c r="P14" s="155">
        <v>0</v>
      </c>
      <c r="Q14" s="155">
        <f>ROUND(E14*P14,2)</f>
        <v>0</v>
      </c>
      <c r="R14" s="156"/>
      <c r="S14" s="156" t="s">
        <v>128</v>
      </c>
      <c r="T14" s="156" t="s">
        <v>129</v>
      </c>
      <c r="U14" s="156">
        <v>1.83</v>
      </c>
      <c r="V14" s="156">
        <f>ROUND(E14*U14,2)</f>
        <v>2.42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2" x14ac:dyDescent="0.25">
      <c r="A15" s="153"/>
      <c r="B15" s="154"/>
      <c r="C15" s="189" t="s">
        <v>145</v>
      </c>
      <c r="D15" s="158"/>
      <c r="E15" s="159">
        <v>1.32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134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0.399999999999999" outlineLevel="1" x14ac:dyDescent="0.25">
      <c r="A16" s="174">
        <v>5</v>
      </c>
      <c r="B16" s="175" t="s">
        <v>146</v>
      </c>
      <c r="C16" s="188" t="s">
        <v>147</v>
      </c>
      <c r="D16" s="176" t="s">
        <v>137</v>
      </c>
      <c r="E16" s="177">
        <v>1</v>
      </c>
      <c r="F16" s="178"/>
      <c r="G16" s="179">
        <f>ROUND(E16*F16,2)</f>
        <v>0</v>
      </c>
      <c r="H16" s="157"/>
      <c r="I16" s="156">
        <f>ROUND(E16*H16,2)</f>
        <v>0</v>
      </c>
      <c r="J16" s="157"/>
      <c r="K16" s="156">
        <f>ROUND(E16*J16,2)</f>
        <v>0</v>
      </c>
      <c r="L16" s="156">
        <v>12</v>
      </c>
      <c r="M16" s="156">
        <f>G16*(1+L16/100)</f>
        <v>0</v>
      </c>
      <c r="N16" s="155">
        <v>1.6000000000000001E-4</v>
      </c>
      <c r="O16" s="155">
        <f>ROUND(E16*N16,2)</f>
        <v>0</v>
      </c>
      <c r="P16" s="155">
        <v>0</v>
      </c>
      <c r="Q16" s="155">
        <f>ROUND(E16*P16,2)</f>
        <v>0</v>
      </c>
      <c r="R16" s="156"/>
      <c r="S16" s="156" t="s">
        <v>128</v>
      </c>
      <c r="T16" s="156" t="s">
        <v>129</v>
      </c>
      <c r="U16" s="156">
        <v>0.94</v>
      </c>
      <c r="V16" s="156">
        <f>ROUND(E16*U16,2)</f>
        <v>0.94</v>
      </c>
      <c r="W16" s="156"/>
      <c r="X16" s="156" t="s">
        <v>130</v>
      </c>
      <c r="Y16" s="156" t="s">
        <v>131</v>
      </c>
      <c r="Z16" s="146"/>
      <c r="AA16" s="146"/>
      <c r="AB16" s="146"/>
      <c r="AC16" s="146"/>
      <c r="AD16" s="146"/>
      <c r="AE16" s="146"/>
      <c r="AF16" s="146"/>
      <c r="AG16" s="146" t="s">
        <v>132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5">
      <c r="A17" s="153"/>
      <c r="B17" s="154"/>
      <c r="C17" s="252" t="s">
        <v>148</v>
      </c>
      <c r="D17" s="253"/>
      <c r="E17" s="253"/>
      <c r="F17" s="253"/>
      <c r="G17" s="253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149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74">
        <v>6</v>
      </c>
      <c r="B18" s="175" t="s">
        <v>150</v>
      </c>
      <c r="C18" s="188" t="s">
        <v>151</v>
      </c>
      <c r="D18" s="176" t="s">
        <v>137</v>
      </c>
      <c r="E18" s="177">
        <v>1</v>
      </c>
      <c r="F18" s="178"/>
      <c r="G18" s="179">
        <f>ROUND(E18*F18,2)</f>
        <v>0</v>
      </c>
      <c r="H18" s="157"/>
      <c r="I18" s="156">
        <f>ROUND(E18*H18,2)</f>
        <v>0</v>
      </c>
      <c r="J18" s="157"/>
      <c r="K18" s="156">
        <f>ROUND(E18*J18,2)</f>
        <v>0</v>
      </c>
      <c r="L18" s="156">
        <v>12</v>
      </c>
      <c r="M18" s="156">
        <f>G18*(1+L18/100)</f>
        <v>0</v>
      </c>
      <c r="N18" s="155">
        <v>1E-3</v>
      </c>
      <c r="O18" s="155">
        <f>ROUND(E18*N18,2)</f>
        <v>0</v>
      </c>
      <c r="P18" s="155">
        <v>0</v>
      </c>
      <c r="Q18" s="155">
        <f>ROUND(E18*P18,2)</f>
        <v>0</v>
      </c>
      <c r="R18" s="156"/>
      <c r="S18" s="156" t="s">
        <v>141</v>
      </c>
      <c r="T18" s="156" t="s">
        <v>142</v>
      </c>
      <c r="U18" s="156">
        <v>0</v>
      </c>
      <c r="V18" s="156">
        <f>ROUND(E18*U18,2)</f>
        <v>0</v>
      </c>
      <c r="W18" s="156"/>
      <c r="X18" s="156" t="s">
        <v>152</v>
      </c>
      <c r="Y18" s="156" t="s">
        <v>131</v>
      </c>
      <c r="Z18" s="146"/>
      <c r="AA18" s="146"/>
      <c r="AB18" s="146"/>
      <c r="AC18" s="146"/>
      <c r="AD18" s="146"/>
      <c r="AE18" s="146"/>
      <c r="AF18" s="146"/>
      <c r="AG18" s="146" t="s">
        <v>153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5">
      <c r="A19" s="153"/>
      <c r="B19" s="154"/>
      <c r="C19" s="252" t="s">
        <v>154</v>
      </c>
      <c r="D19" s="253"/>
      <c r="E19" s="253"/>
      <c r="F19" s="253"/>
      <c r="G19" s="253"/>
      <c r="H19" s="156"/>
      <c r="I19" s="156"/>
      <c r="J19" s="156"/>
      <c r="K19" s="156"/>
      <c r="L19" s="156"/>
      <c r="M19" s="156"/>
      <c r="N19" s="155"/>
      <c r="O19" s="155"/>
      <c r="P19" s="155"/>
      <c r="Q19" s="155"/>
      <c r="R19" s="156"/>
      <c r="S19" s="156"/>
      <c r="T19" s="156"/>
      <c r="U19" s="156"/>
      <c r="V19" s="156"/>
      <c r="W19" s="156"/>
      <c r="X19" s="156"/>
      <c r="Y19" s="156"/>
      <c r="Z19" s="146"/>
      <c r="AA19" s="146"/>
      <c r="AB19" s="146"/>
      <c r="AC19" s="146"/>
      <c r="AD19" s="146"/>
      <c r="AE19" s="146"/>
      <c r="AF19" s="146"/>
      <c r="AG19" s="146" t="s">
        <v>149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21" outlineLevel="3" x14ac:dyDescent="0.25">
      <c r="A20" s="153"/>
      <c r="B20" s="154"/>
      <c r="C20" s="254" t="s">
        <v>155</v>
      </c>
      <c r="D20" s="255"/>
      <c r="E20" s="255"/>
      <c r="F20" s="255"/>
      <c r="G20" s="255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86" t="str">
        <f>C20</f>
        <v>Materiál komponentů revizních dvířek - pozinkovaný ocelový plech,  kotvící stěna - SDK/zděná kce, otvírání na magnet.</v>
      </c>
      <c r="BB20" s="146"/>
      <c r="BC20" s="146"/>
      <c r="BD20" s="146"/>
      <c r="BE20" s="146"/>
      <c r="BF20" s="146"/>
      <c r="BG20" s="146"/>
      <c r="BH20" s="146"/>
    </row>
    <row r="21" spans="1:60" x14ac:dyDescent="0.25">
      <c r="A21" s="167" t="s">
        <v>123</v>
      </c>
      <c r="B21" s="168" t="s">
        <v>62</v>
      </c>
      <c r="C21" s="187" t="s">
        <v>63</v>
      </c>
      <c r="D21" s="169"/>
      <c r="E21" s="170"/>
      <c r="F21" s="171"/>
      <c r="G21" s="172">
        <f>SUMIF(AG22:AG52,"&lt;&gt;NOR",G22:G52)</f>
        <v>0</v>
      </c>
      <c r="H21" s="166"/>
      <c r="I21" s="166">
        <f>SUM(I22:I52)</f>
        <v>0</v>
      </c>
      <c r="J21" s="166"/>
      <c r="K21" s="166">
        <f>SUM(K22:K52)</f>
        <v>0</v>
      </c>
      <c r="L21" s="166"/>
      <c r="M21" s="166">
        <f>SUM(M22:M52)</f>
        <v>0</v>
      </c>
      <c r="N21" s="165"/>
      <c r="O21" s="165">
        <f>SUM(O22:O52)</f>
        <v>5.52</v>
      </c>
      <c r="P21" s="165"/>
      <c r="Q21" s="165">
        <f>SUM(Q22:Q52)</f>
        <v>0</v>
      </c>
      <c r="R21" s="166"/>
      <c r="S21" s="166"/>
      <c r="T21" s="166"/>
      <c r="U21" s="166"/>
      <c r="V21" s="166">
        <f>SUM(V22:V52)</f>
        <v>198.39000000000001</v>
      </c>
      <c r="W21" s="166"/>
      <c r="X21" s="166"/>
      <c r="Y21" s="166"/>
      <c r="AG21" t="s">
        <v>124</v>
      </c>
    </row>
    <row r="22" spans="1:60" ht="20.399999999999999" outlineLevel="1" x14ac:dyDescent="0.25">
      <c r="A22" s="174">
        <v>7</v>
      </c>
      <c r="B22" s="175" t="s">
        <v>156</v>
      </c>
      <c r="C22" s="188" t="s">
        <v>157</v>
      </c>
      <c r="D22" s="176" t="s">
        <v>127</v>
      </c>
      <c r="E22" s="177">
        <v>64</v>
      </c>
      <c r="F22" s="178"/>
      <c r="G22" s="179">
        <f>ROUND(E22*F22,2)</f>
        <v>0</v>
      </c>
      <c r="H22" s="157"/>
      <c r="I22" s="156">
        <f>ROUND(E22*H22,2)</f>
        <v>0</v>
      </c>
      <c r="J22" s="157"/>
      <c r="K22" s="156">
        <f>ROUND(E22*J22,2)</f>
        <v>0</v>
      </c>
      <c r="L22" s="156">
        <v>12</v>
      </c>
      <c r="M22" s="156">
        <f>G22*(1+L22/100)</f>
        <v>0</v>
      </c>
      <c r="N22" s="155">
        <v>7.5900000000000004E-3</v>
      </c>
      <c r="O22" s="155">
        <f>ROUND(E22*N22,2)</f>
        <v>0.49</v>
      </c>
      <c r="P22" s="155">
        <v>0</v>
      </c>
      <c r="Q22" s="155">
        <f>ROUND(E22*P22,2)</f>
        <v>0</v>
      </c>
      <c r="R22" s="156"/>
      <c r="S22" s="156" t="s">
        <v>128</v>
      </c>
      <c r="T22" s="156" t="s">
        <v>129</v>
      </c>
      <c r="U22" s="156">
        <v>0.32</v>
      </c>
      <c r="V22" s="156">
        <f>ROUND(E22*U22,2)</f>
        <v>20.48</v>
      </c>
      <c r="W22" s="156"/>
      <c r="X22" s="156" t="s">
        <v>130</v>
      </c>
      <c r="Y22" s="156" t="s">
        <v>131</v>
      </c>
      <c r="Z22" s="146"/>
      <c r="AA22" s="146"/>
      <c r="AB22" s="146"/>
      <c r="AC22" s="146"/>
      <c r="AD22" s="146"/>
      <c r="AE22" s="146"/>
      <c r="AF22" s="146"/>
      <c r="AG22" s="146" t="s">
        <v>132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5">
      <c r="A23" s="153"/>
      <c r="B23" s="154"/>
      <c r="C23" s="252" t="s">
        <v>158</v>
      </c>
      <c r="D23" s="253"/>
      <c r="E23" s="253"/>
      <c r="F23" s="253"/>
      <c r="G23" s="253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2" x14ac:dyDescent="0.25">
      <c r="A24" s="153"/>
      <c r="B24" s="154"/>
      <c r="C24" s="189" t="s">
        <v>381</v>
      </c>
      <c r="D24" s="158"/>
      <c r="E24" s="159">
        <v>64</v>
      </c>
      <c r="F24" s="156"/>
      <c r="G24" s="156"/>
      <c r="H24" s="156"/>
      <c r="I24" s="156"/>
      <c r="J24" s="156"/>
      <c r="K24" s="156"/>
      <c r="L24" s="156"/>
      <c r="M24" s="156"/>
      <c r="N24" s="155"/>
      <c r="O24" s="155"/>
      <c r="P24" s="155"/>
      <c r="Q24" s="155"/>
      <c r="R24" s="156"/>
      <c r="S24" s="156"/>
      <c r="T24" s="156"/>
      <c r="U24" s="156"/>
      <c r="V24" s="156"/>
      <c r="W24" s="156"/>
      <c r="X24" s="156"/>
      <c r="Y24" s="156"/>
      <c r="Z24" s="146"/>
      <c r="AA24" s="146"/>
      <c r="AB24" s="146"/>
      <c r="AC24" s="146"/>
      <c r="AD24" s="146"/>
      <c r="AE24" s="146"/>
      <c r="AF24" s="146"/>
      <c r="AG24" s="146" t="s">
        <v>134</v>
      </c>
      <c r="AH24" s="146">
        <v>0</v>
      </c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74">
        <v>8</v>
      </c>
      <c r="B25" s="175" t="s">
        <v>160</v>
      </c>
      <c r="C25" s="188" t="s">
        <v>161</v>
      </c>
      <c r="D25" s="176" t="s">
        <v>127</v>
      </c>
      <c r="E25" s="177">
        <v>64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2.9999999999999997E-4</v>
      </c>
      <c r="O25" s="155">
        <f>ROUND(E25*N25,2)</f>
        <v>0.02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0.09</v>
      </c>
      <c r="V25" s="156">
        <f>ROUND(E25*U25,2)</f>
        <v>5.76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189" t="s">
        <v>381</v>
      </c>
      <c r="D26" s="158"/>
      <c r="E26" s="159">
        <v>64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134</v>
      </c>
      <c r="AH26" s="146">
        <v>0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74">
        <v>9</v>
      </c>
      <c r="B27" s="175" t="s">
        <v>162</v>
      </c>
      <c r="C27" s="188" t="s">
        <v>163</v>
      </c>
      <c r="D27" s="176" t="s">
        <v>127</v>
      </c>
      <c r="E27" s="177">
        <v>36.713999999999999</v>
      </c>
      <c r="F27" s="178"/>
      <c r="G27" s="179">
        <f>ROUND(E27*F27,2)</f>
        <v>0</v>
      </c>
      <c r="H27" s="157"/>
      <c r="I27" s="156">
        <f>ROUND(E27*H27,2)</f>
        <v>0</v>
      </c>
      <c r="J27" s="157"/>
      <c r="K27" s="156">
        <f>ROUND(E27*J27,2)</f>
        <v>0</v>
      </c>
      <c r="L27" s="156">
        <v>12</v>
      </c>
      <c r="M27" s="156">
        <f>G27*(1+L27/100)</f>
        <v>0</v>
      </c>
      <c r="N27" s="155">
        <v>0.02</v>
      </c>
      <c r="O27" s="155">
        <f>ROUND(E27*N27,2)</f>
        <v>0.73</v>
      </c>
      <c r="P27" s="155">
        <v>0</v>
      </c>
      <c r="Q27" s="155">
        <f>ROUND(E27*P27,2)</f>
        <v>0</v>
      </c>
      <c r="R27" s="156"/>
      <c r="S27" s="156" t="s">
        <v>128</v>
      </c>
      <c r="T27" s="156" t="s">
        <v>129</v>
      </c>
      <c r="U27" s="156">
        <v>0.36</v>
      </c>
      <c r="V27" s="156">
        <f>ROUND(E27*U27,2)</f>
        <v>13.22</v>
      </c>
      <c r="W27" s="156"/>
      <c r="X27" s="156" t="s">
        <v>130</v>
      </c>
      <c r="Y27" s="156" t="s">
        <v>131</v>
      </c>
      <c r="Z27" s="146"/>
      <c r="AA27" s="146"/>
      <c r="AB27" s="146"/>
      <c r="AC27" s="146"/>
      <c r="AD27" s="146"/>
      <c r="AE27" s="146"/>
      <c r="AF27" s="146"/>
      <c r="AG27" s="146" t="s">
        <v>132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5">
      <c r="A28" s="153"/>
      <c r="B28" s="154"/>
      <c r="C28" s="252" t="s">
        <v>164</v>
      </c>
      <c r="D28" s="253"/>
      <c r="E28" s="253"/>
      <c r="F28" s="253"/>
      <c r="G28" s="253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149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2" x14ac:dyDescent="0.25">
      <c r="A29" s="153"/>
      <c r="B29" s="154"/>
      <c r="C29" s="189" t="s">
        <v>166</v>
      </c>
      <c r="D29" s="158"/>
      <c r="E29" s="159">
        <v>21.513999999999999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5">
      <c r="A30" s="153"/>
      <c r="B30" s="154"/>
      <c r="C30" s="189" t="s">
        <v>382</v>
      </c>
      <c r="D30" s="158"/>
      <c r="E30" s="159">
        <v>12.65</v>
      </c>
      <c r="F30" s="156"/>
      <c r="G30" s="156"/>
      <c r="H30" s="156"/>
      <c r="I30" s="156"/>
      <c r="J30" s="156"/>
      <c r="K30" s="156"/>
      <c r="L30" s="156"/>
      <c r="M30" s="156"/>
      <c r="N30" s="155"/>
      <c r="O30" s="155"/>
      <c r="P30" s="155"/>
      <c r="Q30" s="155"/>
      <c r="R30" s="156"/>
      <c r="S30" s="156"/>
      <c r="T30" s="156"/>
      <c r="U30" s="156"/>
      <c r="V30" s="156"/>
      <c r="W30" s="156"/>
      <c r="X30" s="156"/>
      <c r="Y30" s="156"/>
      <c r="Z30" s="146"/>
      <c r="AA30" s="146"/>
      <c r="AB30" s="146"/>
      <c r="AC30" s="146"/>
      <c r="AD30" s="146"/>
      <c r="AE30" s="146"/>
      <c r="AF30" s="146"/>
      <c r="AG30" s="146" t="s">
        <v>134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3" x14ac:dyDescent="0.25">
      <c r="A31" s="153"/>
      <c r="B31" s="154"/>
      <c r="C31" s="189" t="s">
        <v>383</v>
      </c>
      <c r="D31" s="158"/>
      <c r="E31" s="159">
        <v>2.5499999999999998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134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20.399999999999999" outlineLevel="1" x14ac:dyDescent="0.25">
      <c r="A32" s="174">
        <v>10</v>
      </c>
      <c r="B32" s="175" t="s">
        <v>168</v>
      </c>
      <c r="C32" s="188" t="s">
        <v>169</v>
      </c>
      <c r="D32" s="176" t="s">
        <v>127</v>
      </c>
      <c r="E32" s="177">
        <v>155.22900000000001</v>
      </c>
      <c r="F32" s="178"/>
      <c r="G32" s="179">
        <f>ROUND(E32*F32,2)</f>
        <v>0</v>
      </c>
      <c r="H32" s="157"/>
      <c r="I32" s="156">
        <f>ROUND(E32*H32,2)</f>
        <v>0</v>
      </c>
      <c r="J32" s="157"/>
      <c r="K32" s="156">
        <f>ROUND(E32*J32,2)</f>
        <v>0</v>
      </c>
      <c r="L32" s="156">
        <v>12</v>
      </c>
      <c r="M32" s="156">
        <f>G32*(1+L32/100)</f>
        <v>0</v>
      </c>
      <c r="N32" s="155">
        <v>6.8999999999999999E-3</v>
      </c>
      <c r="O32" s="155">
        <f>ROUND(E32*N32,2)</f>
        <v>1.07</v>
      </c>
      <c r="P32" s="155">
        <v>0</v>
      </c>
      <c r="Q32" s="155">
        <f>ROUND(E32*P32,2)</f>
        <v>0</v>
      </c>
      <c r="R32" s="156"/>
      <c r="S32" s="156" t="s">
        <v>128</v>
      </c>
      <c r="T32" s="156" t="s">
        <v>129</v>
      </c>
      <c r="U32" s="156">
        <v>0.25</v>
      </c>
      <c r="V32" s="156">
        <f>ROUND(E32*U32,2)</f>
        <v>38.81</v>
      </c>
      <c r="W32" s="156"/>
      <c r="X32" s="156" t="s">
        <v>130</v>
      </c>
      <c r="Y32" s="156" t="s">
        <v>131</v>
      </c>
      <c r="Z32" s="146"/>
      <c r="AA32" s="146"/>
      <c r="AB32" s="146"/>
      <c r="AC32" s="146"/>
      <c r="AD32" s="146"/>
      <c r="AE32" s="146"/>
      <c r="AF32" s="146"/>
      <c r="AG32" s="146" t="s">
        <v>132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5">
      <c r="A33" s="153"/>
      <c r="B33" s="154"/>
      <c r="C33" s="189" t="s">
        <v>384</v>
      </c>
      <c r="D33" s="158"/>
      <c r="E33" s="159">
        <v>24.731999999999999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385</v>
      </c>
      <c r="D34" s="158"/>
      <c r="E34" s="159">
        <v>52.048000000000002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5">
      <c r="A35" s="153"/>
      <c r="B35" s="154"/>
      <c r="C35" s="189" t="s">
        <v>386</v>
      </c>
      <c r="D35" s="158"/>
      <c r="E35" s="159">
        <v>34.341000000000001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134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5">
      <c r="A36" s="153"/>
      <c r="B36" s="154"/>
      <c r="C36" s="189" t="s">
        <v>387</v>
      </c>
      <c r="D36" s="158"/>
      <c r="E36" s="159">
        <v>44.107999999999997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74">
        <v>11</v>
      </c>
      <c r="B37" s="175" t="s">
        <v>173</v>
      </c>
      <c r="C37" s="188" t="s">
        <v>174</v>
      </c>
      <c r="D37" s="176" t="s">
        <v>127</v>
      </c>
      <c r="E37" s="177">
        <v>189.393</v>
      </c>
      <c r="F37" s="178"/>
      <c r="G37" s="179">
        <f>ROUND(E37*F37,2)</f>
        <v>0</v>
      </c>
      <c r="H37" s="157"/>
      <c r="I37" s="156">
        <f>ROUND(E37*H37,2)</f>
        <v>0</v>
      </c>
      <c r="J37" s="157"/>
      <c r="K37" s="156">
        <f>ROUND(E37*J37,2)</f>
        <v>0</v>
      </c>
      <c r="L37" s="156">
        <v>12</v>
      </c>
      <c r="M37" s="156">
        <f>G37*(1+L37/100)</f>
        <v>0</v>
      </c>
      <c r="N37" s="155">
        <v>1.155E-2</v>
      </c>
      <c r="O37" s="155">
        <f>ROUND(E37*N37,2)</f>
        <v>2.19</v>
      </c>
      <c r="P37" s="155">
        <v>0</v>
      </c>
      <c r="Q37" s="155">
        <f>ROUND(E37*P37,2)</f>
        <v>0</v>
      </c>
      <c r="R37" s="156"/>
      <c r="S37" s="156" t="s">
        <v>128</v>
      </c>
      <c r="T37" s="156" t="s">
        <v>129</v>
      </c>
      <c r="U37" s="156">
        <v>0.1</v>
      </c>
      <c r="V37" s="156">
        <f>ROUND(E37*U37,2)</f>
        <v>18.940000000000001</v>
      </c>
      <c r="W37" s="156"/>
      <c r="X37" s="156" t="s">
        <v>130</v>
      </c>
      <c r="Y37" s="156" t="s">
        <v>131</v>
      </c>
      <c r="Z37" s="146"/>
      <c r="AA37" s="146"/>
      <c r="AB37" s="146"/>
      <c r="AC37" s="146"/>
      <c r="AD37" s="146"/>
      <c r="AE37" s="146"/>
      <c r="AF37" s="146"/>
      <c r="AG37" s="146" t="s">
        <v>132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5">
      <c r="A38" s="153"/>
      <c r="B38" s="154"/>
      <c r="C38" s="189" t="s">
        <v>384</v>
      </c>
      <c r="D38" s="158"/>
      <c r="E38" s="159">
        <v>24.731999999999999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385</v>
      </c>
      <c r="D39" s="158"/>
      <c r="E39" s="159">
        <v>52.048000000000002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386</v>
      </c>
      <c r="D40" s="158"/>
      <c r="E40" s="159">
        <v>34.341000000000001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5">
      <c r="A41" s="153"/>
      <c r="B41" s="154"/>
      <c r="C41" s="189" t="s">
        <v>387</v>
      </c>
      <c r="D41" s="158"/>
      <c r="E41" s="159">
        <v>44.107999999999997</v>
      </c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134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5">
      <c r="A42" s="153"/>
      <c r="B42" s="154"/>
      <c r="C42" s="189" t="s">
        <v>166</v>
      </c>
      <c r="D42" s="158"/>
      <c r="E42" s="159">
        <v>21.513999999999999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382</v>
      </c>
      <c r="D43" s="158"/>
      <c r="E43" s="159">
        <v>12.65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74">
        <v>12</v>
      </c>
      <c r="B44" s="175" t="s">
        <v>175</v>
      </c>
      <c r="C44" s="188" t="s">
        <v>176</v>
      </c>
      <c r="D44" s="176" t="s">
        <v>127</v>
      </c>
      <c r="E44" s="177">
        <v>9.4499999999999993</v>
      </c>
      <c r="F44" s="178"/>
      <c r="G44" s="179">
        <f>ROUND(E44*F44,2)</f>
        <v>0</v>
      </c>
      <c r="H44" s="157"/>
      <c r="I44" s="156">
        <f>ROUND(E44*H44,2)</f>
        <v>0</v>
      </c>
      <c r="J44" s="157"/>
      <c r="K44" s="156">
        <f>ROUND(E44*J44,2)</f>
        <v>0</v>
      </c>
      <c r="L44" s="156">
        <v>12</v>
      </c>
      <c r="M44" s="156">
        <f>G44*(1+L44/100)</f>
        <v>0</v>
      </c>
      <c r="N44" s="155">
        <v>4.0000000000000003E-5</v>
      </c>
      <c r="O44" s="155">
        <f>ROUND(E44*N44,2)</f>
        <v>0</v>
      </c>
      <c r="P44" s="155">
        <v>0</v>
      </c>
      <c r="Q44" s="155">
        <f>ROUND(E44*P44,2)</f>
        <v>0</v>
      </c>
      <c r="R44" s="156"/>
      <c r="S44" s="156" t="s">
        <v>128</v>
      </c>
      <c r="T44" s="156" t="s">
        <v>129</v>
      </c>
      <c r="U44" s="156">
        <v>0.08</v>
      </c>
      <c r="V44" s="156">
        <f>ROUND(E44*U44,2)</f>
        <v>0.76</v>
      </c>
      <c r="W44" s="156"/>
      <c r="X44" s="156" t="s">
        <v>130</v>
      </c>
      <c r="Y44" s="156" t="s">
        <v>131</v>
      </c>
      <c r="Z44" s="146"/>
      <c r="AA44" s="146"/>
      <c r="AB44" s="146"/>
      <c r="AC44" s="146"/>
      <c r="AD44" s="146"/>
      <c r="AE44" s="146"/>
      <c r="AF44" s="146"/>
      <c r="AG44" s="146" t="s">
        <v>132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2" x14ac:dyDescent="0.25">
      <c r="A45" s="153"/>
      <c r="B45" s="154"/>
      <c r="C45" s="189" t="s">
        <v>178</v>
      </c>
      <c r="D45" s="158"/>
      <c r="E45" s="159">
        <v>2.25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388</v>
      </c>
      <c r="D46" s="158"/>
      <c r="E46" s="159">
        <v>5.4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389</v>
      </c>
      <c r="D47" s="158"/>
      <c r="E47" s="159">
        <v>1.8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ht="20.399999999999999" outlineLevel="1" x14ac:dyDescent="0.25">
      <c r="A48" s="180">
        <v>13</v>
      </c>
      <c r="B48" s="181" t="s">
        <v>179</v>
      </c>
      <c r="C48" s="190" t="s">
        <v>180</v>
      </c>
      <c r="D48" s="182" t="s">
        <v>127</v>
      </c>
      <c r="E48" s="183">
        <v>64</v>
      </c>
      <c r="F48" s="184"/>
      <c r="G48" s="185">
        <f>ROUND(E48*F48,2)</f>
        <v>0</v>
      </c>
      <c r="H48" s="157"/>
      <c r="I48" s="156">
        <f>ROUND(E48*H48,2)</f>
        <v>0</v>
      </c>
      <c r="J48" s="157"/>
      <c r="K48" s="156">
        <f>ROUND(E48*J48,2)</f>
        <v>0</v>
      </c>
      <c r="L48" s="156">
        <v>12</v>
      </c>
      <c r="M48" s="156">
        <f>G48*(1+L48/100)</f>
        <v>0</v>
      </c>
      <c r="N48" s="155">
        <v>4.1200000000000004E-3</v>
      </c>
      <c r="O48" s="155">
        <f>ROUND(E48*N48,2)</f>
        <v>0.26</v>
      </c>
      <c r="P48" s="155">
        <v>0</v>
      </c>
      <c r="Q48" s="155">
        <f>ROUND(E48*P48,2)</f>
        <v>0</v>
      </c>
      <c r="R48" s="156"/>
      <c r="S48" s="156" t="s">
        <v>128</v>
      </c>
      <c r="T48" s="156" t="s">
        <v>129</v>
      </c>
      <c r="U48" s="156">
        <v>0.48399999999999999</v>
      </c>
      <c r="V48" s="156">
        <f>ROUND(E48*U48,2)</f>
        <v>30.98</v>
      </c>
      <c r="W48" s="156"/>
      <c r="X48" s="156" t="s">
        <v>130</v>
      </c>
      <c r="Y48" s="156" t="s">
        <v>131</v>
      </c>
      <c r="Z48" s="146"/>
      <c r="AA48" s="146"/>
      <c r="AB48" s="146"/>
      <c r="AC48" s="146"/>
      <c r="AD48" s="146"/>
      <c r="AE48" s="146"/>
      <c r="AF48" s="146"/>
      <c r="AG48" s="146" t="s">
        <v>132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ht="20.399999999999999" outlineLevel="1" x14ac:dyDescent="0.25">
      <c r="A49" s="174">
        <v>14</v>
      </c>
      <c r="B49" s="175" t="s">
        <v>181</v>
      </c>
      <c r="C49" s="188" t="s">
        <v>182</v>
      </c>
      <c r="D49" s="176" t="s">
        <v>137</v>
      </c>
      <c r="E49" s="177">
        <v>1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3.6119999999999999E-2</v>
      </c>
      <c r="O49" s="155">
        <f>ROUND(E49*N49,2)</f>
        <v>0.04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0.88</v>
      </c>
      <c r="V49" s="156">
        <f>ROUND(E49*U49,2)</f>
        <v>0.88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183</v>
      </c>
      <c r="D50" s="158"/>
      <c r="E50" s="159">
        <v>1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80">
        <v>15</v>
      </c>
      <c r="B51" s="181" t="s">
        <v>184</v>
      </c>
      <c r="C51" s="190" t="s">
        <v>185</v>
      </c>
      <c r="D51" s="182" t="s">
        <v>127</v>
      </c>
      <c r="E51" s="183">
        <v>189.393</v>
      </c>
      <c r="F51" s="184"/>
      <c r="G51" s="185">
        <f>ROUND(E51*F51,2)</f>
        <v>0</v>
      </c>
      <c r="H51" s="157"/>
      <c r="I51" s="156">
        <f>ROUND(E51*H51,2)</f>
        <v>0</v>
      </c>
      <c r="J51" s="157"/>
      <c r="K51" s="156">
        <f>ROUND(E51*J51,2)</f>
        <v>0</v>
      </c>
      <c r="L51" s="156">
        <v>12</v>
      </c>
      <c r="M51" s="156">
        <f>G51*(1+L51/100)</f>
        <v>0</v>
      </c>
      <c r="N51" s="155">
        <v>8.0000000000000007E-5</v>
      </c>
      <c r="O51" s="155">
        <f>ROUND(E51*N51,2)</f>
        <v>0.02</v>
      </c>
      <c r="P51" s="155">
        <v>0</v>
      </c>
      <c r="Q51" s="155">
        <f>ROUND(E51*P51,2)</f>
        <v>0</v>
      </c>
      <c r="R51" s="156"/>
      <c r="S51" s="156" t="s">
        <v>128</v>
      </c>
      <c r="T51" s="156" t="s">
        <v>129</v>
      </c>
      <c r="U51" s="156">
        <v>0</v>
      </c>
      <c r="V51" s="156">
        <f>ROUND(E51*U51,2)</f>
        <v>0</v>
      </c>
      <c r="W51" s="156"/>
      <c r="X51" s="156" t="s">
        <v>130</v>
      </c>
      <c r="Y51" s="156" t="s">
        <v>131</v>
      </c>
      <c r="Z51" s="146"/>
      <c r="AA51" s="146"/>
      <c r="AB51" s="146"/>
      <c r="AC51" s="146"/>
      <c r="AD51" s="146"/>
      <c r="AE51" s="146"/>
      <c r="AF51" s="146"/>
      <c r="AG51" s="146" t="s">
        <v>132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0.399999999999999" outlineLevel="1" x14ac:dyDescent="0.25">
      <c r="A52" s="180">
        <v>16</v>
      </c>
      <c r="B52" s="181" t="s">
        <v>186</v>
      </c>
      <c r="C52" s="190" t="s">
        <v>187</v>
      </c>
      <c r="D52" s="182" t="s">
        <v>127</v>
      </c>
      <c r="E52" s="183">
        <v>189.393</v>
      </c>
      <c r="F52" s="184"/>
      <c r="G52" s="185">
        <f>ROUND(E52*F52,2)</f>
        <v>0</v>
      </c>
      <c r="H52" s="157"/>
      <c r="I52" s="156">
        <f>ROUND(E52*H52,2)</f>
        <v>0</v>
      </c>
      <c r="J52" s="157"/>
      <c r="K52" s="156">
        <f>ROUND(E52*J52,2)</f>
        <v>0</v>
      </c>
      <c r="L52" s="156">
        <v>12</v>
      </c>
      <c r="M52" s="156">
        <f>G52*(1+L52/100)</f>
        <v>0</v>
      </c>
      <c r="N52" s="155">
        <v>3.6800000000000001E-3</v>
      </c>
      <c r="O52" s="155">
        <f>ROUND(E52*N52,2)</f>
        <v>0.7</v>
      </c>
      <c r="P52" s="155">
        <v>0</v>
      </c>
      <c r="Q52" s="155">
        <f>ROUND(E52*P52,2)</f>
        <v>0</v>
      </c>
      <c r="R52" s="156"/>
      <c r="S52" s="156" t="s">
        <v>128</v>
      </c>
      <c r="T52" s="156" t="s">
        <v>129</v>
      </c>
      <c r="U52" s="156">
        <v>0.36199999999999999</v>
      </c>
      <c r="V52" s="156">
        <f>ROUND(E52*U52,2)</f>
        <v>68.56</v>
      </c>
      <c r="W52" s="156"/>
      <c r="X52" s="156" t="s">
        <v>130</v>
      </c>
      <c r="Y52" s="156" t="s">
        <v>131</v>
      </c>
      <c r="Z52" s="146"/>
      <c r="AA52" s="146"/>
      <c r="AB52" s="146"/>
      <c r="AC52" s="146"/>
      <c r="AD52" s="146"/>
      <c r="AE52" s="146"/>
      <c r="AF52" s="146"/>
      <c r="AG52" s="146" t="s">
        <v>132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5">
      <c r="A53" s="167" t="s">
        <v>123</v>
      </c>
      <c r="B53" s="168" t="s">
        <v>64</v>
      </c>
      <c r="C53" s="187" t="s">
        <v>65</v>
      </c>
      <c r="D53" s="169"/>
      <c r="E53" s="170"/>
      <c r="F53" s="171"/>
      <c r="G53" s="172">
        <f>SUMIF(AG54:AG61,"&lt;&gt;NOR",G54:G61)</f>
        <v>0</v>
      </c>
      <c r="H53" s="166"/>
      <c r="I53" s="166">
        <f>SUM(I54:I61)</f>
        <v>0</v>
      </c>
      <c r="J53" s="166"/>
      <c r="K53" s="166">
        <f>SUM(K54:K61)</f>
        <v>0</v>
      </c>
      <c r="L53" s="166"/>
      <c r="M53" s="166">
        <f>SUM(M54:M61)</f>
        <v>0</v>
      </c>
      <c r="N53" s="165"/>
      <c r="O53" s="165">
        <f>SUM(O54:O61)</f>
        <v>0.57999999999999996</v>
      </c>
      <c r="P53" s="165"/>
      <c r="Q53" s="165">
        <f>SUM(Q54:Q61)</f>
        <v>0</v>
      </c>
      <c r="R53" s="166"/>
      <c r="S53" s="166"/>
      <c r="T53" s="166"/>
      <c r="U53" s="166"/>
      <c r="V53" s="166">
        <f>SUM(V54:V61)</f>
        <v>25.33</v>
      </c>
      <c r="W53" s="166"/>
      <c r="X53" s="166"/>
      <c r="Y53" s="166"/>
      <c r="AG53" t="s">
        <v>124</v>
      </c>
    </row>
    <row r="54" spans="1:60" outlineLevel="1" x14ac:dyDescent="0.25">
      <c r="A54" s="174">
        <v>17</v>
      </c>
      <c r="B54" s="175" t="s">
        <v>188</v>
      </c>
      <c r="C54" s="188" t="s">
        <v>189</v>
      </c>
      <c r="D54" s="176" t="s">
        <v>127</v>
      </c>
      <c r="E54" s="177">
        <v>64</v>
      </c>
      <c r="F54" s="178"/>
      <c r="G54" s="179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2.1000000000000001E-4</v>
      </c>
      <c r="O54" s="155">
        <f>ROUND(E54*N54,2)</f>
        <v>0.01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0.09</v>
      </c>
      <c r="V54" s="156">
        <f>ROUND(E54*U54,2)</f>
        <v>5.76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2" x14ac:dyDescent="0.25">
      <c r="A55" s="153"/>
      <c r="B55" s="154"/>
      <c r="C55" s="189" t="s">
        <v>190</v>
      </c>
      <c r="D55" s="158"/>
      <c r="E55" s="159">
        <v>5.5</v>
      </c>
      <c r="F55" s="156"/>
      <c r="G55" s="156"/>
      <c r="H55" s="156"/>
      <c r="I55" s="156"/>
      <c r="J55" s="156"/>
      <c r="K55" s="156"/>
      <c r="L55" s="156"/>
      <c r="M55" s="156"/>
      <c r="N55" s="155"/>
      <c r="O55" s="155"/>
      <c r="P55" s="155"/>
      <c r="Q55" s="155"/>
      <c r="R55" s="156"/>
      <c r="S55" s="156"/>
      <c r="T55" s="156"/>
      <c r="U55" s="156"/>
      <c r="V55" s="156"/>
      <c r="W55" s="156"/>
      <c r="X55" s="156"/>
      <c r="Y55" s="156"/>
      <c r="Z55" s="146"/>
      <c r="AA55" s="146"/>
      <c r="AB55" s="146"/>
      <c r="AC55" s="146"/>
      <c r="AD55" s="146"/>
      <c r="AE55" s="146"/>
      <c r="AF55" s="146"/>
      <c r="AG55" s="146" t="s">
        <v>134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3" x14ac:dyDescent="0.25">
      <c r="A56" s="153"/>
      <c r="B56" s="154"/>
      <c r="C56" s="189" t="s">
        <v>390</v>
      </c>
      <c r="D56" s="158"/>
      <c r="E56" s="159">
        <v>58.5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74">
        <v>18</v>
      </c>
      <c r="B57" s="175" t="s">
        <v>192</v>
      </c>
      <c r="C57" s="188" t="s">
        <v>193</v>
      </c>
      <c r="D57" s="176" t="s">
        <v>127</v>
      </c>
      <c r="E57" s="177">
        <v>64</v>
      </c>
      <c r="F57" s="178"/>
      <c r="G57" s="179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8.9200000000000008E-3</v>
      </c>
      <c r="O57" s="155">
        <f>ROUND(E57*N57,2)</f>
        <v>0.56999999999999995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0.26</v>
      </c>
      <c r="V57" s="156">
        <f>ROUND(E57*U57,2)</f>
        <v>16.64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5">
      <c r="A58" s="153"/>
      <c r="B58" s="154"/>
      <c r="C58" s="189" t="s">
        <v>190</v>
      </c>
      <c r="D58" s="158"/>
      <c r="E58" s="159">
        <v>5.5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134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3" x14ac:dyDescent="0.25">
      <c r="A59" s="153"/>
      <c r="B59" s="154"/>
      <c r="C59" s="189" t="s">
        <v>390</v>
      </c>
      <c r="D59" s="158"/>
      <c r="E59" s="159">
        <v>58.5</v>
      </c>
      <c r="F59" s="156"/>
      <c r="G59" s="156"/>
      <c r="H59" s="156"/>
      <c r="I59" s="156"/>
      <c r="J59" s="156"/>
      <c r="K59" s="156"/>
      <c r="L59" s="156"/>
      <c r="M59" s="156"/>
      <c r="N59" s="155"/>
      <c r="O59" s="155"/>
      <c r="P59" s="155"/>
      <c r="Q59" s="155"/>
      <c r="R59" s="156"/>
      <c r="S59" s="156"/>
      <c r="T59" s="156"/>
      <c r="U59" s="156"/>
      <c r="V59" s="156"/>
      <c r="W59" s="156"/>
      <c r="X59" s="156"/>
      <c r="Y59" s="156"/>
      <c r="Z59" s="146"/>
      <c r="AA59" s="146"/>
      <c r="AB59" s="146"/>
      <c r="AC59" s="146"/>
      <c r="AD59" s="146"/>
      <c r="AE59" s="146"/>
      <c r="AF59" s="146"/>
      <c r="AG59" s="146" t="s">
        <v>134</v>
      </c>
      <c r="AH59" s="146">
        <v>0</v>
      </c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5">
      <c r="A60" s="174">
        <v>19</v>
      </c>
      <c r="B60" s="175" t="s">
        <v>194</v>
      </c>
      <c r="C60" s="188" t="s">
        <v>195</v>
      </c>
      <c r="D60" s="176" t="s">
        <v>127</v>
      </c>
      <c r="E60" s="177">
        <v>58.5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0</v>
      </c>
      <c r="O60" s="155">
        <f>ROUND(E60*N60,2)</f>
        <v>0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0.05</v>
      </c>
      <c r="V60" s="156">
        <f>ROUND(E60*U60,2)</f>
        <v>2.93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390</v>
      </c>
      <c r="D61" s="158"/>
      <c r="E61" s="159">
        <v>58.5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5">
      <c r="A62" s="167" t="s">
        <v>123</v>
      </c>
      <c r="B62" s="168" t="s">
        <v>66</v>
      </c>
      <c r="C62" s="187" t="s">
        <v>67</v>
      </c>
      <c r="D62" s="169"/>
      <c r="E62" s="170"/>
      <c r="F62" s="171"/>
      <c r="G62" s="172">
        <f>SUMIF(AG63:AG64,"&lt;&gt;NOR",G63:G64)</f>
        <v>0</v>
      </c>
      <c r="H62" s="166"/>
      <c r="I62" s="166">
        <f>SUM(I63:I64)</f>
        <v>0</v>
      </c>
      <c r="J62" s="166"/>
      <c r="K62" s="166">
        <f>SUM(K63:K64)</f>
        <v>0</v>
      </c>
      <c r="L62" s="166"/>
      <c r="M62" s="166">
        <f>SUM(M63:M64)</f>
        <v>0</v>
      </c>
      <c r="N62" s="165"/>
      <c r="O62" s="165">
        <f>SUM(O63:O64)</f>
        <v>0.03</v>
      </c>
      <c r="P62" s="165"/>
      <c r="Q62" s="165">
        <f>SUM(Q63:Q64)</f>
        <v>0</v>
      </c>
      <c r="R62" s="166"/>
      <c r="S62" s="166"/>
      <c r="T62" s="166"/>
      <c r="U62" s="166"/>
      <c r="V62" s="166">
        <f>SUM(V63:V64)</f>
        <v>2.19</v>
      </c>
      <c r="W62" s="166"/>
      <c r="X62" s="166"/>
      <c r="Y62" s="166"/>
      <c r="AG62" t="s">
        <v>124</v>
      </c>
    </row>
    <row r="63" spans="1:60" ht="30.6" outlineLevel="1" x14ac:dyDescent="0.25">
      <c r="A63" s="174">
        <v>20</v>
      </c>
      <c r="B63" s="175" t="s">
        <v>196</v>
      </c>
      <c r="C63" s="188" t="s">
        <v>197</v>
      </c>
      <c r="D63" s="176" t="s">
        <v>198</v>
      </c>
      <c r="E63" s="177">
        <v>5.0999999999999996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6.1599999999999997E-3</v>
      </c>
      <c r="O63" s="155">
        <f>ROUND(E63*N63,2)</f>
        <v>0.03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0.43</v>
      </c>
      <c r="V63" s="156">
        <f>ROUND(E63*U63,2)</f>
        <v>2.19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391</v>
      </c>
      <c r="D64" s="158"/>
      <c r="E64" s="159">
        <v>5.0999999999999996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x14ac:dyDescent="0.25">
      <c r="A65" s="167" t="s">
        <v>123</v>
      </c>
      <c r="B65" s="168" t="s">
        <v>68</v>
      </c>
      <c r="C65" s="187" t="s">
        <v>69</v>
      </c>
      <c r="D65" s="169"/>
      <c r="E65" s="170"/>
      <c r="F65" s="171"/>
      <c r="G65" s="172">
        <f>SUMIF(AG66:AG67,"&lt;&gt;NOR",G66:G67)</f>
        <v>0</v>
      </c>
      <c r="H65" s="166"/>
      <c r="I65" s="166">
        <f>SUM(I66:I67)</f>
        <v>0</v>
      </c>
      <c r="J65" s="166"/>
      <c r="K65" s="166">
        <f>SUM(K66:K67)</f>
        <v>0</v>
      </c>
      <c r="L65" s="166"/>
      <c r="M65" s="166">
        <f>SUM(M66:M67)</f>
        <v>0</v>
      </c>
      <c r="N65" s="165"/>
      <c r="O65" s="165">
        <f>SUM(O66:O67)</f>
        <v>0.08</v>
      </c>
      <c r="P65" s="165"/>
      <c r="Q65" s="165">
        <f>SUM(Q66:Q67)</f>
        <v>0</v>
      </c>
      <c r="R65" s="166"/>
      <c r="S65" s="166"/>
      <c r="T65" s="166"/>
      <c r="U65" s="166"/>
      <c r="V65" s="166">
        <f>SUM(V66:V67)</f>
        <v>11.52</v>
      </c>
      <c r="W65" s="166"/>
      <c r="X65" s="166"/>
      <c r="Y65" s="166"/>
      <c r="AG65" t="s">
        <v>124</v>
      </c>
    </row>
    <row r="66" spans="1:60" outlineLevel="1" x14ac:dyDescent="0.25">
      <c r="A66" s="174">
        <v>21</v>
      </c>
      <c r="B66" s="175" t="s">
        <v>200</v>
      </c>
      <c r="C66" s="188" t="s">
        <v>201</v>
      </c>
      <c r="D66" s="176" t="s">
        <v>127</v>
      </c>
      <c r="E66" s="177">
        <v>64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1.2099999999999999E-3</v>
      </c>
      <c r="O66" s="155">
        <f>ROUND(E66*N66,2)</f>
        <v>0.08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0.18</v>
      </c>
      <c r="V66" s="156">
        <f>ROUND(E66*U66,2)</f>
        <v>11.52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381</v>
      </c>
      <c r="D67" s="158"/>
      <c r="E67" s="159">
        <v>64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26.4" x14ac:dyDescent="0.25">
      <c r="A68" s="167" t="s">
        <v>123</v>
      </c>
      <c r="B68" s="168" t="s">
        <v>70</v>
      </c>
      <c r="C68" s="187" t="s">
        <v>71</v>
      </c>
      <c r="D68" s="169"/>
      <c r="E68" s="170"/>
      <c r="F68" s="171"/>
      <c r="G68" s="172">
        <f>SUMIF(AG69:AG70,"&lt;&gt;NOR",G69:G70)</f>
        <v>0</v>
      </c>
      <c r="H68" s="166"/>
      <c r="I68" s="166">
        <f>SUM(I69:I70)</f>
        <v>0</v>
      </c>
      <c r="J68" s="166"/>
      <c r="K68" s="166">
        <f>SUM(K69:K70)</f>
        <v>0</v>
      </c>
      <c r="L68" s="166"/>
      <c r="M68" s="166">
        <f>SUM(M69:M70)</f>
        <v>0</v>
      </c>
      <c r="N68" s="165"/>
      <c r="O68" s="165">
        <f>SUM(O69:O70)</f>
        <v>0</v>
      </c>
      <c r="P68" s="165"/>
      <c r="Q68" s="165">
        <f>SUM(Q69:Q70)</f>
        <v>0</v>
      </c>
      <c r="R68" s="166"/>
      <c r="S68" s="166"/>
      <c r="T68" s="166"/>
      <c r="U68" s="166"/>
      <c r="V68" s="166">
        <f>SUM(V69:V70)</f>
        <v>19.84</v>
      </c>
      <c r="W68" s="166"/>
      <c r="X68" s="166"/>
      <c r="Y68" s="166"/>
      <c r="AG68" t="s">
        <v>124</v>
      </c>
    </row>
    <row r="69" spans="1:60" outlineLevel="1" x14ac:dyDescent="0.25">
      <c r="A69" s="174">
        <v>22</v>
      </c>
      <c r="B69" s="175" t="s">
        <v>203</v>
      </c>
      <c r="C69" s="188" t="s">
        <v>204</v>
      </c>
      <c r="D69" s="176" t="s">
        <v>127</v>
      </c>
      <c r="E69" s="177">
        <v>64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4.0000000000000003E-5</v>
      </c>
      <c r="O69" s="155">
        <f>ROUND(E69*N69,2)</f>
        <v>0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0.31</v>
      </c>
      <c r="V69" s="156">
        <f>ROUND(E69*U69,2)</f>
        <v>19.84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381</v>
      </c>
      <c r="D70" s="158"/>
      <c r="E70" s="159">
        <v>64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x14ac:dyDescent="0.25">
      <c r="A71" s="167" t="s">
        <v>123</v>
      </c>
      <c r="B71" s="168" t="s">
        <v>72</v>
      </c>
      <c r="C71" s="187" t="s">
        <v>73</v>
      </c>
      <c r="D71" s="169"/>
      <c r="E71" s="170"/>
      <c r="F71" s="171"/>
      <c r="G71" s="172">
        <f>SUMIF(AG72:AG104,"&lt;&gt;NOR",G72:G104)</f>
        <v>0</v>
      </c>
      <c r="H71" s="166"/>
      <c r="I71" s="166">
        <f>SUM(I72:I104)</f>
        <v>0</v>
      </c>
      <c r="J71" s="166"/>
      <c r="K71" s="166">
        <f>SUM(K72:K104)</f>
        <v>0</v>
      </c>
      <c r="L71" s="166"/>
      <c r="M71" s="166">
        <f>SUM(M72:M104)</f>
        <v>0</v>
      </c>
      <c r="N71" s="165"/>
      <c r="O71" s="165">
        <f>SUM(O72:O104)</f>
        <v>0.01</v>
      </c>
      <c r="P71" s="165"/>
      <c r="Q71" s="165">
        <f>SUM(Q72:Q104)</f>
        <v>4.3600000000000003</v>
      </c>
      <c r="R71" s="166"/>
      <c r="S71" s="166"/>
      <c r="T71" s="166"/>
      <c r="U71" s="166"/>
      <c r="V71" s="166">
        <f>SUM(V72:V104)</f>
        <v>48.769999999999996</v>
      </c>
      <c r="W71" s="166"/>
      <c r="X71" s="166"/>
      <c r="Y71" s="166"/>
      <c r="AG71" t="s">
        <v>124</v>
      </c>
    </row>
    <row r="72" spans="1:60" outlineLevel="1" x14ac:dyDescent="0.25">
      <c r="A72" s="174">
        <v>23</v>
      </c>
      <c r="B72" s="175" t="s">
        <v>205</v>
      </c>
      <c r="C72" s="188" t="s">
        <v>206</v>
      </c>
      <c r="D72" s="176" t="s">
        <v>127</v>
      </c>
      <c r="E72" s="177">
        <v>2.1240000000000001</v>
      </c>
      <c r="F72" s="178"/>
      <c r="G72" s="179">
        <f>ROUND(E72*F72,2)</f>
        <v>0</v>
      </c>
      <c r="H72" s="157"/>
      <c r="I72" s="156">
        <f>ROUND(E72*H72,2)</f>
        <v>0</v>
      </c>
      <c r="J72" s="157"/>
      <c r="K72" s="156">
        <f>ROUND(E72*J72,2)</f>
        <v>0</v>
      </c>
      <c r="L72" s="156">
        <v>12</v>
      </c>
      <c r="M72" s="156">
        <f>G72*(1+L72/100)</f>
        <v>0</v>
      </c>
      <c r="N72" s="155">
        <v>6.7000000000000002E-4</v>
      </c>
      <c r="O72" s="155">
        <f>ROUND(E72*N72,2)</f>
        <v>0</v>
      </c>
      <c r="P72" s="155">
        <v>0.31900000000000001</v>
      </c>
      <c r="Q72" s="155">
        <f>ROUND(E72*P72,2)</f>
        <v>0.68</v>
      </c>
      <c r="R72" s="156"/>
      <c r="S72" s="156" t="s">
        <v>128</v>
      </c>
      <c r="T72" s="156" t="s">
        <v>129</v>
      </c>
      <c r="U72" s="156">
        <v>0.32</v>
      </c>
      <c r="V72" s="156">
        <f>ROUND(E72*U72,2)</f>
        <v>0.68</v>
      </c>
      <c r="W72" s="156"/>
      <c r="X72" s="156" t="s">
        <v>130</v>
      </c>
      <c r="Y72" s="156" t="s">
        <v>131</v>
      </c>
      <c r="Z72" s="146"/>
      <c r="AA72" s="146"/>
      <c r="AB72" s="146"/>
      <c r="AC72" s="146"/>
      <c r="AD72" s="146"/>
      <c r="AE72" s="146"/>
      <c r="AF72" s="146"/>
      <c r="AG72" s="146" t="s">
        <v>132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5">
      <c r="A73" s="153"/>
      <c r="B73" s="154"/>
      <c r="C73" s="189" t="s">
        <v>207</v>
      </c>
      <c r="D73" s="158"/>
      <c r="E73" s="159">
        <v>2.1240000000000001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134</v>
      </c>
      <c r="AH73" s="146">
        <v>0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0.399999999999999" outlineLevel="1" x14ac:dyDescent="0.25">
      <c r="A74" s="174">
        <v>24</v>
      </c>
      <c r="B74" s="175" t="s">
        <v>208</v>
      </c>
      <c r="C74" s="188" t="s">
        <v>209</v>
      </c>
      <c r="D74" s="176" t="s">
        <v>127</v>
      </c>
      <c r="E74" s="177">
        <v>5.5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0</v>
      </c>
      <c r="O74" s="155">
        <f>ROUND(E74*N74,2)</f>
        <v>0</v>
      </c>
      <c r="P74" s="155">
        <v>0.02</v>
      </c>
      <c r="Q74" s="155">
        <f>ROUND(E74*P74,2)</f>
        <v>0.11</v>
      </c>
      <c r="R74" s="156"/>
      <c r="S74" s="156" t="s">
        <v>128</v>
      </c>
      <c r="T74" s="156" t="s">
        <v>129</v>
      </c>
      <c r="U74" s="156">
        <v>0.23</v>
      </c>
      <c r="V74" s="156">
        <f>ROUND(E74*U74,2)</f>
        <v>1.27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5">
      <c r="A75" s="153"/>
      <c r="B75" s="154"/>
      <c r="C75" s="189" t="s">
        <v>190</v>
      </c>
      <c r="D75" s="158"/>
      <c r="E75" s="159">
        <v>5.5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5">
      <c r="A76" s="174">
        <v>25</v>
      </c>
      <c r="B76" s="175" t="s">
        <v>210</v>
      </c>
      <c r="C76" s="188" t="s">
        <v>211</v>
      </c>
      <c r="D76" s="176" t="s">
        <v>137</v>
      </c>
      <c r="E76" s="177">
        <v>8</v>
      </c>
      <c r="F76" s="178"/>
      <c r="G76" s="179">
        <f>ROUND(E76*F76,2)</f>
        <v>0</v>
      </c>
      <c r="H76" s="157"/>
      <c r="I76" s="156">
        <f>ROUND(E76*H76,2)</f>
        <v>0</v>
      </c>
      <c r="J76" s="157"/>
      <c r="K76" s="156">
        <f>ROUND(E76*J76,2)</f>
        <v>0</v>
      </c>
      <c r="L76" s="156">
        <v>12</v>
      </c>
      <c r="M76" s="156">
        <f>G76*(1+L76/100)</f>
        <v>0</v>
      </c>
      <c r="N76" s="155">
        <v>0</v>
      </c>
      <c r="O76" s="155">
        <f>ROUND(E76*N76,2)</f>
        <v>0</v>
      </c>
      <c r="P76" s="155">
        <v>0</v>
      </c>
      <c r="Q76" s="155">
        <f>ROUND(E76*P76,2)</f>
        <v>0</v>
      </c>
      <c r="R76" s="156"/>
      <c r="S76" s="156" t="s">
        <v>128</v>
      </c>
      <c r="T76" s="156" t="s">
        <v>129</v>
      </c>
      <c r="U76" s="156">
        <v>0.05</v>
      </c>
      <c r="V76" s="156">
        <f>ROUND(E76*U76,2)</f>
        <v>0.4</v>
      </c>
      <c r="W76" s="156"/>
      <c r="X76" s="156" t="s">
        <v>130</v>
      </c>
      <c r="Y76" s="156" t="s">
        <v>131</v>
      </c>
      <c r="Z76" s="146"/>
      <c r="AA76" s="146"/>
      <c r="AB76" s="146"/>
      <c r="AC76" s="146"/>
      <c r="AD76" s="146"/>
      <c r="AE76" s="146"/>
      <c r="AF76" s="146"/>
      <c r="AG76" s="146" t="s">
        <v>132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5">
      <c r="A77" s="153"/>
      <c r="B77" s="154"/>
      <c r="C77" s="189" t="s">
        <v>392</v>
      </c>
      <c r="D77" s="158"/>
      <c r="E77" s="159">
        <v>5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134</v>
      </c>
      <c r="AH77" s="146">
        <v>0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3" x14ac:dyDescent="0.25">
      <c r="A78" s="153"/>
      <c r="B78" s="154"/>
      <c r="C78" s="189" t="s">
        <v>393</v>
      </c>
      <c r="D78" s="158"/>
      <c r="E78" s="159">
        <v>1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3" x14ac:dyDescent="0.25">
      <c r="A79" s="153"/>
      <c r="B79" s="154"/>
      <c r="C79" s="189" t="s">
        <v>394</v>
      </c>
      <c r="D79" s="158"/>
      <c r="E79" s="159">
        <v>1</v>
      </c>
      <c r="F79" s="156"/>
      <c r="G79" s="156"/>
      <c r="H79" s="156"/>
      <c r="I79" s="156"/>
      <c r="J79" s="156"/>
      <c r="K79" s="156"/>
      <c r="L79" s="156"/>
      <c r="M79" s="156"/>
      <c r="N79" s="155"/>
      <c r="O79" s="155"/>
      <c r="P79" s="155"/>
      <c r="Q79" s="155"/>
      <c r="R79" s="156"/>
      <c r="S79" s="156"/>
      <c r="T79" s="156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134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3" x14ac:dyDescent="0.25">
      <c r="A80" s="153"/>
      <c r="B80" s="154"/>
      <c r="C80" s="189" t="s">
        <v>213</v>
      </c>
      <c r="D80" s="158"/>
      <c r="E80" s="159">
        <v>1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134</v>
      </c>
      <c r="AH80" s="146">
        <v>0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74">
        <v>26</v>
      </c>
      <c r="B81" s="175" t="s">
        <v>214</v>
      </c>
      <c r="C81" s="188" t="s">
        <v>215</v>
      </c>
      <c r="D81" s="176" t="s">
        <v>127</v>
      </c>
      <c r="E81" s="177">
        <v>1.2</v>
      </c>
      <c r="F81" s="178"/>
      <c r="G81" s="179">
        <f>ROUND(E81*F81,2)</f>
        <v>0</v>
      </c>
      <c r="H81" s="157"/>
      <c r="I81" s="156">
        <f>ROUND(E81*H81,2)</f>
        <v>0</v>
      </c>
      <c r="J81" s="157"/>
      <c r="K81" s="156">
        <f>ROUND(E81*J81,2)</f>
        <v>0</v>
      </c>
      <c r="L81" s="156">
        <v>12</v>
      </c>
      <c r="M81" s="156">
        <f>G81*(1+L81/100)</f>
        <v>0</v>
      </c>
      <c r="N81" s="155">
        <v>1.17E-3</v>
      </c>
      <c r="O81" s="155">
        <f>ROUND(E81*N81,2)</f>
        <v>0</v>
      </c>
      <c r="P81" s="155">
        <v>8.7999999999999995E-2</v>
      </c>
      <c r="Q81" s="155">
        <f>ROUND(E81*P81,2)</f>
        <v>0.11</v>
      </c>
      <c r="R81" s="156"/>
      <c r="S81" s="156" t="s">
        <v>128</v>
      </c>
      <c r="T81" s="156" t="s">
        <v>129</v>
      </c>
      <c r="U81" s="156">
        <v>0.56000000000000005</v>
      </c>
      <c r="V81" s="156">
        <f>ROUND(E81*U81,2)</f>
        <v>0.67</v>
      </c>
      <c r="W81" s="156"/>
      <c r="X81" s="156" t="s">
        <v>130</v>
      </c>
      <c r="Y81" s="156" t="s">
        <v>131</v>
      </c>
      <c r="Z81" s="146"/>
      <c r="AA81" s="146"/>
      <c r="AB81" s="146"/>
      <c r="AC81" s="146"/>
      <c r="AD81" s="146"/>
      <c r="AE81" s="146"/>
      <c r="AF81" s="146"/>
      <c r="AG81" s="146" t="s">
        <v>132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5">
      <c r="A82" s="153"/>
      <c r="B82" s="154"/>
      <c r="C82" s="189" t="s">
        <v>395</v>
      </c>
      <c r="D82" s="158"/>
      <c r="E82" s="159">
        <v>1.2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134</v>
      </c>
      <c r="AH82" s="146">
        <v>0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5">
      <c r="A83" s="174">
        <v>27</v>
      </c>
      <c r="B83" s="175" t="s">
        <v>217</v>
      </c>
      <c r="C83" s="188" t="s">
        <v>218</v>
      </c>
      <c r="D83" s="176" t="s">
        <v>127</v>
      </c>
      <c r="E83" s="177">
        <v>9.5625</v>
      </c>
      <c r="F83" s="178"/>
      <c r="G83" s="179">
        <f>ROUND(E83*F83,2)</f>
        <v>0</v>
      </c>
      <c r="H83" s="157"/>
      <c r="I83" s="156">
        <f>ROUND(E83*H83,2)</f>
        <v>0</v>
      </c>
      <c r="J83" s="157"/>
      <c r="K83" s="156">
        <f>ROUND(E83*J83,2)</f>
        <v>0</v>
      </c>
      <c r="L83" s="156">
        <v>12</v>
      </c>
      <c r="M83" s="156">
        <f>G83*(1+L83/100)</f>
        <v>0</v>
      </c>
      <c r="N83" s="155">
        <v>1.17E-3</v>
      </c>
      <c r="O83" s="155">
        <f>ROUND(E83*N83,2)</f>
        <v>0.01</v>
      </c>
      <c r="P83" s="155">
        <v>7.5999999999999998E-2</v>
      </c>
      <c r="Q83" s="155">
        <f>ROUND(E83*P83,2)</f>
        <v>0.73</v>
      </c>
      <c r="R83" s="156"/>
      <c r="S83" s="156" t="s">
        <v>128</v>
      </c>
      <c r="T83" s="156" t="s">
        <v>129</v>
      </c>
      <c r="U83" s="156">
        <v>0.94</v>
      </c>
      <c r="V83" s="156">
        <f>ROUND(E83*U83,2)</f>
        <v>8.99</v>
      </c>
      <c r="W83" s="156"/>
      <c r="X83" s="156" t="s">
        <v>130</v>
      </c>
      <c r="Y83" s="156" t="s">
        <v>131</v>
      </c>
      <c r="Z83" s="146"/>
      <c r="AA83" s="146"/>
      <c r="AB83" s="146"/>
      <c r="AC83" s="146"/>
      <c r="AD83" s="146"/>
      <c r="AE83" s="146"/>
      <c r="AF83" s="146"/>
      <c r="AG83" s="146" t="s">
        <v>132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5">
      <c r="A84" s="153"/>
      <c r="B84" s="154"/>
      <c r="C84" s="189" t="s">
        <v>389</v>
      </c>
      <c r="D84" s="158"/>
      <c r="E84" s="159">
        <v>1.8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134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3" x14ac:dyDescent="0.25">
      <c r="A85" s="153"/>
      <c r="B85" s="154"/>
      <c r="C85" s="189" t="s">
        <v>396</v>
      </c>
      <c r="D85" s="158"/>
      <c r="E85" s="159">
        <v>4.8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397</v>
      </c>
      <c r="D86" s="158"/>
      <c r="E86" s="159">
        <v>2.4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398</v>
      </c>
      <c r="D87" s="158"/>
      <c r="E87" s="159">
        <v>0.5625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5">
      <c r="A88" s="174">
        <v>28</v>
      </c>
      <c r="B88" s="175" t="s">
        <v>223</v>
      </c>
      <c r="C88" s="188" t="s">
        <v>224</v>
      </c>
      <c r="D88" s="176" t="s">
        <v>198</v>
      </c>
      <c r="E88" s="177">
        <v>5.0999999999999996</v>
      </c>
      <c r="F88" s="178"/>
      <c r="G88" s="179">
        <f>ROUND(E88*F88,2)</f>
        <v>0</v>
      </c>
      <c r="H88" s="157"/>
      <c r="I88" s="156">
        <f>ROUND(E88*H88,2)</f>
        <v>0</v>
      </c>
      <c r="J88" s="157"/>
      <c r="K88" s="156">
        <f>ROUND(E88*J88,2)</f>
        <v>0</v>
      </c>
      <c r="L88" s="156">
        <v>12</v>
      </c>
      <c r="M88" s="156">
        <f>G88*(1+L88/100)</f>
        <v>0</v>
      </c>
      <c r="N88" s="155">
        <v>0</v>
      </c>
      <c r="O88" s="155">
        <f>ROUND(E88*N88,2)</f>
        <v>0</v>
      </c>
      <c r="P88" s="155">
        <v>1.383E-2</v>
      </c>
      <c r="Q88" s="155">
        <f>ROUND(E88*P88,2)</f>
        <v>7.0000000000000007E-2</v>
      </c>
      <c r="R88" s="156"/>
      <c r="S88" s="156" t="s">
        <v>128</v>
      </c>
      <c r="T88" s="156" t="s">
        <v>129</v>
      </c>
      <c r="U88" s="156">
        <v>0.12</v>
      </c>
      <c r="V88" s="156">
        <f>ROUND(E88*U88,2)</f>
        <v>0.61</v>
      </c>
      <c r="W88" s="156"/>
      <c r="X88" s="156" t="s">
        <v>130</v>
      </c>
      <c r="Y88" s="156" t="s">
        <v>131</v>
      </c>
      <c r="Z88" s="146"/>
      <c r="AA88" s="146"/>
      <c r="AB88" s="146"/>
      <c r="AC88" s="146"/>
      <c r="AD88" s="146"/>
      <c r="AE88" s="146"/>
      <c r="AF88" s="146"/>
      <c r="AG88" s="146" t="s">
        <v>132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5">
      <c r="A89" s="153"/>
      <c r="B89" s="154"/>
      <c r="C89" s="189" t="s">
        <v>391</v>
      </c>
      <c r="D89" s="158"/>
      <c r="E89" s="159">
        <v>5.0999999999999996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134</v>
      </c>
      <c r="AH89" s="146">
        <v>0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5">
      <c r="A90" s="174">
        <v>29</v>
      </c>
      <c r="B90" s="175" t="s">
        <v>225</v>
      </c>
      <c r="C90" s="188" t="s">
        <v>226</v>
      </c>
      <c r="D90" s="176" t="s">
        <v>127</v>
      </c>
      <c r="E90" s="177">
        <v>64</v>
      </c>
      <c r="F90" s="178"/>
      <c r="G90" s="179">
        <f>ROUND(E90*F90,2)</f>
        <v>0</v>
      </c>
      <c r="H90" s="157"/>
      <c r="I90" s="156">
        <f>ROUND(E90*H90,2)</f>
        <v>0</v>
      </c>
      <c r="J90" s="157"/>
      <c r="K90" s="156">
        <f>ROUND(E90*J90,2)</f>
        <v>0</v>
      </c>
      <c r="L90" s="156">
        <v>12</v>
      </c>
      <c r="M90" s="156">
        <f>G90*(1+L90/100)</f>
        <v>0</v>
      </c>
      <c r="N90" s="155">
        <v>0</v>
      </c>
      <c r="O90" s="155">
        <f>ROUND(E90*N90,2)</f>
        <v>0</v>
      </c>
      <c r="P90" s="155">
        <v>4.1999999999999997E-3</v>
      </c>
      <c r="Q90" s="155">
        <f>ROUND(E90*P90,2)</f>
        <v>0.27</v>
      </c>
      <c r="R90" s="156"/>
      <c r="S90" s="156" t="s">
        <v>128</v>
      </c>
      <c r="T90" s="156" t="s">
        <v>129</v>
      </c>
      <c r="U90" s="156">
        <v>0.13</v>
      </c>
      <c r="V90" s="156">
        <f>ROUND(E90*U90,2)</f>
        <v>8.32</v>
      </c>
      <c r="W90" s="156"/>
      <c r="X90" s="156" t="s">
        <v>130</v>
      </c>
      <c r="Y90" s="156" t="s">
        <v>131</v>
      </c>
      <c r="Z90" s="146"/>
      <c r="AA90" s="146"/>
      <c r="AB90" s="146"/>
      <c r="AC90" s="146"/>
      <c r="AD90" s="146"/>
      <c r="AE90" s="146"/>
      <c r="AF90" s="146"/>
      <c r="AG90" s="146" t="s">
        <v>132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5">
      <c r="A91" s="153"/>
      <c r="B91" s="154"/>
      <c r="C91" s="189" t="s">
        <v>381</v>
      </c>
      <c r="D91" s="158"/>
      <c r="E91" s="159">
        <v>64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134</v>
      </c>
      <c r="AH91" s="146">
        <v>0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5">
      <c r="A92" s="174">
        <v>30</v>
      </c>
      <c r="B92" s="175" t="s">
        <v>228</v>
      </c>
      <c r="C92" s="188" t="s">
        <v>229</v>
      </c>
      <c r="D92" s="176" t="s">
        <v>127</v>
      </c>
      <c r="E92" s="177">
        <v>189.393</v>
      </c>
      <c r="F92" s="178"/>
      <c r="G92" s="179">
        <f>ROUND(E92*F92,2)</f>
        <v>0</v>
      </c>
      <c r="H92" s="157"/>
      <c r="I92" s="156">
        <f>ROUND(E92*H92,2)</f>
        <v>0</v>
      </c>
      <c r="J92" s="157"/>
      <c r="K92" s="156">
        <f>ROUND(E92*J92,2)</f>
        <v>0</v>
      </c>
      <c r="L92" s="156">
        <v>12</v>
      </c>
      <c r="M92" s="156">
        <f>G92*(1+L92/100)</f>
        <v>0</v>
      </c>
      <c r="N92" s="155">
        <v>0</v>
      </c>
      <c r="O92" s="155">
        <f>ROUND(E92*N92,2)</f>
        <v>0</v>
      </c>
      <c r="P92" s="155">
        <v>4.1999999999999997E-3</v>
      </c>
      <c r="Q92" s="155">
        <f>ROUND(E92*P92,2)</f>
        <v>0.8</v>
      </c>
      <c r="R92" s="156"/>
      <c r="S92" s="156" t="s">
        <v>128</v>
      </c>
      <c r="T92" s="156" t="s">
        <v>129</v>
      </c>
      <c r="U92" s="156">
        <v>0.11</v>
      </c>
      <c r="V92" s="156">
        <f>ROUND(E92*U92,2)</f>
        <v>20.83</v>
      </c>
      <c r="W92" s="156"/>
      <c r="X92" s="156" t="s">
        <v>130</v>
      </c>
      <c r="Y92" s="156" t="s">
        <v>131</v>
      </c>
      <c r="Z92" s="146"/>
      <c r="AA92" s="146"/>
      <c r="AB92" s="146"/>
      <c r="AC92" s="146"/>
      <c r="AD92" s="146"/>
      <c r="AE92" s="146"/>
      <c r="AF92" s="146"/>
      <c r="AG92" s="146" t="s">
        <v>132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2" x14ac:dyDescent="0.25">
      <c r="A93" s="153"/>
      <c r="B93" s="154"/>
      <c r="C93" s="189" t="s">
        <v>384</v>
      </c>
      <c r="D93" s="158"/>
      <c r="E93" s="159">
        <v>24.731999999999999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385</v>
      </c>
      <c r="D94" s="158"/>
      <c r="E94" s="159">
        <v>52.048000000000002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386</v>
      </c>
      <c r="D95" s="158"/>
      <c r="E95" s="159">
        <v>34.341000000000001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3" x14ac:dyDescent="0.25">
      <c r="A96" s="153"/>
      <c r="B96" s="154"/>
      <c r="C96" s="189" t="s">
        <v>387</v>
      </c>
      <c r="D96" s="158"/>
      <c r="E96" s="159">
        <v>44.107999999999997</v>
      </c>
      <c r="F96" s="156"/>
      <c r="G96" s="156"/>
      <c r="H96" s="156"/>
      <c r="I96" s="156"/>
      <c r="J96" s="156"/>
      <c r="K96" s="156"/>
      <c r="L96" s="156"/>
      <c r="M96" s="156"/>
      <c r="N96" s="155"/>
      <c r="O96" s="155"/>
      <c r="P96" s="155"/>
      <c r="Q96" s="155"/>
      <c r="R96" s="156"/>
      <c r="S96" s="156"/>
      <c r="T96" s="156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134</v>
      </c>
      <c r="AH96" s="146">
        <v>0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5">
      <c r="A97" s="153"/>
      <c r="B97" s="154"/>
      <c r="C97" s="189" t="s">
        <v>166</v>
      </c>
      <c r="D97" s="158"/>
      <c r="E97" s="159">
        <v>21.513999999999999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3" x14ac:dyDescent="0.25">
      <c r="A98" s="153"/>
      <c r="B98" s="154"/>
      <c r="C98" s="189" t="s">
        <v>382</v>
      </c>
      <c r="D98" s="158"/>
      <c r="E98" s="159">
        <v>12.65</v>
      </c>
      <c r="F98" s="156"/>
      <c r="G98" s="156"/>
      <c r="H98" s="156"/>
      <c r="I98" s="156"/>
      <c r="J98" s="156"/>
      <c r="K98" s="156"/>
      <c r="L98" s="156"/>
      <c r="M98" s="156"/>
      <c r="N98" s="155"/>
      <c r="O98" s="155"/>
      <c r="P98" s="155"/>
      <c r="Q98" s="155"/>
      <c r="R98" s="156"/>
      <c r="S98" s="156"/>
      <c r="T98" s="156"/>
      <c r="U98" s="156"/>
      <c r="V98" s="156"/>
      <c r="W98" s="156"/>
      <c r="X98" s="156"/>
      <c r="Y98" s="156"/>
      <c r="Z98" s="146"/>
      <c r="AA98" s="146"/>
      <c r="AB98" s="146"/>
      <c r="AC98" s="146"/>
      <c r="AD98" s="146"/>
      <c r="AE98" s="146"/>
      <c r="AF98" s="146"/>
      <c r="AG98" s="146" t="s">
        <v>134</v>
      </c>
      <c r="AH98" s="146">
        <v>0</v>
      </c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5">
      <c r="A99" s="174">
        <v>31</v>
      </c>
      <c r="B99" s="175" t="s">
        <v>230</v>
      </c>
      <c r="C99" s="188" t="s">
        <v>231</v>
      </c>
      <c r="D99" s="176" t="s">
        <v>127</v>
      </c>
      <c r="E99" s="177">
        <v>23.34</v>
      </c>
      <c r="F99" s="178"/>
      <c r="G99" s="179">
        <f>ROUND(E99*F99,2)</f>
        <v>0</v>
      </c>
      <c r="H99" s="157"/>
      <c r="I99" s="156">
        <f>ROUND(E99*H99,2)</f>
        <v>0</v>
      </c>
      <c r="J99" s="157"/>
      <c r="K99" s="156">
        <f>ROUND(E99*J99,2)</f>
        <v>0</v>
      </c>
      <c r="L99" s="156">
        <v>12</v>
      </c>
      <c r="M99" s="156">
        <f>G99*(1+L99/100)</f>
        <v>0</v>
      </c>
      <c r="N99" s="155">
        <v>0</v>
      </c>
      <c r="O99" s="155">
        <f>ROUND(E99*N99,2)</f>
        <v>0</v>
      </c>
      <c r="P99" s="155">
        <v>6.8000000000000005E-2</v>
      </c>
      <c r="Q99" s="155">
        <f>ROUND(E99*P99,2)</f>
        <v>1.59</v>
      </c>
      <c r="R99" s="156"/>
      <c r="S99" s="156" t="s">
        <v>128</v>
      </c>
      <c r="T99" s="156" t="s">
        <v>129</v>
      </c>
      <c r="U99" s="156">
        <v>0.3</v>
      </c>
      <c r="V99" s="156">
        <f>ROUND(E99*U99,2)</f>
        <v>7</v>
      </c>
      <c r="W99" s="156"/>
      <c r="X99" s="156" t="s">
        <v>130</v>
      </c>
      <c r="Y99" s="156" t="s">
        <v>131</v>
      </c>
      <c r="Z99" s="146"/>
      <c r="AA99" s="146"/>
      <c r="AB99" s="146"/>
      <c r="AC99" s="146"/>
      <c r="AD99" s="146"/>
      <c r="AE99" s="146"/>
      <c r="AF99" s="146"/>
      <c r="AG99" s="146" t="s">
        <v>132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2" x14ac:dyDescent="0.25">
      <c r="A100" s="153"/>
      <c r="B100" s="154"/>
      <c r="C100" s="189" t="s">
        <v>232</v>
      </c>
      <c r="D100" s="158"/>
      <c r="E100" s="159">
        <v>6.6</v>
      </c>
      <c r="F100" s="156"/>
      <c r="G100" s="156"/>
      <c r="H100" s="156"/>
      <c r="I100" s="156"/>
      <c r="J100" s="156"/>
      <c r="K100" s="156"/>
      <c r="L100" s="156"/>
      <c r="M100" s="156"/>
      <c r="N100" s="155"/>
      <c r="O100" s="155"/>
      <c r="P100" s="155"/>
      <c r="Q100" s="155"/>
      <c r="R100" s="156"/>
      <c r="S100" s="156"/>
      <c r="T100" s="156"/>
      <c r="U100" s="156"/>
      <c r="V100" s="156"/>
      <c r="W100" s="156"/>
      <c r="X100" s="156"/>
      <c r="Y100" s="156"/>
      <c r="Z100" s="146"/>
      <c r="AA100" s="146"/>
      <c r="AB100" s="146"/>
      <c r="AC100" s="146"/>
      <c r="AD100" s="146"/>
      <c r="AE100" s="146"/>
      <c r="AF100" s="146"/>
      <c r="AG100" s="146" t="s">
        <v>134</v>
      </c>
      <c r="AH100" s="146">
        <v>0</v>
      </c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3" x14ac:dyDescent="0.25">
      <c r="A101" s="153"/>
      <c r="B101" s="154"/>
      <c r="C101" s="189" t="s">
        <v>233</v>
      </c>
      <c r="D101" s="158"/>
      <c r="E101" s="159">
        <v>13.68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399</v>
      </c>
      <c r="D102" s="158"/>
      <c r="E102" s="159">
        <v>3.06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0.399999999999999" outlineLevel="1" x14ac:dyDescent="0.25">
      <c r="A103" s="180">
        <v>32</v>
      </c>
      <c r="B103" s="181" t="s">
        <v>234</v>
      </c>
      <c r="C103" s="190" t="s">
        <v>235</v>
      </c>
      <c r="D103" s="182" t="s">
        <v>236</v>
      </c>
      <c r="E103" s="183">
        <v>1</v>
      </c>
      <c r="F103" s="184"/>
      <c r="G103" s="185">
        <f>ROUND(E103*F103,2)</f>
        <v>0</v>
      </c>
      <c r="H103" s="157"/>
      <c r="I103" s="156">
        <f>ROUND(E103*H103,2)</f>
        <v>0</v>
      </c>
      <c r="J103" s="157"/>
      <c r="K103" s="156">
        <f>ROUND(E103*J103,2)</f>
        <v>0</v>
      </c>
      <c r="L103" s="156">
        <v>12</v>
      </c>
      <c r="M103" s="156">
        <f>G103*(1+L103/100)</f>
        <v>0</v>
      </c>
      <c r="N103" s="155">
        <v>0</v>
      </c>
      <c r="O103" s="155">
        <f>ROUND(E103*N103,2)</f>
        <v>0</v>
      </c>
      <c r="P103" s="155">
        <v>0</v>
      </c>
      <c r="Q103" s="155">
        <f>ROUND(E103*P103,2)</f>
        <v>0</v>
      </c>
      <c r="R103" s="156"/>
      <c r="S103" s="156" t="s">
        <v>141</v>
      </c>
      <c r="T103" s="156" t="s">
        <v>142</v>
      </c>
      <c r="U103" s="156">
        <v>0</v>
      </c>
      <c r="V103" s="156">
        <f>ROUND(E103*U103,2)</f>
        <v>0</v>
      </c>
      <c r="W103" s="156"/>
      <c r="X103" s="156" t="s">
        <v>130</v>
      </c>
      <c r="Y103" s="156" t="s">
        <v>131</v>
      </c>
      <c r="Z103" s="146"/>
      <c r="AA103" s="146"/>
      <c r="AB103" s="146"/>
      <c r="AC103" s="146"/>
      <c r="AD103" s="146"/>
      <c r="AE103" s="146"/>
      <c r="AF103" s="146"/>
      <c r="AG103" s="146" t="s">
        <v>132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0.399999999999999" outlineLevel="1" x14ac:dyDescent="0.25">
      <c r="A104" s="180">
        <v>33</v>
      </c>
      <c r="B104" s="181" t="s">
        <v>237</v>
      </c>
      <c r="C104" s="190" t="s">
        <v>238</v>
      </c>
      <c r="D104" s="182" t="s">
        <v>236</v>
      </c>
      <c r="E104" s="183">
        <v>1</v>
      </c>
      <c r="F104" s="184"/>
      <c r="G104" s="185">
        <f>ROUND(E104*F104,2)</f>
        <v>0</v>
      </c>
      <c r="H104" s="157"/>
      <c r="I104" s="156">
        <f>ROUND(E104*H104,2)</f>
        <v>0</v>
      </c>
      <c r="J104" s="157"/>
      <c r="K104" s="156">
        <f>ROUND(E104*J104,2)</f>
        <v>0</v>
      </c>
      <c r="L104" s="156">
        <v>12</v>
      </c>
      <c r="M104" s="156">
        <f>G104*(1+L104/100)</f>
        <v>0</v>
      </c>
      <c r="N104" s="155">
        <v>0</v>
      </c>
      <c r="O104" s="155">
        <f>ROUND(E104*N104,2)</f>
        <v>0</v>
      </c>
      <c r="P104" s="155">
        <v>0</v>
      </c>
      <c r="Q104" s="155">
        <f>ROUND(E104*P104,2)</f>
        <v>0</v>
      </c>
      <c r="R104" s="156"/>
      <c r="S104" s="156" t="s">
        <v>141</v>
      </c>
      <c r="T104" s="156" t="s">
        <v>142</v>
      </c>
      <c r="U104" s="156">
        <v>0</v>
      </c>
      <c r="V104" s="156">
        <f>ROUND(E104*U104,2)</f>
        <v>0</v>
      </c>
      <c r="W104" s="156"/>
      <c r="X104" s="156" t="s">
        <v>130</v>
      </c>
      <c r="Y104" s="156" t="s">
        <v>131</v>
      </c>
      <c r="Z104" s="146"/>
      <c r="AA104" s="146"/>
      <c r="AB104" s="146"/>
      <c r="AC104" s="146"/>
      <c r="AD104" s="146"/>
      <c r="AE104" s="146"/>
      <c r="AF104" s="146"/>
      <c r="AG104" s="146" t="s">
        <v>132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67" t="s">
        <v>123</v>
      </c>
      <c r="B105" s="168" t="s">
        <v>74</v>
      </c>
      <c r="C105" s="187" t="s">
        <v>75</v>
      </c>
      <c r="D105" s="169"/>
      <c r="E105" s="170"/>
      <c r="F105" s="171"/>
      <c r="G105" s="172">
        <f>SUMIF(AG106:AG106,"&lt;&gt;NOR",G106:G106)</f>
        <v>0</v>
      </c>
      <c r="H105" s="166"/>
      <c r="I105" s="166">
        <f>SUM(I106:I106)</f>
        <v>0</v>
      </c>
      <c r="J105" s="166"/>
      <c r="K105" s="166">
        <f>SUM(K106:K106)</f>
        <v>0</v>
      </c>
      <c r="L105" s="166"/>
      <c r="M105" s="166">
        <f>SUM(M106:M106)</f>
        <v>0</v>
      </c>
      <c r="N105" s="165"/>
      <c r="O105" s="165">
        <f>SUM(O106:O106)</f>
        <v>0</v>
      </c>
      <c r="P105" s="165"/>
      <c r="Q105" s="165">
        <f>SUM(Q106:Q106)</f>
        <v>0</v>
      </c>
      <c r="R105" s="166"/>
      <c r="S105" s="166"/>
      <c r="T105" s="166"/>
      <c r="U105" s="166"/>
      <c r="V105" s="166">
        <f>SUM(V106:V106)</f>
        <v>5.93</v>
      </c>
      <c r="W105" s="166"/>
      <c r="X105" s="166"/>
      <c r="Y105" s="166"/>
      <c r="AG105" t="s">
        <v>124</v>
      </c>
    </row>
    <row r="106" spans="1:60" outlineLevel="1" x14ac:dyDescent="0.25">
      <c r="A106" s="180">
        <v>34</v>
      </c>
      <c r="B106" s="181" t="s">
        <v>239</v>
      </c>
      <c r="C106" s="190" t="s">
        <v>240</v>
      </c>
      <c r="D106" s="182" t="s">
        <v>241</v>
      </c>
      <c r="E106" s="183">
        <v>6.32057</v>
      </c>
      <c r="F106" s="184"/>
      <c r="G106" s="185">
        <f>ROUND(E106*F106,2)</f>
        <v>0</v>
      </c>
      <c r="H106" s="157"/>
      <c r="I106" s="156">
        <f>ROUND(E106*H106,2)</f>
        <v>0</v>
      </c>
      <c r="J106" s="157"/>
      <c r="K106" s="156">
        <f>ROUND(E106*J106,2)</f>
        <v>0</v>
      </c>
      <c r="L106" s="156">
        <v>12</v>
      </c>
      <c r="M106" s="156">
        <f>G106*(1+L106/100)</f>
        <v>0</v>
      </c>
      <c r="N106" s="155">
        <v>0</v>
      </c>
      <c r="O106" s="155">
        <f>ROUND(E106*N106,2)</f>
        <v>0</v>
      </c>
      <c r="P106" s="155">
        <v>0</v>
      </c>
      <c r="Q106" s="155">
        <f>ROUND(E106*P106,2)</f>
        <v>0</v>
      </c>
      <c r="R106" s="156"/>
      <c r="S106" s="156" t="s">
        <v>128</v>
      </c>
      <c r="T106" s="156" t="s">
        <v>129</v>
      </c>
      <c r="U106" s="156">
        <v>0.9385</v>
      </c>
      <c r="V106" s="156">
        <f>ROUND(E106*U106,2)</f>
        <v>5.93</v>
      </c>
      <c r="W106" s="156"/>
      <c r="X106" s="156" t="s">
        <v>242</v>
      </c>
      <c r="Y106" s="156" t="s">
        <v>131</v>
      </c>
      <c r="Z106" s="146"/>
      <c r="AA106" s="146"/>
      <c r="AB106" s="146"/>
      <c r="AC106" s="146"/>
      <c r="AD106" s="146"/>
      <c r="AE106" s="146"/>
      <c r="AF106" s="146"/>
      <c r="AG106" s="146" t="s">
        <v>243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5">
      <c r="A107" s="167" t="s">
        <v>123</v>
      </c>
      <c r="B107" s="168" t="s">
        <v>76</v>
      </c>
      <c r="C107" s="187" t="s">
        <v>77</v>
      </c>
      <c r="D107" s="169"/>
      <c r="E107" s="170"/>
      <c r="F107" s="171"/>
      <c r="G107" s="172">
        <f>SUMIF(AG108:AG111,"&lt;&gt;NOR",G108:G111)</f>
        <v>0</v>
      </c>
      <c r="H107" s="166"/>
      <c r="I107" s="166">
        <f>SUM(I108:I111)</f>
        <v>0</v>
      </c>
      <c r="J107" s="166"/>
      <c r="K107" s="166">
        <f>SUM(K108:K111)</f>
        <v>0</v>
      </c>
      <c r="L107" s="166"/>
      <c r="M107" s="166">
        <f>SUM(M108:M111)</f>
        <v>0</v>
      </c>
      <c r="N107" s="165"/>
      <c r="O107" s="165">
        <f>SUM(O108:O111)</f>
        <v>0.04</v>
      </c>
      <c r="P107" s="165"/>
      <c r="Q107" s="165">
        <f>SUM(Q108:Q111)</f>
        <v>0</v>
      </c>
      <c r="R107" s="166"/>
      <c r="S107" s="166"/>
      <c r="T107" s="166"/>
      <c r="U107" s="166"/>
      <c r="V107" s="166">
        <f>SUM(V108:V111)</f>
        <v>0</v>
      </c>
      <c r="W107" s="166"/>
      <c r="X107" s="166"/>
      <c r="Y107" s="166"/>
      <c r="AG107" t="s">
        <v>124</v>
      </c>
    </row>
    <row r="108" spans="1:60" outlineLevel="1" x14ac:dyDescent="0.25">
      <c r="A108" s="174">
        <v>35</v>
      </c>
      <c r="B108" s="175" t="s">
        <v>244</v>
      </c>
      <c r="C108" s="188" t="s">
        <v>245</v>
      </c>
      <c r="D108" s="176" t="s">
        <v>127</v>
      </c>
      <c r="E108" s="177">
        <v>9.4600000000000009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3.7799999999999999E-3</v>
      </c>
      <c r="O108" s="155">
        <f>ROUND(E108*N108,2)</f>
        <v>0.04</v>
      </c>
      <c r="P108" s="155">
        <v>0</v>
      </c>
      <c r="Q108" s="155">
        <f>ROUND(E108*P108,2)</f>
        <v>0</v>
      </c>
      <c r="R108" s="156"/>
      <c r="S108" s="156" t="s">
        <v>128</v>
      </c>
      <c r="T108" s="156" t="s">
        <v>246</v>
      </c>
      <c r="U108" s="156">
        <v>0</v>
      </c>
      <c r="V108" s="156">
        <f>ROUND(E108*U108,2)</f>
        <v>0</v>
      </c>
      <c r="W108" s="156"/>
      <c r="X108" s="156" t="s">
        <v>247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248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1" outlineLevel="2" x14ac:dyDescent="0.25">
      <c r="A109" s="153"/>
      <c r="B109" s="154"/>
      <c r="C109" s="252" t="s">
        <v>249</v>
      </c>
      <c r="D109" s="253"/>
      <c r="E109" s="253"/>
      <c r="F109" s="253"/>
      <c r="G109" s="253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149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86" t="str">
        <f>C109</f>
        <v>Nanesení hydroizolační stěrky ve dvou vrstvách. Vlepení těsnicí pásky do spoje podlaha-stěna, stěna-stěna přitlačení a uhlazení, přetažení pásky další vrstvou izolační stěrky.</v>
      </c>
      <c r="BB109" s="146"/>
      <c r="BC109" s="146"/>
      <c r="BD109" s="146"/>
      <c r="BE109" s="146"/>
      <c r="BF109" s="146"/>
      <c r="BG109" s="146"/>
      <c r="BH109" s="146"/>
    </row>
    <row r="110" spans="1:60" outlineLevel="2" x14ac:dyDescent="0.25">
      <c r="A110" s="153"/>
      <c r="B110" s="154"/>
      <c r="C110" s="189" t="s">
        <v>250</v>
      </c>
      <c r="D110" s="158"/>
      <c r="E110" s="159">
        <v>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251</v>
      </c>
      <c r="D111" s="158"/>
      <c r="E111" s="159">
        <v>5.46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5">
      <c r="A112" s="167" t="s">
        <v>123</v>
      </c>
      <c r="B112" s="168" t="s">
        <v>78</v>
      </c>
      <c r="C112" s="187" t="s">
        <v>79</v>
      </c>
      <c r="D112" s="169"/>
      <c r="E112" s="170"/>
      <c r="F112" s="171"/>
      <c r="G112" s="172">
        <f>SUMIF(AG113:AG113,"&lt;&gt;NOR",G113:G113)</f>
        <v>0</v>
      </c>
      <c r="H112" s="166"/>
      <c r="I112" s="166">
        <f>SUM(I113:I113)</f>
        <v>0</v>
      </c>
      <c r="J112" s="166"/>
      <c r="K112" s="166">
        <f>SUM(K113:K113)</f>
        <v>0</v>
      </c>
      <c r="L112" s="166"/>
      <c r="M112" s="166">
        <f>SUM(M113:M113)</f>
        <v>0</v>
      </c>
      <c r="N112" s="165"/>
      <c r="O112" s="165">
        <f>SUM(O113:O113)</f>
        <v>0</v>
      </c>
      <c r="P112" s="165"/>
      <c r="Q112" s="165">
        <f>SUM(Q113:Q113)</f>
        <v>0</v>
      </c>
      <c r="R112" s="166"/>
      <c r="S112" s="166"/>
      <c r="T112" s="166"/>
      <c r="U112" s="166"/>
      <c r="V112" s="166">
        <f>SUM(V113:V113)</f>
        <v>0</v>
      </c>
      <c r="W112" s="166"/>
      <c r="X112" s="166"/>
      <c r="Y112" s="166"/>
      <c r="AG112" t="s">
        <v>124</v>
      </c>
    </row>
    <row r="113" spans="1:60" ht="20.399999999999999" outlineLevel="1" x14ac:dyDescent="0.25">
      <c r="A113" s="180">
        <v>36</v>
      </c>
      <c r="B113" s="181" t="s">
        <v>252</v>
      </c>
      <c r="C113" s="190" t="s">
        <v>253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344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80</v>
      </c>
      <c r="C114" s="187" t="s">
        <v>81</v>
      </c>
      <c r="D114" s="169"/>
      <c r="E114" s="170"/>
      <c r="F114" s="171"/>
      <c r="G114" s="172">
        <f>SUMIF(AG115:AG146,"&lt;&gt;NOR",G115:G146)</f>
        <v>0</v>
      </c>
      <c r="H114" s="166"/>
      <c r="I114" s="166">
        <f>SUM(I115:I146)</f>
        <v>0</v>
      </c>
      <c r="J114" s="166"/>
      <c r="K114" s="166">
        <f>SUM(K115:K146)</f>
        <v>0</v>
      </c>
      <c r="L114" s="166"/>
      <c r="M114" s="166">
        <f>SUM(M115:M146)</f>
        <v>0</v>
      </c>
      <c r="N114" s="165"/>
      <c r="O114" s="165">
        <f>SUM(O115:O146)</f>
        <v>0.3</v>
      </c>
      <c r="P114" s="165"/>
      <c r="Q114" s="165">
        <f>SUM(Q115:Q146)</f>
        <v>0.01</v>
      </c>
      <c r="R114" s="166"/>
      <c r="S114" s="166"/>
      <c r="T114" s="166"/>
      <c r="U114" s="166"/>
      <c r="V114" s="166">
        <f>SUM(V115:V146)</f>
        <v>21.76</v>
      </c>
      <c r="W114" s="166"/>
      <c r="X114" s="166"/>
      <c r="Y114" s="166"/>
      <c r="AG114" t="s">
        <v>124</v>
      </c>
    </row>
    <row r="115" spans="1:60" outlineLevel="1" x14ac:dyDescent="0.25">
      <c r="A115" s="180">
        <v>37</v>
      </c>
      <c r="B115" s="181" t="s">
        <v>254</v>
      </c>
      <c r="C115" s="190" t="s">
        <v>255</v>
      </c>
      <c r="D115" s="182" t="s">
        <v>137</v>
      </c>
      <c r="E115" s="183">
        <v>6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1.8E-3</v>
      </c>
      <c r="Q115" s="155">
        <f>ROUND(E115*P115,2)</f>
        <v>0.01</v>
      </c>
      <c r="R115" s="156"/>
      <c r="S115" s="156" t="s">
        <v>128</v>
      </c>
      <c r="T115" s="156" t="s">
        <v>129</v>
      </c>
      <c r="U115" s="156">
        <v>0.11</v>
      </c>
      <c r="V115" s="156">
        <f>ROUND(E115*U115,2)</f>
        <v>0.66</v>
      </c>
      <c r="W115" s="156"/>
      <c r="X115" s="156" t="s">
        <v>130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132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ht="20.399999999999999" outlineLevel="1" x14ac:dyDescent="0.25">
      <c r="A116" s="174">
        <v>38</v>
      </c>
      <c r="B116" s="175" t="s">
        <v>256</v>
      </c>
      <c r="C116" s="188" t="s">
        <v>257</v>
      </c>
      <c r="D116" s="176" t="s">
        <v>137</v>
      </c>
      <c r="E116" s="177">
        <v>5</v>
      </c>
      <c r="F116" s="178"/>
      <c r="G116" s="179">
        <f>ROUND(E116*F116,2)</f>
        <v>0</v>
      </c>
      <c r="H116" s="157"/>
      <c r="I116" s="156">
        <f>ROUND(E116*H116,2)</f>
        <v>0</v>
      </c>
      <c r="J116" s="157"/>
      <c r="K116" s="156">
        <f>ROUND(E116*J116,2)</f>
        <v>0</v>
      </c>
      <c r="L116" s="156">
        <v>12</v>
      </c>
      <c r="M116" s="156">
        <f>G116*(1+L116/100)</f>
        <v>0</v>
      </c>
      <c r="N116" s="155">
        <v>2.0000000000000002E-5</v>
      </c>
      <c r="O116" s="155">
        <f>ROUND(E116*N116,2)</f>
        <v>0</v>
      </c>
      <c r="P116" s="155">
        <v>0</v>
      </c>
      <c r="Q116" s="155">
        <f>ROUND(E116*P116,2)</f>
        <v>0</v>
      </c>
      <c r="R116" s="156"/>
      <c r="S116" s="156" t="s">
        <v>128</v>
      </c>
      <c r="T116" s="156" t="s">
        <v>129</v>
      </c>
      <c r="U116" s="156">
        <v>4.0199999999999996</v>
      </c>
      <c r="V116" s="156">
        <f>ROUND(E116*U116,2)</f>
        <v>20.100000000000001</v>
      </c>
      <c r="W116" s="156"/>
      <c r="X116" s="156" t="s">
        <v>130</v>
      </c>
      <c r="Y116" s="156" t="s">
        <v>131</v>
      </c>
      <c r="Z116" s="146"/>
      <c r="AA116" s="146"/>
      <c r="AB116" s="146"/>
      <c r="AC116" s="146"/>
      <c r="AD116" s="146"/>
      <c r="AE116" s="146"/>
      <c r="AF116" s="146"/>
      <c r="AG116" s="146" t="s">
        <v>132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5">
      <c r="A117" s="153"/>
      <c r="B117" s="154"/>
      <c r="C117" s="189" t="s">
        <v>400</v>
      </c>
      <c r="D117" s="158"/>
      <c r="E117" s="159">
        <v>3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134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3" x14ac:dyDescent="0.25">
      <c r="A118" s="153"/>
      <c r="B118" s="154"/>
      <c r="C118" s="189" t="s">
        <v>259</v>
      </c>
      <c r="D118" s="158"/>
      <c r="E118" s="159">
        <v>2</v>
      </c>
      <c r="F118" s="156"/>
      <c r="G118" s="156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134</v>
      </c>
      <c r="AH118" s="146">
        <v>0</v>
      </c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74">
        <v>39</v>
      </c>
      <c r="B119" s="175" t="s">
        <v>260</v>
      </c>
      <c r="C119" s="188" t="s">
        <v>261</v>
      </c>
      <c r="D119" s="176" t="s">
        <v>198</v>
      </c>
      <c r="E119" s="177">
        <v>3.6</v>
      </c>
      <c r="F119" s="178"/>
      <c r="G119" s="179">
        <f>ROUND(E119*F119,2)</f>
        <v>0</v>
      </c>
      <c r="H119" s="157"/>
      <c r="I119" s="156">
        <f>ROUND(E119*H119,2)</f>
        <v>0</v>
      </c>
      <c r="J119" s="157"/>
      <c r="K119" s="156">
        <f>ROUND(E119*J119,2)</f>
        <v>0</v>
      </c>
      <c r="L119" s="156">
        <v>12</v>
      </c>
      <c r="M119" s="156">
        <f>G119*(1+L119/100)</f>
        <v>0</v>
      </c>
      <c r="N119" s="155">
        <v>1.3999999999999999E-4</v>
      </c>
      <c r="O119" s="155">
        <f>ROUND(E119*N119,2)</f>
        <v>0</v>
      </c>
      <c r="P119" s="155">
        <v>0</v>
      </c>
      <c r="Q119" s="155">
        <f>ROUND(E119*P119,2)</f>
        <v>0</v>
      </c>
      <c r="R119" s="156"/>
      <c r="S119" s="156" t="s">
        <v>128</v>
      </c>
      <c r="T119" s="156" t="s">
        <v>129</v>
      </c>
      <c r="U119" s="156">
        <v>0.15</v>
      </c>
      <c r="V119" s="156">
        <f>ROUND(E119*U119,2)</f>
        <v>0.54</v>
      </c>
      <c r="W119" s="156"/>
      <c r="X119" s="156" t="s">
        <v>130</v>
      </c>
      <c r="Y119" s="156" t="s">
        <v>131</v>
      </c>
      <c r="Z119" s="146"/>
      <c r="AA119" s="146"/>
      <c r="AB119" s="146"/>
      <c r="AC119" s="146"/>
      <c r="AD119" s="146"/>
      <c r="AE119" s="146"/>
      <c r="AF119" s="146"/>
      <c r="AG119" s="146" t="s">
        <v>132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5">
      <c r="A120" s="153"/>
      <c r="B120" s="154"/>
      <c r="C120" s="189" t="s">
        <v>401</v>
      </c>
      <c r="D120" s="158"/>
      <c r="E120" s="159">
        <v>3.6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ht="20.399999999999999" outlineLevel="1" x14ac:dyDescent="0.25">
      <c r="A121" s="174">
        <v>40</v>
      </c>
      <c r="B121" s="175" t="s">
        <v>263</v>
      </c>
      <c r="C121" s="188" t="s">
        <v>264</v>
      </c>
      <c r="D121" s="176" t="s">
        <v>137</v>
      </c>
      <c r="E121" s="177">
        <v>1</v>
      </c>
      <c r="F121" s="178"/>
      <c r="G121" s="179">
        <f>ROUND(E121*F121,2)</f>
        <v>0</v>
      </c>
      <c r="H121" s="157"/>
      <c r="I121" s="156">
        <f>ROUND(E121*H121,2)</f>
        <v>0</v>
      </c>
      <c r="J121" s="157"/>
      <c r="K121" s="156">
        <f>ROUND(E121*J121,2)</f>
        <v>0</v>
      </c>
      <c r="L121" s="156">
        <v>12</v>
      </c>
      <c r="M121" s="156">
        <f>G121*(1+L121/100)</f>
        <v>0</v>
      </c>
      <c r="N121" s="155">
        <v>8.5599999999999996E-2</v>
      </c>
      <c r="O121" s="155">
        <f>ROUND(E121*N121,2)</f>
        <v>0.09</v>
      </c>
      <c r="P121" s="155">
        <v>0</v>
      </c>
      <c r="Q121" s="155">
        <f>ROUND(E121*P121,2)</f>
        <v>0</v>
      </c>
      <c r="R121" s="156"/>
      <c r="S121" s="156" t="s">
        <v>141</v>
      </c>
      <c r="T121" s="156" t="s">
        <v>142</v>
      </c>
      <c r="U121" s="156">
        <v>0</v>
      </c>
      <c r="V121" s="156">
        <f>ROUND(E121*U121,2)</f>
        <v>0</v>
      </c>
      <c r="W121" s="156"/>
      <c r="X121" s="156" t="s">
        <v>247</v>
      </c>
      <c r="Y121" s="156" t="s">
        <v>131</v>
      </c>
      <c r="Z121" s="146"/>
      <c r="AA121" s="146"/>
      <c r="AB121" s="146"/>
      <c r="AC121" s="146"/>
      <c r="AD121" s="146"/>
      <c r="AE121" s="146"/>
      <c r="AF121" s="146"/>
      <c r="AG121" s="146" t="s">
        <v>248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2" x14ac:dyDescent="0.25">
      <c r="A122" s="153"/>
      <c r="B122" s="154"/>
      <c r="C122" s="252" t="s">
        <v>265</v>
      </c>
      <c r="D122" s="253"/>
      <c r="E122" s="253"/>
      <c r="F122" s="253"/>
      <c r="G122" s="253"/>
      <c r="H122" s="156"/>
      <c r="I122" s="156"/>
      <c r="J122" s="156"/>
      <c r="K122" s="156"/>
      <c r="L122" s="156"/>
      <c r="M122" s="156"/>
      <c r="N122" s="155"/>
      <c r="O122" s="155"/>
      <c r="P122" s="155"/>
      <c r="Q122" s="155"/>
      <c r="R122" s="156"/>
      <c r="S122" s="156"/>
      <c r="T122" s="156"/>
      <c r="U122" s="156"/>
      <c r="V122" s="156"/>
      <c r="W122" s="156"/>
      <c r="X122" s="156"/>
      <c r="Y122" s="156"/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3" x14ac:dyDescent="0.25">
      <c r="A123" s="153"/>
      <c r="B123" s="154"/>
      <c r="C123" s="254" t="s">
        <v>266</v>
      </c>
      <c r="D123" s="255"/>
      <c r="E123" s="255"/>
      <c r="F123" s="255"/>
      <c r="G123" s="255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149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3" x14ac:dyDescent="0.25">
      <c r="A124" s="153"/>
      <c r="B124" s="154"/>
      <c r="C124" s="254" t="s">
        <v>267</v>
      </c>
      <c r="D124" s="255"/>
      <c r="E124" s="255"/>
      <c r="F124" s="255"/>
      <c r="G124" s="255"/>
      <c r="H124" s="156"/>
      <c r="I124" s="156"/>
      <c r="J124" s="156"/>
      <c r="K124" s="156"/>
      <c r="L124" s="156"/>
      <c r="M124" s="156"/>
      <c r="N124" s="155"/>
      <c r="O124" s="155"/>
      <c r="P124" s="155"/>
      <c r="Q124" s="155"/>
      <c r="R124" s="156"/>
      <c r="S124" s="156"/>
      <c r="T124" s="156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149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5">
      <c r="A125" s="153"/>
      <c r="B125" s="154"/>
      <c r="C125" s="254" t="s">
        <v>268</v>
      </c>
      <c r="D125" s="255"/>
      <c r="E125" s="255"/>
      <c r="F125" s="255"/>
      <c r="G125" s="255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149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5">
      <c r="A126" s="153"/>
      <c r="B126" s="154"/>
      <c r="C126" s="254" t="s">
        <v>269</v>
      </c>
      <c r="D126" s="255"/>
      <c r="E126" s="255"/>
      <c r="F126" s="255"/>
      <c r="G126" s="255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149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254" t="s">
        <v>270</v>
      </c>
      <c r="D127" s="255"/>
      <c r="E127" s="255"/>
      <c r="F127" s="255"/>
      <c r="G127" s="255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149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5">
      <c r="A128" s="153"/>
      <c r="B128" s="154"/>
      <c r="C128" s="254" t="s">
        <v>271</v>
      </c>
      <c r="D128" s="255"/>
      <c r="E128" s="255"/>
      <c r="F128" s="255"/>
      <c r="G128" s="255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149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272</v>
      </c>
      <c r="D129" s="158"/>
      <c r="E129" s="159">
        <v>1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80">
        <v>41</v>
      </c>
      <c r="B130" s="181" t="s">
        <v>273</v>
      </c>
      <c r="C130" s="190" t="s">
        <v>274</v>
      </c>
      <c r="D130" s="182" t="s">
        <v>137</v>
      </c>
      <c r="E130" s="183">
        <v>5</v>
      </c>
      <c r="F130" s="184"/>
      <c r="G130" s="185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8.0000000000000004E-4</v>
      </c>
      <c r="O130" s="155">
        <f>ROUND(E130*N130,2)</f>
        <v>0</v>
      </c>
      <c r="P130" s="155">
        <v>0</v>
      </c>
      <c r="Q130" s="155">
        <f>ROUND(E130*P130,2)</f>
        <v>0</v>
      </c>
      <c r="R130" s="156" t="s">
        <v>275</v>
      </c>
      <c r="S130" s="156" t="s">
        <v>128</v>
      </c>
      <c r="T130" s="156" t="s">
        <v>129</v>
      </c>
      <c r="U130" s="156">
        <v>0</v>
      </c>
      <c r="V130" s="156">
        <f>ROUND(E130*U130,2)</f>
        <v>0</v>
      </c>
      <c r="W130" s="156"/>
      <c r="X130" s="156" t="s">
        <v>152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153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5">
      <c r="A131" s="180">
        <v>42</v>
      </c>
      <c r="B131" s="181" t="s">
        <v>276</v>
      </c>
      <c r="C131" s="190" t="s">
        <v>277</v>
      </c>
      <c r="D131" s="182" t="s">
        <v>137</v>
      </c>
      <c r="E131" s="183">
        <v>2</v>
      </c>
      <c r="F131" s="184"/>
      <c r="G131" s="185">
        <f>ROUND(E131*F131,2)</f>
        <v>0</v>
      </c>
      <c r="H131" s="157"/>
      <c r="I131" s="156">
        <f>ROUND(E131*H131,2)</f>
        <v>0</v>
      </c>
      <c r="J131" s="157"/>
      <c r="K131" s="156">
        <f>ROUND(E131*J131,2)</f>
        <v>0</v>
      </c>
      <c r="L131" s="156">
        <v>12</v>
      </c>
      <c r="M131" s="156">
        <f>G131*(1+L131/100)</f>
        <v>0</v>
      </c>
      <c r="N131" s="155">
        <v>4.4000000000000002E-4</v>
      </c>
      <c r="O131" s="155">
        <f>ROUND(E131*N131,2)</f>
        <v>0</v>
      </c>
      <c r="P131" s="155">
        <v>0</v>
      </c>
      <c r="Q131" s="155">
        <f>ROUND(E131*P131,2)</f>
        <v>0</v>
      </c>
      <c r="R131" s="156" t="s">
        <v>275</v>
      </c>
      <c r="S131" s="156" t="s">
        <v>128</v>
      </c>
      <c r="T131" s="156" t="s">
        <v>129</v>
      </c>
      <c r="U131" s="156">
        <v>0</v>
      </c>
      <c r="V131" s="156">
        <f>ROUND(E131*U131,2)</f>
        <v>0</v>
      </c>
      <c r="W131" s="156"/>
      <c r="X131" s="156" t="s">
        <v>152</v>
      </c>
      <c r="Y131" s="156" t="s">
        <v>131</v>
      </c>
      <c r="Z131" s="146"/>
      <c r="AA131" s="146"/>
      <c r="AB131" s="146"/>
      <c r="AC131" s="146"/>
      <c r="AD131" s="146"/>
      <c r="AE131" s="146"/>
      <c r="AF131" s="146"/>
      <c r="AG131" s="146" t="s">
        <v>153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1" x14ac:dyDescent="0.25">
      <c r="A132" s="174">
        <v>43</v>
      </c>
      <c r="B132" s="175" t="s">
        <v>278</v>
      </c>
      <c r="C132" s="188" t="s">
        <v>279</v>
      </c>
      <c r="D132" s="176" t="s">
        <v>137</v>
      </c>
      <c r="E132" s="177">
        <v>2</v>
      </c>
      <c r="F132" s="178"/>
      <c r="G132" s="179">
        <f>ROUND(E132*F132,2)</f>
        <v>0</v>
      </c>
      <c r="H132" s="157"/>
      <c r="I132" s="156">
        <f>ROUND(E132*H132,2)</f>
        <v>0</v>
      </c>
      <c r="J132" s="157"/>
      <c r="K132" s="156">
        <f>ROUND(E132*J132,2)</f>
        <v>0</v>
      </c>
      <c r="L132" s="156">
        <v>12</v>
      </c>
      <c r="M132" s="156">
        <f>G132*(1+L132/100)</f>
        <v>0</v>
      </c>
      <c r="N132" s="155">
        <v>1.2999999999999999E-2</v>
      </c>
      <c r="O132" s="155">
        <f>ROUND(E132*N132,2)</f>
        <v>0.03</v>
      </c>
      <c r="P132" s="155">
        <v>0</v>
      </c>
      <c r="Q132" s="155">
        <f>ROUND(E132*P132,2)</f>
        <v>0</v>
      </c>
      <c r="R132" s="156" t="s">
        <v>275</v>
      </c>
      <c r="S132" s="156" t="s">
        <v>128</v>
      </c>
      <c r="T132" s="156" t="s">
        <v>129</v>
      </c>
      <c r="U132" s="156">
        <v>0</v>
      </c>
      <c r="V132" s="156">
        <f>ROUND(E132*U132,2)</f>
        <v>0</v>
      </c>
      <c r="W132" s="156"/>
      <c r="X132" s="156" t="s">
        <v>152</v>
      </c>
      <c r="Y132" s="156" t="s">
        <v>131</v>
      </c>
      <c r="Z132" s="146"/>
      <c r="AA132" s="146"/>
      <c r="AB132" s="146"/>
      <c r="AC132" s="146"/>
      <c r="AD132" s="146"/>
      <c r="AE132" s="146"/>
      <c r="AF132" s="146"/>
      <c r="AG132" s="146" t="s">
        <v>153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2" x14ac:dyDescent="0.25">
      <c r="A133" s="153"/>
      <c r="B133" s="154"/>
      <c r="C133" s="252" t="s">
        <v>280</v>
      </c>
      <c r="D133" s="253"/>
      <c r="E133" s="253"/>
      <c r="F133" s="253"/>
      <c r="G133" s="253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281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267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5">
      <c r="A136" s="153"/>
      <c r="B136" s="154"/>
      <c r="C136" s="189" t="s">
        <v>259</v>
      </c>
      <c r="D136" s="158"/>
      <c r="E136" s="159">
        <v>2</v>
      </c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134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5">
      <c r="A137" s="174">
        <v>44</v>
      </c>
      <c r="B137" s="175" t="s">
        <v>282</v>
      </c>
      <c r="C137" s="188" t="s">
        <v>283</v>
      </c>
      <c r="D137" s="176" t="s">
        <v>137</v>
      </c>
      <c r="E137" s="177">
        <v>3</v>
      </c>
      <c r="F137" s="178"/>
      <c r="G137" s="179">
        <f>ROUND(E137*F137,2)</f>
        <v>0</v>
      </c>
      <c r="H137" s="157"/>
      <c r="I137" s="156">
        <f>ROUND(E137*H137,2)</f>
        <v>0</v>
      </c>
      <c r="J137" s="157"/>
      <c r="K137" s="156">
        <f>ROUND(E137*J137,2)</f>
        <v>0</v>
      </c>
      <c r="L137" s="156">
        <v>12</v>
      </c>
      <c r="M137" s="156">
        <f>G137*(1+L137/100)</f>
        <v>0</v>
      </c>
      <c r="N137" s="155">
        <v>1.6E-2</v>
      </c>
      <c r="O137" s="155">
        <f>ROUND(E137*N137,2)</f>
        <v>0.05</v>
      </c>
      <c r="P137" s="155">
        <v>0</v>
      </c>
      <c r="Q137" s="155">
        <f>ROUND(E137*P137,2)</f>
        <v>0</v>
      </c>
      <c r="R137" s="156" t="s">
        <v>275</v>
      </c>
      <c r="S137" s="156" t="s">
        <v>128</v>
      </c>
      <c r="T137" s="156" t="s">
        <v>129</v>
      </c>
      <c r="U137" s="156">
        <v>0</v>
      </c>
      <c r="V137" s="156">
        <f>ROUND(E137*U137,2)</f>
        <v>0</v>
      </c>
      <c r="W137" s="156"/>
      <c r="X137" s="156" t="s">
        <v>152</v>
      </c>
      <c r="Y137" s="156" t="s">
        <v>131</v>
      </c>
      <c r="Z137" s="146"/>
      <c r="AA137" s="146"/>
      <c r="AB137" s="146"/>
      <c r="AC137" s="146"/>
      <c r="AD137" s="146"/>
      <c r="AE137" s="146"/>
      <c r="AF137" s="146"/>
      <c r="AG137" s="146" t="s">
        <v>153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252" t="s">
        <v>280</v>
      </c>
      <c r="D138" s="253"/>
      <c r="E138" s="253"/>
      <c r="F138" s="253"/>
      <c r="G138" s="253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149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5">
      <c r="A139" s="153"/>
      <c r="B139" s="154"/>
      <c r="C139" s="254" t="s">
        <v>281</v>
      </c>
      <c r="D139" s="255"/>
      <c r="E139" s="255"/>
      <c r="F139" s="255"/>
      <c r="G139" s="255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149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3" x14ac:dyDescent="0.25">
      <c r="A140" s="153"/>
      <c r="B140" s="154"/>
      <c r="C140" s="254" t="s">
        <v>267</v>
      </c>
      <c r="D140" s="255"/>
      <c r="E140" s="255"/>
      <c r="F140" s="255"/>
      <c r="G140" s="255"/>
      <c r="H140" s="156"/>
      <c r="I140" s="156"/>
      <c r="J140" s="156"/>
      <c r="K140" s="156"/>
      <c r="L140" s="156"/>
      <c r="M140" s="156"/>
      <c r="N140" s="155"/>
      <c r="O140" s="155"/>
      <c r="P140" s="155"/>
      <c r="Q140" s="155"/>
      <c r="R140" s="156"/>
      <c r="S140" s="156"/>
      <c r="T140" s="156"/>
      <c r="U140" s="156"/>
      <c r="V140" s="156"/>
      <c r="W140" s="156"/>
      <c r="X140" s="156"/>
      <c r="Y140" s="156"/>
      <c r="Z140" s="146"/>
      <c r="AA140" s="146"/>
      <c r="AB140" s="146"/>
      <c r="AC140" s="146"/>
      <c r="AD140" s="146"/>
      <c r="AE140" s="146"/>
      <c r="AF140" s="146"/>
      <c r="AG140" s="146" t="s">
        <v>149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5">
      <c r="A141" s="153"/>
      <c r="B141" s="154"/>
      <c r="C141" s="189" t="s">
        <v>402</v>
      </c>
      <c r="D141" s="158"/>
      <c r="E141" s="159">
        <v>3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134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20.399999999999999" outlineLevel="1" x14ac:dyDescent="0.25">
      <c r="A142" s="174">
        <v>45</v>
      </c>
      <c r="B142" s="175" t="s">
        <v>284</v>
      </c>
      <c r="C142" s="188" t="s">
        <v>285</v>
      </c>
      <c r="D142" s="176" t="s">
        <v>137</v>
      </c>
      <c r="E142" s="177">
        <v>2</v>
      </c>
      <c r="F142" s="178"/>
      <c r="G142" s="179">
        <f>ROUND(E142*F142,2)</f>
        <v>0</v>
      </c>
      <c r="H142" s="157"/>
      <c r="I142" s="156">
        <f>ROUND(E142*H142,2)</f>
        <v>0</v>
      </c>
      <c r="J142" s="157"/>
      <c r="K142" s="156">
        <f>ROUND(E142*J142,2)</f>
        <v>0</v>
      </c>
      <c r="L142" s="156">
        <v>12</v>
      </c>
      <c r="M142" s="156">
        <f>G142*(1+L142/100)</f>
        <v>0</v>
      </c>
      <c r="N142" s="155">
        <v>2.5000000000000001E-2</v>
      </c>
      <c r="O142" s="155">
        <f>ROUND(E142*N142,2)</f>
        <v>0.05</v>
      </c>
      <c r="P142" s="155">
        <v>0</v>
      </c>
      <c r="Q142" s="155">
        <f>ROUND(E142*P142,2)</f>
        <v>0</v>
      </c>
      <c r="R142" s="156" t="s">
        <v>275</v>
      </c>
      <c r="S142" s="156" t="s">
        <v>128</v>
      </c>
      <c r="T142" s="156" t="s">
        <v>129</v>
      </c>
      <c r="U142" s="156">
        <v>0</v>
      </c>
      <c r="V142" s="156">
        <f>ROUND(E142*U142,2)</f>
        <v>0</v>
      </c>
      <c r="W142" s="156"/>
      <c r="X142" s="156" t="s">
        <v>152</v>
      </c>
      <c r="Y142" s="156" t="s">
        <v>131</v>
      </c>
      <c r="Z142" s="146"/>
      <c r="AA142" s="146"/>
      <c r="AB142" s="146"/>
      <c r="AC142" s="146"/>
      <c r="AD142" s="146"/>
      <c r="AE142" s="146"/>
      <c r="AF142" s="146"/>
      <c r="AG142" s="146" t="s">
        <v>153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5">
      <c r="A143" s="153"/>
      <c r="B143" s="154"/>
      <c r="C143" s="189" t="s">
        <v>259</v>
      </c>
      <c r="D143" s="158"/>
      <c r="E143" s="159">
        <v>2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134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ht="20.399999999999999" outlineLevel="1" x14ac:dyDescent="0.25">
      <c r="A144" s="174">
        <v>46</v>
      </c>
      <c r="B144" s="175" t="s">
        <v>286</v>
      </c>
      <c r="C144" s="188" t="s">
        <v>287</v>
      </c>
      <c r="D144" s="176" t="s">
        <v>137</v>
      </c>
      <c r="E144" s="177">
        <v>3</v>
      </c>
      <c r="F144" s="178"/>
      <c r="G144" s="179">
        <f>ROUND(E144*F144,2)</f>
        <v>0</v>
      </c>
      <c r="H144" s="157"/>
      <c r="I144" s="156">
        <f>ROUND(E144*H144,2)</f>
        <v>0</v>
      </c>
      <c r="J144" s="157"/>
      <c r="K144" s="156">
        <f>ROUND(E144*J144,2)</f>
        <v>0</v>
      </c>
      <c r="L144" s="156">
        <v>12</v>
      </c>
      <c r="M144" s="156">
        <f>G144*(1+L144/100)</f>
        <v>0</v>
      </c>
      <c r="N144" s="155">
        <v>2.5000000000000001E-2</v>
      </c>
      <c r="O144" s="155">
        <f>ROUND(E144*N144,2)</f>
        <v>0.08</v>
      </c>
      <c r="P144" s="155">
        <v>0</v>
      </c>
      <c r="Q144" s="155">
        <f>ROUND(E144*P144,2)</f>
        <v>0</v>
      </c>
      <c r="R144" s="156" t="s">
        <v>275</v>
      </c>
      <c r="S144" s="156" t="s">
        <v>128</v>
      </c>
      <c r="T144" s="156" t="s">
        <v>129</v>
      </c>
      <c r="U144" s="156">
        <v>0</v>
      </c>
      <c r="V144" s="156">
        <f>ROUND(E144*U144,2)</f>
        <v>0</v>
      </c>
      <c r="W144" s="156"/>
      <c r="X144" s="156" t="s">
        <v>152</v>
      </c>
      <c r="Y144" s="156" t="s">
        <v>131</v>
      </c>
      <c r="Z144" s="146"/>
      <c r="AA144" s="146"/>
      <c r="AB144" s="146"/>
      <c r="AC144" s="146"/>
      <c r="AD144" s="146"/>
      <c r="AE144" s="146"/>
      <c r="AF144" s="146"/>
      <c r="AG144" s="146" t="s">
        <v>153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400</v>
      </c>
      <c r="D145" s="158"/>
      <c r="E145" s="159">
        <v>3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80">
        <v>47</v>
      </c>
      <c r="B146" s="181" t="s">
        <v>288</v>
      </c>
      <c r="C146" s="190" t="s">
        <v>289</v>
      </c>
      <c r="D146" s="182" t="s">
        <v>241</v>
      </c>
      <c r="E146" s="183">
        <v>0.20448</v>
      </c>
      <c r="F146" s="184"/>
      <c r="G146" s="185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0</v>
      </c>
      <c r="O146" s="155">
        <f>ROUND(E146*N146,2)</f>
        <v>0</v>
      </c>
      <c r="P146" s="155">
        <v>0</v>
      </c>
      <c r="Q146" s="155">
        <f>ROUND(E146*P146,2)</f>
        <v>0</v>
      </c>
      <c r="R146" s="156"/>
      <c r="S146" s="156" t="s">
        <v>128</v>
      </c>
      <c r="T146" s="156" t="s">
        <v>129</v>
      </c>
      <c r="U146" s="156">
        <v>2.2549999999999999</v>
      </c>
      <c r="V146" s="156">
        <f>ROUND(E146*U146,2)</f>
        <v>0.46</v>
      </c>
      <c r="W146" s="156"/>
      <c r="X146" s="156" t="s">
        <v>242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243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x14ac:dyDescent="0.25">
      <c r="A147" s="167" t="s">
        <v>123</v>
      </c>
      <c r="B147" s="168" t="s">
        <v>82</v>
      </c>
      <c r="C147" s="187" t="s">
        <v>83</v>
      </c>
      <c r="D147" s="169"/>
      <c r="E147" s="170"/>
      <c r="F147" s="171"/>
      <c r="G147" s="172">
        <f>SUMIF(AG148:AG154,"&lt;&gt;NOR",G148:G154)</f>
        <v>0</v>
      </c>
      <c r="H147" s="166"/>
      <c r="I147" s="166">
        <f>SUM(I148:I154)</f>
        <v>0</v>
      </c>
      <c r="J147" s="166"/>
      <c r="K147" s="166">
        <f>SUM(K148:K154)</f>
        <v>0</v>
      </c>
      <c r="L147" s="166"/>
      <c r="M147" s="166">
        <f>SUM(M148:M154)</f>
        <v>0</v>
      </c>
      <c r="N147" s="165"/>
      <c r="O147" s="165">
        <f>SUM(O148:O154)</f>
        <v>0.16</v>
      </c>
      <c r="P147" s="165"/>
      <c r="Q147" s="165">
        <f>SUM(Q148:Q154)</f>
        <v>0</v>
      </c>
      <c r="R147" s="166"/>
      <c r="S147" s="166"/>
      <c r="T147" s="166"/>
      <c r="U147" s="166"/>
      <c r="V147" s="166">
        <f>SUM(V148:V154)</f>
        <v>6.26</v>
      </c>
      <c r="W147" s="166"/>
      <c r="X147" s="166"/>
      <c r="Y147" s="166"/>
      <c r="AG147" t="s">
        <v>124</v>
      </c>
    </row>
    <row r="148" spans="1:60" outlineLevel="1" x14ac:dyDescent="0.25">
      <c r="A148" s="174">
        <v>48</v>
      </c>
      <c r="B148" s="175" t="s">
        <v>290</v>
      </c>
      <c r="C148" s="188" t="s">
        <v>291</v>
      </c>
      <c r="D148" s="176" t="s">
        <v>127</v>
      </c>
      <c r="E148" s="177">
        <v>5.5</v>
      </c>
      <c r="F148" s="178"/>
      <c r="G148" s="179">
        <f>ROUND(E148*F148,2)</f>
        <v>0</v>
      </c>
      <c r="H148" s="157"/>
      <c r="I148" s="156">
        <f>ROUND(E148*H148,2)</f>
        <v>0</v>
      </c>
      <c r="J148" s="157"/>
      <c r="K148" s="156">
        <f>ROUND(E148*J148,2)</f>
        <v>0</v>
      </c>
      <c r="L148" s="156">
        <v>12</v>
      </c>
      <c r="M148" s="156">
        <f>G148*(1+L148/100)</f>
        <v>0</v>
      </c>
      <c r="N148" s="155">
        <v>2.1000000000000001E-4</v>
      </c>
      <c r="O148" s="155">
        <f>ROUND(E148*N148,2)</f>
        <v>0</v>
      </c>
      <c r="P148" s="155">
        <v>0</v>
      </c>
      <c r="Q148" s="155">
        <f>ROUND(E148*P148,2)</f>
        <v>0</v>
      </c>
      <c r="R148" s="156"/>
      <c r="S148" s="156" t="s">
        <v>128</v>
      </c>
      <c r="T148" s="156" t="s">
        <v>129</v>
      </c>
      <c r="U148" s="156">
        <v>0.05</v>
      </c>
      <c r="V148" s="156">
        <f>ROUND(E148*U148,2)</f>
        <v>0.28000000000000003</v>
      </c>
      <c r="W148" s="156"/>
      <c r="X148" s="156" t="s">
        <v>130</v>
      </c>
      <c r="Y148" s="156" t="s">
        <v>131</v>
      </c>
      <c r="Z148" s="146"/>
      <c r="AA148" s="146"/>
      <c r="AB148" s="146"/>
      <c r="AC148" s="146"/>
      <c r="AD148" s="146"/>
      <c r="AE148" s="146"/>
      <c r="AF148" s="146"/>
      <c r="AG148" s="146" t="s">
        <v>132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2" x14ac:dyDescent="0.25">
      <c r="A149" s="153"/>
      <c r="B149" s="154"/>
      <c r="C149" s="189" t="s">
        <v>190</v>
      </c>
      <c r="D149" s="158"/>
      <c r="E149" s="159">
        <v>5.5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134</v>
      </c>
      <c r="AH149" s="146">
        <v>0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ht="20.399999999999999" outlineLevel="1" x14ac:dyDescent="0.25">
      <c r="A150" s="174">
        <v>49</v>
      </c>
      <c r="B150" s="175" t="s">
        <v>292</v>
      </c>
      <c r="C150" s="188" t="s">
        <v>293</v>
      </c>
      <c r="D150" s="176" t="s">
        <v>127</v>
      </c>
      <c r="E150" s="177">
        <v>5.5</v>
      </c>
      <c r="F150" s="178"/>
      <c r="G150" s="179">
        <f>ROUND(E150*F150,2)</f>
        <v>0</v>
      </c>
      <c r="H150" s="157"/>
      <c r="I150" s="156">
        <f>ROUND(E150*H150,2)</f>
        <v>0</v>
      </c>
      <c r="J150" s="157"/>
      <c r="K150" s="156">
        <f>ROUND(E150*J150,2)</f>
        <v>0</v>
      </c>
      <c r="L150" s="156">
        <v>12</v>
      </c>
      <c r="M150" s="156">
        <f>G150*(1+L150/100)</f>
        <v>0</v>
      </c>
      <c r="N150" s="155">
        <v>5.1500000000000001E-3</v>
      </c>
      <c r="O150" s="155">
        <f>ROUND(E150*N150,2)</f>
        <v>0.03</v>
      </c>
      <c r="P150" s="155">
        <v>0</v>
      </c>
      <c r="Q150" s="155">
        <f>ROUND(E150*P150,2)</f>
        <v>0</v>
      </c>
      <c r="R150" s="156"/>
      <c r="S150" s="156" t="s">
        <v>128</v>
      </c>
      <c r="T150" s="156" t="s">
        <v>129</v>
      </c>
      <c r="U150" s="156">
        <v>1.04</v>
      </c>
      <c r="V150" s="156">
        <f>ROUND(E150*U150,2)</f>
        <v>5.72</v>
      </c>
      <c r="W150" s="156"/>
      <c r="X150" s="156" t="s">
        <v>130</v>
      </c>
      <c r="Y150" s="156" t="s">
        <v>131</v>
      </c>
      <c r="Z150" s="146"/>
      <c r="AA150" s="146"/>
      <c r="AB150" s="146"/>
      <c r="AC150" s="146"/>
      <c r="AD150" s="146"/>
      <c r="AE150" s="146"/>
      <c r="AF150" s="146"/>
      <c r="AG150" s="146" t="s">
        <v>132</v>
      </c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2" x14ac:dyDescent="0.25">
      <c r="A151" s="153"/>
      <c r="B151" s="154"/>
      <c r="C151" s="189" t="s">
        <v>190</v>
      </c>
      <c r="D151" s="158"/>
      <c r="E151" s="159">
        <v>5.5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134</v>
      </c>
      <c r="AH151" s="146">
        <v>0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5">
      <c r="A152" s="174">
        <v>50</v>
      </c>
      <c r="B152" s="175" t="s">
        <v>294</v>
      </c>
      <c r="C152" s="188" t="s">
        <v>295</v>
      </c>
      <c r="D152" s="176" t="s">
        <v>127</v>
      </c>
      <c r="E152" s="177">
        <v>6.16</v>
      </c>
      <c r="F152" s="178"/>
      <c r="G152" s="179">
        <f>ROUND(E152*F152,2)</f>
        <v>0</v>
      </c>
      <c r="H152" s="157"/>
      <c r="I152" s="156">
        <f>ROUND(E152*H152,2)</f>
        <v>0</v>
      </c>
      <c r="J152" s="157"/>
      <c r="K152" s="156">
        <f>ROUND(E152*J152,2)</f>
        <v>0</v>
      </c>
      <c r="L152" s="156">
        <v>12</v>
      </c>
      <c r="M152" s="156">
        <f>G152*(1+L152/100)</f>
        <v>0</v>
      </c>
      <c r="N152" s="155">
        <v>2.1899999999999999E-2</v>
      </c>
      <c r="O152" s="155">
        <f>ROUND(E152*N152,2)</f>
        <v>0.13</v>
      </c>
      <c r="P152" s="155">
        <v>0</v>
      </c>
      <c r="Q152" s="155">
        <f>ROUND(E152*P152,2)</f>
        <v>0</v>
      </c>
      <c r="R152" s="156" t="s">
        <v>275</v>
      </c>
      <c r="S152" s="156" t="s">
        <v>128</v>
      </c>
      <c r="T152" s="156" t="s">
        <v>129</v>
      </c>
      <c r="U152" s="156">
        <v>0</v>
      </c>
      <c r="V152" s="156">
        <f>ROUND(E152*U152,2)</f>
        <v>0</v>
      </c>
      <c r="W152" s="156"/>
      <c r="X152" s="156" t="s">
        <v>152</v>
      </c>
      <c r="Y152" s="156" t="s">
        <v>131</v>
      </c>
      <c r="Z152" s="146"/>
      <c r="AA152" s="146"/>
      <c r="AB152" s="146"/>
      <c r="AC152" s="146"/>
      <c r="AD152" s="146"/>
      <c r="AE152" s="146"/>
      <c r="AF152" s="146"/>
      <c r="AG152" s="146" t="s">
        <v>153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5">
      <c r="A153" s="153"/>
      <c r="B153" s="154"/>
      <c r="C153" s="189" t="s">
        <v>296</v>
      </c>
      <c r="D153" s="158"/>
      <c r="E153" s="159">
        <v>6.16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134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5">
      <c r="A154" s="180">
        <v>51</v>
      </c>
      <c r="B154" s="181" t="s">
        <v>297</v>
      </c>
      <c r="C154" s="190" t="s">
        <v>298</v>
      </c>
      <c r="D154" s="182" t="s">
        <v>241</v>
      </c>
      <c r="E154" s="183">
        <v>0.16438</v>
      </c>
      <c r="F154" s="184"/>
      <c r="G154" s="185">
        <f>ROUND(E154*F154,2)</f>
        <v>0</v>
      </c>
      <c r="H154" s="157"/>
      <c r="I154" s="156">
        <f>ROUND(E154*H154,2)</f>
        <v>0</v>
      </c>
      <c r="J154" s="157"/>
      <c r="K154" s="156">
        <f>ROUND(E154*J154,2)</f>
        <v>0</v>
      </c>
      <c r="L154" s="156">
        <v>12</v>
      </c>
      <c r="M154" s="156">
        <f>G154*(1+L154/100)</f>
        <v>0</v>
      </c>
      <c r="N154" s="155">
        <v>0</v>
      </c>
      <c r="O154" s="155">
        <f>ROUND(E154*N154,2)</f>
        <v>0</v>
      </c>
      <c r="P154" s="155">
        <v>0</v>
      </c>
      <c r="Q154" s="155">
        <f>ROUND(E154*P154,2)</f>
        <v>0</v>
      </c>
      <c r="R154" s="156"/>
      <c r="S154" s="156" t="s">
        <v>128</v>
      </c>
      <c r="T154" s="156" t="s">
        <v>129</v>
      </c>
      <c r="U154" s="156">
        <v>1.5980000000000001</v>
      </c>
      <c r="V154" s="156">
        <f>ROUND(E154*U154,2)</f>
        <v>0.26</v>
      </c>
      <c r="W154" s="156"/>
      <c r="X154" s="156" t="s">
        <v>242</v>
      </c>
      <c r="Y154" s="156" t="s">
        <v>131</v>
      </c>
      <c r="Z154" s="146"/>
      <c r="AA154" s="146"/>
      <c r="AB154" s="146"/>
      <c r="AC154" s="146"/>
      <c r="AD154" s="146"/>
      <c r="AE154" s="146"/>
      <c r="AF154" s="146"/>
      <c r="AG154" s="146" t="s">
        <v>243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x14ac:dyDescent="0.25">
      <c r="A155" s="167" t="s">
        <v>123</v>
      </c>
      <c r="B155" s="168" t="s">
        <v>84</v>
      </c>
      <c r="C155" s="187" t="s">
        <v>85</v>
      </c>
      <c r="D155" s="169"/>
      <c r="E155" s="170"/>
      <c r="F155" s="171"/>
      <c r="G155" s="172">
        <f>SUMIF(AG156:AG166,"&lt;&gt;NOR",G156:G166)</f>
        <v>0</v>
      </c>
      <c r="H155" s="166"/>
      <c r="I155" s="166">
        <f>SUM(I156:I166)</f>
        <v>0</v>
      </c>
      <c r="J155" s="166"/>
      <c r="K155" s="166">
        <f>SUM(K156:K166)</f>
        <v>0</v>
      </c>
      <c r="L155" s="166"/>
      <c r="M155" s="166">
        <f>SUM(M156:M166)</f>
        <v>0</v>
      </c>
      <c r="N155" s="165"/>
      <c r="O155" s="165">
        <f>SUM(O156:O166)</f>
        <v>0.23</v>
      </c>
      <c r="P155" s="165"/>
      <c r="Q155" s="165">
        <f>SUM(Q156:Q166)</f>
        <v>0.2</v>
      </c>
      <c r="R155" s="166"/>
      <c r="S155" s="166"/>
      <c r="T155" s="166"/>
      <c r="U155" s="166"/>
      <c r="V155" s="166">
        <f>SUM(V156:V166)</f>
        <v>18.130000000000003</v>
      </c>
      <c r="W155" s="166"/>
      <c r="X155" s="166"/>
      <c r="Y155" s="166"/>
      <c r="AG155" t="s">
        <v>124</v>
      </c>
    </row>
    <row r="156" spans="1:60" ht="20.399999999999999" outlineLevel="1" x14ac:dyDescent="0.25">
      <c r="A156" s="180">
        <v>52</v>
      </c>
      <c r="B156" s="181" t="s">
        <v>299</v>
      </c>
      <c r="C156" s="190" t="s">
        <v>300</v>
      </c>
      <c r="D156" s="182" t="s">
        <v>127</v>
      </c>
      <c r="E156" s="183">
        <v>58.5</v>
      </c>
      <c r="F156" s="184"/>
      <c r="G156" s="185">
        <f>ROUND(E156*F156,2)</f>
        <v>0</v>
      </c>
      <c r="H156" s="157"/>
      <c r="I156" s="156">
        <f>ROUND(E156*H156,2)</f>
        <v>0</v>
      </c>
      <c r="J156" s="157"/>
      <c r="K156" s="156">
        <f>ROUND(E156*J156,2)</f>
        <v>0</v>
      </c>
      <c r="L156" s="156">
        <v>12</v>
      </c>
      <c r="M156" s="156">
        <f>G156*(1+L156/100)</f>
        <v>0</v>
      </c>
      <c r="N156" s="155">
        <v>0</v>
      </c>
      <c r="O156" s="155">
        <f>ROUND(E156*N156,2)</f>
        <v>0</v>
      </c>
      <c r="P156" s="155">
        <v>0</v>
      </c>
      <c r="Q156" s="155">
        <f>ROUND(E156*P156,2)</f>
        <v>0</v>
      </c>
      <c r="R156" s="156"/>
      <c r="S156" s="156" t="s">
        <v>128</v>
      </c>
      <c r="T156" s="156" t="s">
        <v>129</v>
      </c>
      <c r="U156" s="156">
        <v>1.6E-2</v>
      </c>
      <c r="V156" s="156">
        <f>ROUND(E156*U156,2)</f>
        <v>0.94</v>
      </c>
      <c r="W156" s="156"/>
      <c r="X156" s="156" t="s">
        <v>130</v>
      </c>
      <c r="Y156" s="156" t="s">
        <v>131</v>
      </c>
      <c r="Z156" s="146"/>
      <c r="AA156" s="146"/>
      <c r="AB156" s="146"/>
      <c r="AC156" s="146"/>
      <c r="AD156" s="146"/>
      <c r="AE156" s="146"/>
      <c r="AF156" s="146"/>
      <c r="AG156" s="146" t="s">
        <v>132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1" x14ac:dyDescent="0.25">
      <c r="A157" s="174">
        <v>53</v>
      </c>
      <c r="B157" s="175" t="s">
        <v>301</v>
      </c>
      <c r="C157" s="188" t="s">
        <v>302</v>
      </c>
      <c r="D157" s="176" t="s">
        <v>198</v>
      </c>
      <c r="E157" s="177">
        <v>49.4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0</v>
      </c>
      <c r="O157" s="155">
        <f>ROUND(E157*N157,2)</f>
        <v>0</v>
      </c>
      <c r="P157" s="155">
        <v>8.0000000000000007E-5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0.04</v>
      </c>
      <c r="V157" s="156">
        <f>ROUND(E157*U157,2)</f>
        <v>1.98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303</v>
      </c>
      <c r="D158" s="158"/>
      <c r="E158" s="159">
        <v>7.2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3" x14ac:dyDescent="0.25">
      <c r="A159" s="153"/>
      <c r="B159" s="154"/>
      <c r="C159" s="189" t="s">
        <v>403</v>
      </c>
      <c r="D159" s="158"/>
      <c r="E159" s="159">
        <v>18.600000000000001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134</v>
      </c>
      <c r="AH159" s="146">
        <v>0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5">
      <c r="A160" s="153"/>
      <c r="B160" s="154"/>
      <c r="C160" s="189" t="s">
        <v>305</v>
      </c>
      <c r="D160" s="158"/>
      <c r="E160" s="159">
        <v>7.8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5">
      <c r="A161" s="153"/>
      <c r="B161" s="154"/>
      <c r="C161" s="189" t="s">
        <v>404</v>
      </c>
      <c r="D161" s="158"/>
      <c r="E161" s="159">
        <v>15.8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134</v>
      </c>
      <c r="AH161" s="146">
        <v>0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1" x14ac:dyDescent="0.25">
      <c r="A162" s="174">
        <v>54</v>
      </c>
      <c r="B162" s="175" t="s">
        <v>306</v>
      </c>
      <c r="C162" s="188" t="s">
        <v>307</v>
      </c>
      <c r="D162" s="176" t="s">
        <v>127</v>
      </c>
      <c r="E162" s="177">
        <v>58.5</v>
      </c>
      <c r="F162" s="178"/>
      <c r="G162" s="179">
        <f>ROUND(E162*F162,2)</f>
        <v>0</v>
      </c>
      <c r="H162" s="157"/>
      <c r="I162" s="156">
        <f>ROUND(E162*H162,2)</f>
        <v>0</v>
      </c>
      <c r="J162" s="157"/>
      <c r="K162" s="156">
        <f>ROUND(E162*J162,2)</f>
        <v>0</v>
      </c>
      <c r="L162" s="156">
        <v>12</v>
      </c>
      <c r="M162" s="156">
        <f>G162*(1+L162/100)</f>
        <v>0</v>
      </c>
      <c r="N162" s="155">
        <v>0</v>
      </c>
      <c r="O162" s="155">
        <f>ROUND(E162*N162,2)</f>
        <v>0</v>
      </c>
      <c r="P162" s="155">
        <v>3.5000000000000001E-3</v>
      </c>
      <c r="Q162" s="155">
        <f>ROUND(E162*P162,2)</f>
        <v>0.2</v>
      </c>
      <c r="R162" s="156"/>
      <c r="S162" s="156" t="s">
        <v>128</v>
      </c>
      <c r="T162" s="156" t="s">
        <v>129</v>
      </c>
      <c r="U162" s="156">
        <v>0.26</v>
      </c>
      <c r="V162" s="156">
        <f>ROUND(E162*U162,2)</f>
        <v>15.21</v>
      </c>
      <c r="W162" s="156"/>
      <c r="X162" s="156" t="s">
        <v>130</v>
      </c>
      <c r="Y162" s="156" t="s">
        <v>131</v>
      </c>
      <c r="Z162" s="146"/>
      <c r="AA162" s="146"/>
      <c r="AB162" s="146"/>
      <c r="AC162" s="146"/>
      <c r="AD162" s="146"/>
      <c r="AE162" s="146"/>
      <c r="AF162" s="146"/>
      <c r="AG162" s="146" t="s">
        <v>132</v>
      </c>
      <c r="AH162" s="146"/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2" x14ac:dyDescent="0.25">
      <c r="A163" s="153"/>
      <c r="B163" s="154"/>
      <c r="C163" s="189" t="s">
        <v>405</v>
      </c>
      <c r="D163" s="158"/>
      <c r="E163" s="159">
        <v>58.5</v>
      </c>
      <c r="F163" s="156"/>
      <c r="G163" s="156"/>
      <c r="H163" s="156"/>
      <c r="I163" s="156"/>
      <c r="J163" s="156"/>
      <c r="K163" s="156"/>
      <c r="L163" s="156"/>
      <c r="M163" s="156"/>
      <c r="N163" s="155"/>
      <c r="O163" s="155"/>
      <c r="P163" s="155"/>
      <c r="Q163" s="155"/>
      <c r="R163" s="156"/>
      <c r="S163" s="156"/>
      <c r="T163" s="156"/>
      <c r="U163" s="156"/>
      <c r="V163" s="156"/>
      <c r="W163" s="156"/>
      <c r="X163" s="156"/>
      <c r="Y163" s="156"/>
      <c r="Z163" s="146"/>
      <c r="AA163" s="146"/>
      <c r="AB163" s="146"/>
      <c r="AC163" s="146"/>
      <c r="AD163" s="146"/>
      <c r="AE163" s="146"/>
      <c r="AF163" s="146"/>
      <c r="AG163" s="146" t="s">
        <v>134</v>
      </c>
      <c r="AH163" s="146">
        <v>0</v>
      </c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ht="20.399999999999999" outlineLevel="1" x14ac:dyDescent="0.25">
      <c r="A164" s="174">
        <v>55</v>
      </c>
      <c r="B164" s="175" t="s">
        <v>309</v>
      </c>
      <c r="C164" s="188" t="s">
        <v>310</v>
      </c>
      <c r="D164" s="176" t="s">
        <v>127</v>
      </c>
      <c r="E164" s="177">
        <v>58.5</v>
      </c>
      <c r="F164" s="178"/>
      <c r="G164" s="179">
        <f>ROUND(E164*F164,2)</f>
        <v>0</v>
      </c>
      <c r="H164" s="157"/>
      <c r="I164" s="156">
        <f>ROUND(E164*H164,2)</f>
        <v>0</v>
      </c>
      <c r="J164" s="157"/>
      <c r="K164" s="156">
        <f>ROUND(E164*J164,2)</f>
        <v>0</v>
      </c>
      <c r="L164" s="156">
        <v>12</v>
      </c>
      <c r="M164" s="156">
        <f>G164*(1+L164/100)</f>
        <v>0</v>
      </c>
      <c r="N164" s="155">
        <v>3.8700000000000002E-3</v>
      </c>
      <c r="O164" s="155">
        <f>ROUND(E164*N164,2)</f>
        <v>0.23</v>
      </c>
      <c r="P164" s="155">
        <v>0</v>
      </c>
      <c r="Q164" s="155">
        <f>ROUND(E164*P164,2)</f>
        <v>0</v>
      </c>
      <c r="R164" s="156"/>
      <c r="S164" s="156" t="s">
        <v>128</v>
      </c>
      <c r="T164" s="156" t="s">
        <v>246</v>
      </c>
      <c r="U164" s="156">
        <v>0</v>
      </c>
      <c r="V164" s="156">
        <f>ROUND(E164*U164,2)</f>
        <v>0</v>
      </c>
      <c r="W164" s="156"/>
      <c r="X164" s="156" t="s">
        <v>247</v>
      </c>
      <c r="Y164" s="156" t="s">
        <v>131</v>
      </c>
      <c r="Z164" s="146"/>
      <c r="AA164" s="146"/>
      <c r="AB164" s="146"/>
      <c r="AC164" s="146"/>
      <c r="AD164" s="146"/>
      <c r="AE164" s="146"/>
      <c r="AF164" s="146"/>
      <c r="AG164" s="146" t="s">
        <v>248</v>
      </c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ht="31.2" outlineLevel="2" x14ac:dyDescent="0.25">
      <c r="A165" s="153"/>
      <c r="B165" s="154"/>
      <c r="C165" s="252" t="s">
        <v>406</v>
      </c>
      <c r="D165" s="253"/>
      <c r="E165" s="253"/>
      <c r="F165" s="253"/>
      <c r="G165" s="253"/>
      <c r="H165" s="156"/>
      <c r="I165" s="156"/>
      <c r="J165" s="156"/>
      <c r="K165" s="156"/>
      <c r="L165" s="156"/>
      <c r="M165" s="156"/>
      <c r="N165" s="155"/>
      <c r="O165" s="155"/>
      <c r="P165" s="155"/>
      <c r="Q165" s="155"/>
      <c r="R165" s="156"/>
      <c r="S165" s="156"/>
      <c r="T165" s="156"/>
      <c r="U165" s="156"/>
      <c r="V165" s="156"/>
      <c r="W165" s="156"/>
      <c r="X165" s="156"/>
      <c r="Y165" s="156"/>
      <c r="Z165" s="146"/>
      <c r="AA165" s="146"/>
      <c r="AB165" s="146"/>
      <c r="AC165" s="146"/>
      <c r="AD165" s="146"/>
      <c r="AE165" s="146"/>
      <c r="AF165" s="146"/>
      <c r="AG165" s="146" t="s">
        <v>149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86" t="str">
        <f>C165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49,4 m</v>
      </c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5">
      <c r="A166" s="153"/>
      <c r="B166" s="154"/>
      <c r="C166" s="189" t="s">
        <v>405</v>
      </c>
      <c r="D166" s="158"/>
      <c r="E166" s="159">
        <v>58.5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134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x14ac:dyDescent="0.25">
      <c r="A167" s="167" t="s">
        <v>123</v>
      </c>
      <c r="B167" s="168" t="s">
        <v>86</v>
      </c>
      <c r="C167" s="187" t="s">
        <v>87</v>
      </c>
      <c r="D167" s="169"/>
      <c r="E167" s="170"/>
      <c r="F167" s="171"/>
      <c r="G167" s="172">
        <f>SUMIF(AG168:AG182,"&lt;&gt;NOR",G168:G182)</f>
        <v>0</v>
      </c>
      <c r="H167" s="166"/>
      <c r="I167" s="166">
        <f>SUM(I168:I182)</f>
        <v>0</v>
      </c>
      <c r="J167" s="166"/>
      <c r="K167" s="166">
        <f>SUM(K168:K182)</f>
        <v>0</v>
      </c>
      <c r="L167" s="166"/>
      <c r="M167" s="166">
        <f>SUM(M168:M182)</f>
        <v>0</v>
      </c>
      <c r="N167" s="165"/>
      <c r="O167" s="165">
        <f>SUM(O168:O182)</f>
        <v>1.03</v>
      </c>
      <c r="P167" s="165"/>
      <c r="Q167" s="165">
        <f>SUM(Q168:Q182)</f>
        <v>0</v>
      </c>
      <c r="R167" s="166"/>
      <c r="S167" s="166"/>
      <c r="T167" s="166"/>
      <c r="U167" s="166"/>
      <c r="V167" s="166">
        <f>SUM(V168:V182)</f>
        <v>51.300000000000004</v>
      </c>
      <c r="W167" s="166"/>
      <c r="X167" s="166"/>
      <c r="Y167" s="166"/>
      <c r="AG167" t="s">
        <v>124</v>
      </c>
    </row>
    <row r="168" spans="1:60" outlineLevel="1" x14ac:dyDescent="0.25">
      <c r="A168" s="174">
        <v>56</v>
      </c>
      <c r="B168" s="175" t="s">
        <v>312</v>
      </c>
      <c r="C168" s="188" t="s">
        <v>313</v>
      </c>
      <c r="D168" s="176" t="s">
        <v>127</v>
      </c>
      <c r="E168" s="177">
        <v>36.713999999999999</v>
      </c>
      <c r="F168" s="178"/>
      <c r="G168" s="179">
        <f>ROUND(E168*F168,2)</f>
        <v>0</v>
      </c>
      <c r="H168" s="157"/>
      <c r="I168" s="156">
        <f>ROUND(E168*H168,2)</f>
        <v>0</v>
      </c>
      <c r="J168" s="157"/>
      <c r="K168" s="156">
        <f>ROUND(E168*J168,2)</f>
        <v>0</v>
      </c>
      <c r="L168" s="156">
        <v>12</v>
      </c>
      <c r="M168" s="156">
        <f>G168*(1+L168/100)</f>
        <v>0</v>
      </c>
      <c r="N168" s="155">
        <v>1.6000000000000001E-4</v>
      </c>
      <c r="O168" s="155">
        <f>ROUND(E168*N168,2)</f>
        <v>0.01</v>
      </c>
      <c r="P168" s="155">
        <v>0</v>
      </c>
      <c r="Q168" s="155">
        <f>ROUND(E168*P168,2)</f>
        <v>0</v>
      </c>
      <c r="R168" s="156"/>
      <c r="S168" s="156" t="s">
        <v>128</v>
      </c>
      <c r="T168" s="156" t="s">
        <v>129</v>
      </c>
      <c r="U168" s="156">
        <v>0.05</v>
      </c>
      <c r="V168" s="156">
        <f>ROUND(E168*U168,2)</f>
        <v>1.84</v>
      </c>
      <c r="W168" s="156"/>
      <c r="X168" s="156" t="s">
        <v>130</v>
      </c>
      <c r="Y168" s="156" t="s">
        <v>131</v>
      </c>
      <c r="Z168" s="146"/>
      <c r="AA168" s="146"/>
      <c r="AB168" s="146"/>
      <c r="AC168" s="146"/>
      <c r="AD168" s="146"/>
      <c r="AE168" s="146"/>
      <c r="AF168" s="146"/>
      <c r="AG168" s="146" t="s">
        <v>132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2" x14ac:dyDescent="0.25">
      <c r="A169" s="153"/>
      <c r="B169" s="154"/>
      <c r="C169" s="252" t="s">
        <v>314</v>
      </c>
      <c r="D169" s="253"/>
      <c r="E169" s="253"/>
      <c r="F169" s="253"/>
      <c r="G169" s="253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149</v>
      </c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2" x14ac:dyDescent="0.25">
      <c r="A170" s="153"/>
      <c r="B170" s="154"/>
      <c r="C170" s="189" t="s">
        <v>166</v>
      </c>
      <c r="D170" s="158"/>
      <c r="E170" s="159">
        <v>21.513999999999999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382</v>
      </c>
      <c r="D171" s="158"/>
      <c r="E171" s="159">
        <v>12.65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3" x14ac:dyDescent="0.25">
      <c r="A172" s="153"/>
      <c r="B172" s="154"/>
      <c r="C172" s="189" t="s">
        <v>383</v>
      </c>
      <c r="D172" s="158"/>
      <c r="E172" s="159">
        <v>2.5499999999999998</v>
      </c>
      <c r="F172" s="156"/>
      <c r="G172" s="156"/>
      <c r="H172" s="156"/>
      <c r="I172" s="156"/>
      <c r="J172" s="156"/>
      <c r="K172" s="156"/>
      <c r="L172" s="156"/>
      <c r="M172" s="156"/>
      <c r="N172" s="155"/>
      <c r="O172" s="155"/>
      <c r="P172" s="155"/>
      <c r="Q172" s="155"/>
      <c r="R172" s="156"/>
      <c r="S172" s="156"/>
      <c r="T172" s="156"/>
      <c r="U172" s="156"/>
      <c r="V172" s="156"/>
      <c r="W172" s="156"/>
      <c r="X172" s="156"/>
      <c r="Y172" s="156"/>
      <c r="Z172" s="146"/>
      <c r="AA172" s="146"/>
      <c r="AB172" s="146"/>
      <c r="AC172" s="146"/>
      <c r="AD172" s="146"/>
      <c r="AE172" s="146"/>
      <c r="AF172" s="146"/>
      <c r="AG172" s="146" t="s">
        <v>134</v>
      </c>
      <c r="AH172" s="146">
        <v>0</v>
      </c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ht="20.399999999999999" outlineLevel="1" x14ac:dyDescent="0.25">
      <c r="A173" s="174">
        <v>57</v>
      </c>
      <c r="B173" s="175" t="s">
        <v>316</v>
      </c>
      <c r="C173" s="188" t="s">
        <v>317</v>
      </c>
      <c r="D173" s="176" t="s">
        <v>127</v>
      </c>
      <c r="E173" s="177">
        <v>36.713999999999999</v>
      </c>
      <c r="F173" s="178"/>
      <c r="G173" s="179">
        <f>ROUND(E173*F173,2)</f>
        <v>0</v>
      </c>
      <c r="H173" s="157"/>
      <c r="I173" s="156">
        <f>ROUND(E173*H173,2)</f>
        <v>0</v>
      </c>
      <c r="J173" s="157"/>
      <c r="K173" s="156">
        <f>ROUND(E173*J173,2)</f>
        <v>0</v>
      </c>
      <c r="L173" s="156">
        <v>12</v>
      </c>
      <c r="M173" s="156">
        <f>G173*(1+L173/100)</f>
        <v>0</v>
      </c>
      <c r="N173" s="155">
        <v>5.3499999999999997E-3</v>
      </c>
      <c r="O173" s="155">
        <f>ROUND(E173*N173,2)</f>
        <v>0.2</v>
      </c>
      <c r="P173" s="155">
        <v>0</v>
      </c>
      <c r="Q173" s="155">
        <f>ROUND(E173*P173,2)</f>
        <v>0</v>
      </c>
      <c r="R173" s="156"/>
      <c r="S173" s="156" t="s">
        <v>128</v>
      </c>
      <c r="T173" s="156" t="s">
        <v>129</v>
      </c>
      <c r="U173" s="156">
        <v>1.29</v>
      </c>
      <c r="V173" s="156">
        <f>ROUND(E173*U173,2)</f>
        <v>47.36</v>
      </c>
      <c r="W173" s="156"/>
      <c r="X173" s="156" t="s">
        <v>130</v>
      </c>
      <c r="Y173" s="156" t="s">
        <v>131</v>
      </c>
      <c r="Z173" s="146"/>
      <c r="AA173" s="146"/>
      <c r="AB173" s="146"/>
      <c r="AC173" s="146"/>
      <c r="AD173" s="146"/>
      <c r="AE173" s="146"/>
      <c r="AF173" s="146"/>
      <c r="AG173" s="146" t="s">
        <v>132</v>
      </c>
      <c r="AH173" s="146"/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outlineLevel="2" x14ac:dyDescent="0.25">
      <c r="A174" s="153"/>
      <c r="B174" s="154"/>
      <c r="C174" s="189" t="s">
        <v>166</v>
      </c>
      <c r="D174" s="158"/>
      <c r="E174" s="159">
        <v>21.513999999999999</v>
      </c>
      <c r="F174" s="156"/>
      <c r="G174" s="156"/>
      <c r="H174" s="156"/>
      <c r="I174" s="156"/>
      <c r="J174" s="156"/>
      <c r="K174" s="156"/>
      <c r="L174" s="156"/>
      <c r="M174" s="156"/>
      <c r="N174" s="155"/>
      <c r="O174" s="155"/>
      <c r="P174" s="155"/>
      <c r="Q174" s="155"/>
      <c r="R174" s="156"/>
      <c r="S174" s="156"/>
      <c r="T174" s="156"/>
      <c r="U174" s="156"/>
      <c r="V174" s="156"/>
      <c r="W174" s="156"/>
      <c r="X174" s="156"/>
      <c r="Y174" s="156"/>
      <c r="Z174" s="146"/>
      <c r="AA174" s="146"/>
      <c r="AB174" s="146"/>
      <c r="AC174" s="146"/>
      <c r="AD174" s="146"/>
      <c r="AE174" s="146"/>
      <c r="AF174" s="146"/>
      <c r="AG174" s="146" t="s">
        <v>134</v>
      </c>
      <c r="AH174" s="146">
        <v>0</v>
      </c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outlineLevel="3" x14ac:dyDescent="0.25">
      <c r="A175" s="153"/>
      <c r="B175" s="154"/>
      <c r="C175" s="189" t="s">
        <v>382</v>
      </c>
      <c r="D175" s="158"/>
      <c r="E175" s="159">
        <v>12.65</v>
      </c>
      <c r="F175" s="156"/>
      <c r="G175" s="156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134</v>
      </c>
      <c r="AH175" s="146">
        <v>0</v>
      </c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3" x14ac:dyDescent="0.25">
      <c r="A176" s="153"/>
      <c r="B176" s="154"/>
      <c r="C176" s="189" t="s">
        <v>383</v>
      </c>
      <c r="D176" s="158"/>
      <c r="E176" s="159">
        <v>2.5499999999999998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outlineLevel="1" x14ac:dyDescent="0.25">
      <c r="A177" s="174">
        <v>58</v>
      </c>
      <c r="B177" s="175" t="s">
        <v>318</v>
      </c>
      <c r="C177" s="188" t="s">
        <v>319</v>
      </c>
      <c r="D177" s="176" t="s">
        <v>198</v>
      </c>
      <c r="E177" s="177">
        <v>3.87</v>
      </c>
      <c r="F177" s="178"/>
      <c r="G177" s="179">
        <f>ROUND(E177*F177,2)</f>
        <v>0</v>
      </c>
      <c r="H177" s="157"/>
      <c r="I177" s="156">
        <f>ROUND(E177*H177,2)</f>
        <v>0</v>
      </c>
      <c r="J177" s="157"/>
      <c r="K177" s="156">
        <f>ROUND(E177*J177,2)</f>
        <v>0</v>
      </c>
      <c r="L177" s="156">
        <v>12</v>
      </c>
      <c r="M177" s="156">
        <f>G177*(1+L177/100)</f>
        <v>0</v>
      </c>
      <c r="N177" s="155">
        <v>6.6E-4</v>
      </c>
      <c r="O177" s="155">
        <f>ROUND(E177*N177,2)</f>
        <v>0</v>
      </c>
      <c r="P177" s="155">
        <v>0</v>
      </c>
      <c r="Q177" s="155">
        <f>ROUND(E177*P177,2)</f>
        <v>0</v>
      </c>
      <c r="R177" s="156"/>
      <c r="S177" s="156" t="s">
        <v>128</v>
      </c>
      <c r="T177" s="156" t="s">
        <v>129</v>
      </c>
      <c r="U177" s="156">
        <v>0.12</v>
      </c>
      <c r="V177" s="156">
        <f>ROUND(E177*U177,2)</f>
        <v>0.46</v>
      </c>
      <c r="W177" s="156"/>
      <c r="X177" s="156" t="s">
        <v>130</v>
      </c>
      <c r="Y177" s="156" t="s">
        <v>131</v>
      </c>
      <c r="Z177" s="146"/>
      <c r="AA177" s="146"/>
      <c r="AB177" s="146"/>
      <c r="AC177" s="146"/>
      <c r="AD177" s="146"/>
      <c r="AE177" s="146"/>
      <c r="AF177" s="146"/>
      <c r="AG177" s="146" t="s">
        <v>132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5">
      <c r="A178" s="153"/>
      <c r="B178" s="154"/>
      <c r="C178" s="189" t="s">
        <v>320</v>
      </c>
      <c r="D178" s="158"/>
      <c r="E178" s="159">
        <v>2.77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134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3" x14ac:dyDescent="0.25">
      <c r="A179" s="153"/>
      <c r="B179" s="154"/>
      <c r="C179" s="189" t="s">
        <v>321</v>
      </c>
      <c r="D179" s="158"/>
      <c r="E179" s="159">
        <v>1.1000000000000001</v>
      </c>
      <c r="F179" s="156"/>
      <c r="G179" s="156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134</v>
      </c>
      <c r="AH179" s="146">
        <v>0</v>
      </c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1" x14ac:dyDescent="0.25">
      <c r="A180" s="174">
        <v>59</v>
      </c>
      <c r="B180" s="175" t="s">
        <v>322</v>
      </c>
      <c r="C180" s="188" t="s">
        <v>323</v>
      </c>
      <c r="D180" s="176" t="s">
        <v>127</v>
      </c>
      <c r="E180" s="177">
        <v>41.119680000000002</v>
      </c>
      <c r="F180" s="178"/>
      <c r="G180" s="179">
        <f>ROUND(E180*F180,2)</f>
        <v>0</v>
      </c>
      <c r="H180" s="157"/>
      <c r="I180" s="156">
        <f>ROUND(E180*H180,2)</f>
        <v>0</v>
      </c>
      <c r="J180" s="157"/>
      <c r="K180" s="156">
        <f>ROUND(E180*J180,2)</f>
        <v>0</v>
      </c>
      <c r="L180" s="156">
        <v>12</v>
      </c>
      <c r="M180" s="156">
        <f>G180*(1+L180/100)</f>
        <v>0</v>
      </c>
      <c r="N180" s="155">
        <v>0.02</v>
      </c>
      <c r="O180" s="155">
        <f>ROUND(E180*N180,2)</f>
        <v>0.82</v>
      </c>
      <c r="P180" s="155">
        <v>0</v>
      </c>
      <c r="Q180" s="155">
        <f>ROUND(E180*P180,2)</f>
        <v>0</v>
      </c>
      <c r="R180" s="156" t="s">
        <v>275</v>
      </c>
      <c r="S180" s="156" t="s">
        <v>128</v>
      </c>
      <c r="T180" s="156" t="s">
        <v>129</v>
      </c>
      <c r="U180" s="156">
        <v>0</v>
      </c>
      <c r="V180" s="156">
        <f>ROUND(E180*U180,2)</f>
        <v>0</v>
      </c>
      <c r="W180" s="156"/>
      <c r="X180" s="156" t="s">
        <v>152</v>
      </c>
      <c r="Y180" s="156" t="s">
        <v>131</v>
      </c>
      <c r="Z180" s="146"/>
      <c r="AA180" s="146"/>
      <c r="AB180" s="146"/>
      <c r="AC180" s="146"/>
      <c r="AD180" s="146"/>
      <c r="AE180" s="146"/>
      <c r="AF180" s="146"/>
      <c r="AG180" s="146" t="s">
        <v>153</v>
      </c>
      <c r="AH180" s="146"/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2" x14ac:dyDescent="0.25">
      <c r="A181" s="153"/>
      <c r="B181" s="154"/>
      <c r="C181" s="189" t="s">
        <v>407</v>
      </c>
      <c r="D181" s="158"/>
      <c r="E181" s="159">
        <v>41.119680000000002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1" x14ac:dyDescent="0.25">
      <c r="A182" s="180">
        <v>60</v>
      </c>
      <c r="B182" s="181" t="s">
        <v>326</v>
      </c>
      <c r="C182" s="190" t="s">
        <v>327</v>
      </c>
      <c r="D182" s="182" t="s">
        <v>241</v>
      </c>
      <c r="E182" s="183">
        <v>1.0272399999999999</v>
      </c>
      <c r="F182" s="184"/>
      <c r="G182" s="185">
        <f>ROUND(E182*F182,2)</f>
        <v>0</v>
      </c>
      <c r="H182" s="157"/>
      <c r="I182" s="156">
        <f>ROUND(E182*H182,2)</f>
        <v>0</v>
      </c>
      <c r="J182" s="157"/>
      <c r="K182" s="156">
        <f>ROUND(E182*J182,2)</f>
        <v>0</v>
      </c>
      <c r="L182" s="156">
        <v>12</v>
      </c>
      <c r="M182" s="156">
        <f>G182*(1+L182/100)</f>
        <v>0</v>
      </c>
      <c r="N182" s="155">
        <v>0</v>
      </c>
      <c r="O182" s="155">
        <f>ROUND(E182*N182,2)</f>
        <v>0</v>
      </c>
      <c r="P182" s="155">
        <v>0</v>
      </c>
      <c r="Q182" s="155">
        <f>ROUND(E182*P182,2)</f>
        <v>0</v>
      </c>
      <c r="R182" s="156"/>
      <c r="S182" s="156" t="s">
        <v>128</v>
      </c>
      <c r="T182" s="156" t="s">
        <v>129</v>
      </c>
      <c r="U182" s="156">
        <v>1.5980000000000001</v>
      </c>
      <c r="V182" s="156">
        <f>ROUND(E182*U182,2)</f>
        <v>1.64</v>
      </c>
      <c r="W182" s="156"/>
      <c r="X182" s="156" t="s">
        <v>242</v>
      </c>
      <c r="Y182" s="156" t="s">
        <v>131</v>
      </c>
      <c r="Z182" s="146"/>
      <c r="AA182" s="146"/>
      <c r="AB182" s="146"/>
      <c r="AC182" s="146"/>
      <c r="AD182" s="146"/>
      <c r="AE182" s="146"/>
      <c r="AF182" s="146"/>
      <c r="AG182" s="146" t="s">
        <v>243</v>
      </c>
      <c r="AH182" s="146"/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x14ac:dyDescent="0.25">
      <c r="A183" s="167" t="s">
        <v>123</v>
      </c>
      <c r="B183" s="168" t="s">
        <v>88</v>
      </c>
      <c r="C183" s="187" t="s">
        <v>89</v>
      </c>
      <c r="D183" s="169"/>
      <c r="E183" s="170"/>
      <c r="F183" s="171"/>
      <c r="G183" s="172">
        <f>SUMIF(AG184:AG211,"&lt;&gt;NOR",G184:G211)</f>
        <v>0</v>
      </c>
      <c r="H183" s="166"/>
      <c r="I183" s="166">
        <f>SUM(I184:I211)</f>
        <v>0</v>
      </c>
      <c r="J183" s="166"/>
      <c r="K183" s="166">
        <f>SUM(K184:K211)</f>
        <v>0</v>
      </c>
      <c r="L183" s="166"/>
      <c r="M183" s="166">
        <f>SUM(M184:M211)</f>
        <v>0</v>
      </c>
      <c r="N183" s="165"/>
      <c r="O183" s="165">
        <f>SUM(O184:O211)</f>
        <v>0.1</v>
      </c>
      <c r="P183" s="165"/>
      <c r="Q183" s="165">
        <f>SUM(Q184:Q211)</f>
        <v>0.23</v>
      </c>
      <c r="R183" s="166"/>
      <c r="S183" s="166"/>
      <c r="T183" s="166"/>
      <c r="U183" s="166"/>
      <c r="V183" s="166">
        <f>SUM(V184:V211)</f>
        <v>49.34</v>
      </c>
      <c r="W183" s="166"/>
      <c r="X183" s="166"/>
      <c r="Y183" s="166"/>
      <c r="AG183" t="s">
        <v>124</v>
      </c>
    </row>
    <row r="184" spans="1:60" outlineLevel="1" x14ac:dyDescent="0.25">
      <c r="A184" s="174">
        <v>61</v>
      </c>
      <c r="B184" s="175" t="s">
        <v>328</v>
      </c>
      <c r="C184" s="188" t="s">
        <v>329</v>
      </c>
      <c r="D184" s="176" t="s">
        <v>127</v>
      </c>
      <c r="E184" s="177">
        <v>253.393</v>
      </c>
      <c r="F184" s="178"/>
      <c r="G184" s="179">
        <f>ROUND(E184*F184,2)</f>
        <v>0</v>
      </c>
      <c r="H184" s="157"/>
      <c r="I184" s="156">
        <f>ROUND(E184*H184,2)</f>
        <v>0</v>
      </c>
      <c r="J184" s="157"/>
      <c r="K184" s="156">
        <f>ROUND(E184*J184,2)</f>
        <v>0</v>
      </c>
      <c r="L184" s="156">
        <v>12</v>
      </c>
      <c r="M184" s="156">
        <f>G184*(1+L184/100)</f>
        <v>0</v>
      </c>
      <c r="N184" s="155">
        <v>0</v>
      </c>
      <c r="O184" s="155">
        <f>ROUND(E184*N184,2)</f>
        <v>0</v>
      </c>
      <c r="P184" s="155">
        <v>8.9999999999999998E-4</v>
      </c>
      <c r="Q184" s="155">
        <f>ROUND(E184*P184,2)</f>
        <v>0.23</v>
      </c>
      <c r="R184" s="156"/>
      <c r="S184" s="156" t="s">
        <v>128</v>
      </c>
      <c r="T184" s="156" t="s">
        <v>129</v>
      </c>
      <c r="U184" s="156">
        <v>0.08</v>
      </c>
      <c r="V184" s="156">
        <f>ROUND(E184*U184,2)</f>
        <v>20.27</v>
      </c>
      <c r="W184" s="156"/>
      <c r="X184" s="156" t="s">
        <v>130</v>
      </c>
      <c r="Y184" s="156" t="s">
        <v>131</v>
      </c>
      <c r="Z184" s="146"/>
      <c r="AA184" s="146"/>
      <c r="AB184" s="146"/>
      <c r="AC184" s="146"/>
      <c r="AD184" s="146"/>
      <c r="AE184" s="146"/>
      <c r="AF184" s="146"/>
      <c r="AG184" s="146" t="s">
        <v>132</v>
      </c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2" x14ac:dyDescent="0.25">
      <c r="A185" s="153"/>
      <c r="B185" s="154"/>
      <c r="C185" s="252" t="s">
        <v>330</v>
      </c>
      <c r="D185" s="253"/>
      <c r="E185" s="253"/>
      <c r="F185" s="253"/>
      <c r="G185" s="253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149</v>
      </c>
      <c r="AH185" s="146"/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2" x14ac:dyDescent="0.25">
      <c r="A186" s="153"/>
      <c r="B186" s="154"/>
      <c r="C186" s="189" t="s">
        <v>408</v>
      </c>
      <c r="D186" s="158"/>
      <c r="E186" s="159">
        <v>64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3" x14ac:dyDescent="0.25">
      <c r="A187" s="153"/>
      <c r="B187" s="154"/>
      <c r="C187" s="189" t="s">
        <v>409</v>
      </c>
      <c r="D187" s="158"/>
      <c r="E187" s="159">
        <v>189.393</v>
      </c>
      <c r="F187" s="156"/>
      <c r="G187" s="156"/>
      <c r="H187" s="156"/>
      <c r="I187" s="156"/>
      <c r="J187" s="156"/>
      <c r="K187" s="156"/>
      <c r="L187" s="156"/>
      <c r="M187" s="156"/>
      <c r="N187" s="155"/>
      <c r="O187" s="155"/>
      <c r="P187" s="155"/>
      <c r="Q187" s="155"/>
      <c r="R187" s="156"/>
      <c r="S187" s="156"/>
      <c r="T187" s="156"/>
      <c r="U187" s="156"/>
      <c r="V187" s="156"/>
      <c r="W187" s="156"/>
      <c r="X187" s="156"/>
      <c r="Y187" s="156"/>
      <c r="Z187" s="146"/>
      <c r="AA187" s="146"/>
      <c r="AB187" s="146"/>
      <c r="AC187" s="146"/>
      <c r="AD187" s="146"/>
      <c r="AE187" s="146"/>
      <c r="AF187" s="146"/>
      <c r="AG187" s="146" t="s">
        <v>134</v>
      </c>
      <c r="AH187" s="146">
        <v>0</v>
      </c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1" x14ac:dyDescent="0.25">
      <c r="A188" s="174">
        <v>62</v>
      </c>
      <c r="B188" s="175" t="s">
        <v>333</v>
      </c>
      <c r="C188" s="188" t="s">
        <v>334</v>
      </c>
      <c r="D188" s="176" t="s">
        <v>127</v>
      </c>
      <c r="E188" s="177">
        <v>218.679</v>
      </c>
      <c r="F188" s="178"/>
      <c r="G188" s="179">
        <f>ROUND(E188*F188,2)</f>
        <v>0</v>
      </c>
      <c r="H188" s="157"/>
      <c r="I188" s="156">
        <f>ROUND(E188*H188,2)</f>
        <v>0</v>
      </c>
      <c r="J188" s="157"/>
      <c r="K188" s="156">
        <f>ROUND(E188*J188,2)</f>
        <v>0</v>
      </c>
      <c r="L188" s="156">
        <v>12</v>
      </c>
      <c r="M188" s="156">
        <f>G188*(1+L188/100)</f>
        <v>0</v>
      </c>
      <c r="N188" s="155">
        <v>6.9999999999999994E-5</v>
      </c>
      <c r="O188" s="155">
        <f>ROUND(E188*N188,2)</f>
        <v>0.02</v>
      </c>
      <c r="P188" s="155">
        <v>0</v>
      </c>
      <c r="Q188" s="155">
        <f>ROUND(E188*P188,2)</f>
        <v>0</v>
      </c>
      <c r="R188" s="156"/>
      <c r="S188" s="156" t="s">
        <v>128</v>
      </c>
      <c r="T188" s="156" t="s">
        <v>129</v>
      </c>
      <c r="U188" s="156">
        <v>0.03</v>
      </c>
      <c r="V188" s="156">
        <f>ROUND(E188*U188,2)</f>
        <v>6.56</v>
      </c>
      <c r="W188" s="156"/>
      <c r="X188" s="156" t="s">
        <v>130</v>
      </c>
      <c r="Y188" s="156" t="s">
        <v>131</v>
      </c>
      <c r="Z188" s="146"/>
      <c r="AA188" s="146"/>
      <c r="AB188" s="146"/>
      <c r="AC188" s="146"/>
      <c r="AD188" s="146"/>
      <c r="AE188" s="146"/>
      <c r="AF188" s="146"/>
      <c r="AG188" s="146" t="s">
        <v>132</v>
      </c>
      <c r="AH188" s="146"/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2" x14ac:dyDescent="0.25">
      <c r="A189" s="153"/>
      <c r="B189" s="154"/>
      <c r="C189" s="189" t="s">
        <v>381</v>
      </c>
      <c r="D189" s="158"/>
      <c r="E189" s="159">
        <v>64</v>
      </c>
      <c r="F189" s="156"/>
      <c r="G189" s="156"/>
      <c r="H189" s="156"/>
      <c r="I189" s="156"/>
      <c r="J189" s="156"/>
      <c r="K189" s="156"/>
      <c r="L189" s="156"/>
      <c r="M189" s="156"/>
      <c r="N189" s="155"/>
      <c r="O189" s="155"/>
      <c r="P189" s="155"/>
      <c r="Q189" s="155"/>
      <c r="R189" s="156"/>
      <c r="S189" s="156"/>
      <c r="T189" s="156"/>
      <c r="U189" s="156"/>
      <c r="V189" s="156"/>
      <c r="W189" s="156"/>
      <c r="X189" s="156"/>
      <c r="Y189" s="156"/>
      <c r="Z189" s="146"/>
      <c r="AA189" s="146"/>
      <c r="AB189" s="146"/>
      <c r="AC189" s="146"/>
      <c r="AD189" s="146"/>
      <c r="AE189" s="146"/>
      <c r="AF189" s="146"/>
      <c r="AG189" s="146" t="s">
        <v>134</v>
      </c>
      <c r="AH189" s="146">
        <v>0</v>
      </c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3" x14ac:dyDescent="0.25">
      <c r="A190" s="153"/>
      <c r="B190" s="154"/>
      <c r="C190" s="191" t="s">
        <v>336</v>
      </c>
      <c r="D190" s="163"/>
      <c r="E190" s="164">
        <v>64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1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3" x14ac:dyDescent="0.25">
      <c r="A191" s="153"/>
      <c r="B191" s="154"/>
      <c r="C191" s="189" t="s">
        <v>384</v>
      </c>
      <c r="D191" s="158"/>
      <c r="E191" s="159">
        <v>24.731999999999999</v>
      </c>
      <c r="F191" s="156"/>
      <c r="G191" s="156"/>
      <c r="H191" s="156"/>
      <c r="I191" s="156"/>
      <c r="J191" s="156"/>
      <c r="K191" s="156"/>
      <c r="L191" s="156"/>
      <c r="M191" s="156"/>
      <c r="N191" s="155"/>
      <c r="O191" s="155"/>
      <c r="P191" s="155"/>
      <c r="Q191" s="155"/>
      <c r="R191" s="156"/>
      <c r="S191" s="156"/>
      <c r="T191" s="156"/>
      <c r="U191" s="156"/>
      <c r="V191" s="156"/>
      <c r="W191" s="156"/>
      <c r="X191" s="156"/>
      <c r="Y191" s="156"/>
      <c r="Z191" s="146"/>
      <c r="AA191" s="146"/>
      <c r="AB191" s="146"/>
      <c r="AC191" s="146"/>
      <c r="AD191" s="146"/>
      <c r="AE191" s="146"/>
      <c r="AF191" s="146"/>
      <c r="AG191" s="146" t="s">
        <v>134</v>
      </c>
      <c r="AH191" s="146">
        <v>0</v>
      </c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3" x14ac:dyDescent="0.25">
      <c r="A192" s="153"/>
      <c r="B192" s="154"/>
      <c r="C192" s="189" t="s">
        <v>385</v>
      </c>
      <c r="D192" s="158"/>
      <c r="E192" s="159">
        <v>52.048000000000002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134</v>
      </c>
      <c r="AH192" s="146">
        <v>0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5">
      <c r="A193" s="153"/>
      <c r="B193" s="154"/>
      <c r="C193" s="189" t="s">
        <v>386</v>
      </c>
      <c r="D193" s="158"/>
      <c r="E193" s="159">
        <v>34.341000000000001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134</v>
      </c>
      <c r="AH193" s="146">
        <v>0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3" x14ac:dyDescent="0.25">
      <c r="A194" s="153"/>
      <c r="B194" s="154"/>
      <c r="C194" s="189" t="s">
        <v>387</v>
      </c>
      <c r="D194" s="158"/>
      <c r="E194" s="159">
        <v>44.107999999999997</v>
      </c>
      <c r="F194" s="156"/>
      <c r="G194" s="156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134</v>
      </c>
      <c r="AH194" s="146">
        <v>0</v>
      </c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3" x14ac:dyDescent="0.25">
      <c r="A195" s="153"/>
      <c r="B195" s="154"/>
      <c r="C195" s="191" t="s">
        <v>336</v>
      </c>
      <c r="D195" s="163"/>
      <c r="E195" s="164">
        <v>155.22900000000001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1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410</v>
      </c>
      <c r="D196" s="158"/>
      <c r="E196" s="159">
        <v>-2.5499999999999998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5">
      <c r="A197" s="153"/>
      <c r="B197" s="154"/>
      <c r="C197" s="191" t="s">
        <v>336</v>
      </c>
      <c r="D197" s="163"/>
      <c r="E197" s="164">
        <v>-2.5499999999999998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134</v>
      </c>
      <c r="AH197" s="146">
        <v>1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5">
      <c r="A198" s="153"/>
      <c r="B198" s="154"/>
      <c r="C198" s="189" t="s">
        <v>411</v>
      </c>
      <c r="D198" s="158"/>
      <c r="E198" s="159">
        <v>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1" x14ac:dyDescent="0.25">
      <c r="A199" s="174">
        <v>63</v>
      </c>
      <c r="B199" s="175" t="s">
        <v>338</v>
      </c>
      <c r="C199" s="188" t="s">
        <v>339</v>
      </c>
      <c r="D199" s="176" t="s">
        <v>127</v>
      </c>
      <c r="E199" s="177">
        <v>218.679</v>
      </c>
      <c r="F199" s="178"/>
      <c r="G199" s="179">
        <f>ROUND(E199*F199,2)</f>
        <v>0</v>
      </c>
      <c r="H199" s="157"/>
      <c r="I199" s="156">
        <f>ROUND(E199*H199,2)</f>
        <v>0</v>
      </c>
      <c r="J199" s="157"/>
      <c r="K199" s="156">
        <f>ROUND(E199*J199,2)</f>
        <v>0</v>
      </c>
      <c r="L199" s="156">
        <v>12</v>
      </c>
      <c r="M199" s="156">
        <f>G199*(1+L199/100)</f>
        <v>0</v>
      </c>
      <c r="N199" s="155">
        <v>2.9E-4</v>
      </c>
      <c r="O199" s="155">
        <f>ROUND(E199*N199,2)</f>
        <v>0.06</v>
      </c>
      <c r="P199" s="155">
        <v>0</v>
      </c>
      <c r="Q199" s="155">
        <f>ROUND(E199*P199,2)</f>
        <v>0</v>
      </c>
      <c r="R199" s="156"/>
      <c r="S199" s="156" t="s">
        <v>128</v>
      </c>
      <c r="T199" s="156" t="s">
        <v>129</v>
      </c>
      <c r="U199" s="156">
        <v>0.1</v>
      </c>
      <c r="V199" s="156">
        <f>ROUND(E199*U199,2)</f>
        <v>21.87</v>
      </c>
      <c r="W199" s="156"/>
      <c r="X199" s="156" t="s">
        <v>130</v>
      </c>
      <c r="Y199" s="156" t="s">
        <v>131</v>
      </c>
      <c r="Z199" s="146"/>
      <c r="AA199" s="146"/>
      <c r="AB199" s="146"/>
      <c r="AC199" s="146"/>
      <c r="AD199" s="146"/>
      <c r="AE199" s="146"/>
      <c r="AF199" s="146"/>
      <c r="AG199" s="146" t="s">
        <v>132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2" x14ac:dyDescent="0.25">
      <c r="A200" s="153"/>
      <c r="B200" s="154"/>
      <c r="C200" s="189" t="s">
        <v>381</v>
      </c>
      <c r="D200" s="158"/>
      <c r="E200" s="159">
        <v>64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91" t="s">
        <v>336</v>
      </c>
      <c r="D201" s="163"/>
      <c r="E201" s="164">
        <v>64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1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384</v>
      </c>
      <c r="D202" s="158"/>
      <c r="E202" s="159">
        <v>24.731999999999999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385</v>
      </c>
      <c r="D203" s="158"/>
      <c r="E203" s="159">
        <v>52.048000000000002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386</v>
      </c>
      <c r="D204" s="158"/>
      <c r="E204" s="159">
        <v>34.341000000000001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387</v>
      </c>
      <c r="D205" s="158"/>
      <c r="E205" s="159">
        <v>44.107999999999997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91" t="s">
        <v>336</v>
      </c>
      <c r="D206" s="163"/>
      <c r="E206" s="164">
        <v>155.22900000000001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1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89" t="s">
        <v>410</v>
      </c>
      <c r="D207" s="158"/>
      <c r="E207" s="159">
        <v>-2.5499999999999998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0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91" t="s">
        <v>336</v>
      </c>
      <c r="D208" s="163"/>
      <c r="E208" s="164">
        <v>-2.5499999999999998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1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89" t="s">
        <v>411</v>
      </c>
      <c r="D209" s="158"/>
      <c r="E209" s="159">
        <v>2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0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ht="20.399999999999999" outlineLevel="1" x14ac:dyDescent="0.25">
      <c r="A210" s="174">
        <v>64</v>
      </c>
      <c r="B210" s="175" t="s">
        <v>340</v>
      </c>
      <c r="C210" s="188" t="s">
        <v>341</v>
      </c>
      <c r="D210" s="176" t="s">
        <v>127</v>
      </c>
      <c r="E210" s="177">
        <v>64</v>
      </c>
      <c r="F210" s="178"/>
      <c r="G210" s="179">
        <f>ROUND(E210*F210,2)</f>
        <v>0</v>
      </c>
      <c r="H210" s="157"/>
      <c r="I210" s="156">
        <f>ROUND(E210*H210,2)</f>
        <v>0</v>
      </c>
      <c r="J210" s="157"/>
      <c r="K210" s="156">
        <f>ROUND(E210*J210,2)</f>
        <v>0</v>
      </c>
      <c r="L210" s="156">
        <v>12</v>
      </c>
      <c r="M210" s="156">
        <f>G210*(1+L210/100)</f>
        <v>0</v>
      </c>
      <c r="N210" s="155">
        <v>3.5E-4</v>
      </c>
      <c r="O210" s="155">
        <f>ROUND(E210*N210,2)</f>
        <v>0.02</v>
      </c>
      <c r="P210" s="155">
        <v>0</v>
      </c>
      <c r="Q210" s="155">
        <f>ROUND(E210*P210,2)</f>
        <v>0</v>
      </c>
      <c r="R210" s="156"/>
      <c r="S210" s="156" t="s">
        <v>128</v>
      </c>
      <c r="T210" s="156" t="s">
        <v>129</v>
      </c>
      <c r="U210" s="156">
        <v>0.01</v>
      </c>
      <c r="V210" s="156">
        <f>ROUND(E210*U210,2)</f>
        <v>0.64</v>
      </c>
      <c r="W210" s="156"/>
      <c r="X210" s="156" t="s">
        <v>130</v>
      </c>
      <c r="Y210" s="156" t="s">
        <v>131</v>
      </c>
      <c r="Z210" s="146"/>
      <c r="AA210" s="146"/>
      <c r="AB210" s="146"/>
      <c r="AC210" s="146"/>
      <c r="AD210" s="146"/>
      <c r="AE210" s="146"/>
      <c r="AF210" s="146"/>
      <c r="AG210" s="146" t="s">
        <v>132</v>
      </c>
      <c r="AH210" s="146"/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2" x14ac:dyDescent="0.25">
      <c r="A211" s="153"/>
      <c r="B211" s="154"/>
      <c r="C211" s="189" t="s">
        <v>381</v>
      </c>
      <c r="D211" s="158"/>
      <c r="E211" s="159">
        <v>64</v>
      </c>
      <c r="F211" s="156"/>
      <c r="G211" s="156"/>
      <c r="H211" s="156"/>
      <c r="I211" s="156"/>
      <c r="J211" s="156"/>
      <c r="K211" s="156"/>
      <c r="L211" s="156"/>
      <c r="M211" s="156"/>
      <c r="N211" s="155"/>
      <c r="O211" s="155"/>
      <c r="P211" s="155"/>
      <c r="Q211" s="155"/>
      <c r="R211" s="156"/>
      <c r="S211" s="156"/>
      <c r="T211" s="156"/>
      <c r="U211" s="156"/>
      <c r="V211" s="156"/>
      <c r="W211" s="156"/>
      <c r="X211" s="156"/>
      <c r="Y211" s="156"/>
      <c r="Z211" s="146"/>
      <c r="AA211" s="146"/>
      <c r="AB211" s="146"/>
      <c r="AC211" s="146"/>
      <c r="AD211" s="146"/>
      <c r="AE211" s="146"/>
      <c r="AF211" s="146"/>
      <c r="AG211" s="146" t="s">
        <v>134</v>
      </c>
      <c r="AH211" s="146">
        <v>0</v>
      </c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x14ac:dyDescent="0.25">
      <c r="A212" s="167" t="s">
        <v>123</v>
      </c>
      <c r="B212" s="168" t="s">
        <v>90</v>
      </c>
      <c r="C212" s="187" t="s">
        <v>91</v>
      </c>
      <c r="D212" s="169"/>
      <c r="E212" s="170"/>
      <c r="F212" s="171"/>
      <c r="G212" s="172">
        <f>SUMIF(AG213:AG213,"&lt;&gt;NOR",G213:G213)</f>
        <v>0</v>
      </c>
      <c r="H212" s="166"/>
      <c r="I212" s="166">
        <f>SUM(I213:I213)</f>
        <v>0</v>
      </c>
      <c r="J212" s="166"/>
      <c r="K212" s="166">
        <f>SUM(K213:K213)</f>
        <v>0</v>
      </c>
      <c r="L212" s="166"/>
      <c r="M212" s="166">
        <f>SUM(M213:M213)</f>
        <v>0</v>
      </c>
      <c r="N212" s="165"/>
      <c r="O212" s="165">
        <f>SUM(O213:O213)</f>
        <v>0</v>
      </c>
      <c r="P212" s="165"/>
      <c r="Q212" s="165">
        <f>SUM(Q213:Q213)</f>
        <v>0</v>
      </c>
      <c r="R212" s="166"/>
      <c r="S212" s="166"/>
      <c r="T212" s="166"/>
      <c r="U212" s="166"/>
      <c r="V212" s="166">
        <f>SUM(V213:V213)</f>
        <v>0</v>
      </c>
      <c r="W212" s="166"/>
      <c r="X212" s="166"/>
      <c r="Y212" s="166"/>
      <c r="AG212" t="s">
        <v>124</v>
      </c>
    </row>
    <row r="213" spans="1:60" outlineLevel="1" x14ac:dyDescent="0.25">
      <c r="A213" s="180">
        <v>65</v>
      </c>
      <c r="B213" s="181" t="s">
        <v>342</v>
      </c>
      <c r="C213" s="190" t="s">
        <v>343</v>
      </c>
      <c r="D213" s="182" t="s">
        <v>236</v>
      </c>
      <c r="E213" s="183">
        <v>1</v>
      </c>
      <c r="F213" s="184"/>
      <c r="G213" s="185">
        <f>ROUND(E213*F213,2)</f>
        <v>0</v>
      </c>
      <c r="H213" s="157"/>
      <c r="I213" s="156">
        <f>ROUND(E213*H213,2)</f>
        <v>0</v>
      </c>
      <c r="J213" s="157"/>
      <c r="K213" s="156">
        <f>ROUND(E213*J213,2)</f>
        <v>0</v>
      </c>
      <c r="L213" s="156">
        <v>12</v>
      </c>
      <c r="M213" s="156">
        <f>G213*(1+L213/100)</f>
        <v>0</v>
      </c>
      <c r="N213" s="155">
        <v>0</v>
      </c>
      <c r="O213" s="155">
        <f>ROUND(E213*N213,2)</f>
        <v>0</v>
      </c>
      <c r="P213" s="155">
        <v>0</v>
      </c>
      <c r="Q213" s="155">
        <f>ROUND(E213*P213,2)</f>
        <v>0</v>
      </c>
      <c r="R213" s="156"/>
      <c r="S213" s="156" t="s">
        <v>141</v>
      </c>
      <c r="T213" s="156" t="s">
        <v>142</v>
      </c>
      <c r="U213" s="156">
        <v>0</v>
      </c>
      <c r="V213" s="156">
        <f>ROUND(E213*U213,2)</f>
        <v>0</v>
      </c>
      <c r="W213" s="156"/>
      <c r="X213" s="156" t="s">
        <v>130</v>
      </c>
      <c r="Y213" s="156" t="s">
        <v>131</v>
      </c>
      <c r="Z213" s="146"/>
      <c r="AA213" s="146"/>
      <c r="AB213" s="146"/>
      <c r="AC213" s="146"/>
      <c r="AD213" s="146"/>
      <c r="AE213" s="146"/>
      <c r="AF213" s="146"/>
      <c r="AG213" s="146" t="s">
        <v>132</v>
      </c>
      <c r="AH213" s="146"/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x14ac:dyDescent="0.25">
      <c r="A214" s="167" t="s">
        <v>123</v>
      </c>
      <c r="B214" s="168" t="s">
        <v>92</v>
      </c>
      <c r="C214" s="187" t="s">
        <v>93</v>
      </c>
      <c r="D214" s="169"/>
      <c r="E214" s="170"/>
      <c r="F214" s="171"/>
      <c r="G214" s="172">
        <f>SUMIF(AG215:AG223,"&lt;&gt;NOR",G215:G223)</f>
        <v>0</v>
      </c>
      <c r="H214" s="166"/>
      <c r="I214" s="166">
        <f>SUM(I215:I223)</f>
        <v>0</v>
      </c>
      <c r="J214" s="166"/>
      <c r="K214" s="166">
        <f>SUM(K215:K223)</f>
        <v>0</v>
      </c>
      <c r="L214" s="166"/>
      <c r="M214" s="166">
        <f>SUM(M215:M223)</f>
        <v>0</v>
      </c>
      <c r="N214" s="165"/>
      <c r="O214" s="165">
        <f>SUM(O215:O223)</f>
        <v>0</v>
      </c>
      <c r="P214" s="165"/>
      <c r="Q214" s="165">
        <f>SUM(Q215:Q223)</f>
        <v>0</v>
      </c>
      <c r="R214" s="166"/>
      <c r="S214" s="166"/>
      <c r="T214" s="166"/>
      <c r="U214" s="166"/>
      <c r="V214" s="166">
        <f>SUM(V215:V223)</f>
        <v>21.939999999999998</v>
      </c>
      <c r="W214" s="166"/>
      <c r="X214" s="166"/>
      <c r="Y214" s="166"/>
      <c r="AG214" t="s">
        <v>124</v>
      </c>
    </row>
    <row r="215" spans="1:60" outlineLevel="1" x14ac:dyDescent="0.25">
      <c r="A215" s="180">
        <v>66</v>
      </c>
      <c r="B215" s="181" t="s">
        <v>345</v>
      </c>
      <c r="C215" s="190" t="s">
        <v>346</v>
      </c>
      <c r="D215" s="182" t="s">
        <v>241</v>
      </c>
      <c r="E215" s="183">
        <v>4.7893699999999999</v>
      </c>
      <c r="F215" s="184"/>
      <c r="G215" s="185">
        <f>ROUND(E215*F215,2)</f>
        <v>0</v>
      </c>
      <c r="H215" s="157"/>
      <c r="I215" s="156">
        <f>ROUND(E215*H215,2)</f>
        <v>0</v>
      </c>
      <c r="J215" s="157"/>
      <c r="K215" s="156">
        <f>ROUND(E215*J215,2)</f>
        <v>0</v>
      </c>
      <c r="L215" s="156">
        <v>12</v>
      </c>
      <c r="M215" s="156">
        <f>G215*(1+L215/100)</f>
        <v>0</v>
      </c>
      <c r="N215" s="155">
        <v>0</v>
      </c>
      <c r="O215" s="155">
        <f>ROUND(E215*N215,2)</f>
        <v>0</v>
      </c>
      <c r="P215" s="155">
        <v>0</v>
      </c>
      <c r="Q215" s="155">
        <f>ROUND(E215*P215,2)</f>
        <v>0</v>
      </c>
      <c r="R215" s="156"/>
      <c r="S215" s="156" t="s">
        <v>128</v>
      </c>
      <c r="T215" s="156" t="s">
        <v>129</v>
      </c>
      <c r="U215" s="156">
        <v>2.0089999999999999</v>
      </c>
      <c r="V215" s="156">
        <f>ROUND(E215*U215,2)</f>
        <v>9.6199999999999992</v>
      </c>
      <c r="W215" s="156"/>
      <c r="X215" s="156" t="s">
        <v>347</v>
      </c>
      <c r="Y215" s="156" t="s">
        <v>131</v>
      </c>
      <c r="Z215" s="146"/>
      <c r="AA215" s="146"/>
      <c r="AB215" s="146"/>
      <c r="AC215" s="146"/>
      <c r="AD215" s="146"/>
      <c r="AE215" s="146"/>
      <c r="AF215" s="146"/>
      <c r="AG215" s="146" t="s">
        <v>348</v>
      </c>
      <c r="AH215" s="146"/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1" x14ac:dyDescent="0.25">
      <c r="A216" s="180">
        <v>67</v>
      </c>
      <c r="B216" s="181" t="s">
        <v>349</v>
      </c>
      <c r="C216" s="190" t="s">
        <v>350</v>
      </c>
      <c r="D216" s="182" t="s">
        <v>241</v>
      </c>
      <c r="E216" s="183">
        <v>4.7893699999999999</v>
      </c>
      <c r="F216" s="184"/>
      <c r="G216" s="185">
        <f>ROUND(E216*F216,2)</f>
        <v>0</v>
      </c>
      <c r="H216" s="157"/>
      <c r="I216" s="156">
        <f>ROUND(E216*H216,2)</f>
        <v>0</v>
      </c>
      <c r="J216" s="157"/>
      <c r="K216" s="156">
        <f>ROUND(E216*J216,2)</f>
        <v>0</v>
      </c>
      <c r="L216" s="156">
        <v>12</v>
      </c>
      <c r="M216" s="156">
        <f>G216*(1+L216/100)</f>
        <v>0</v>
      </c>
      <c r="N216" s="155">
        <v>0</v>
      </c>
      <c r="O216" s="155">
        <f>ROUND(E216*N216,2)</f>
        <v>0</v>
      </c>
      <c r="P216" s="155">
        <v>0</v>
      </c>
      <c r="Q216" s="155">
        <f>ROUND(E216*P216,2)</f>
        <v>0</v>
      </c>
      <c r="R216" s="156"/>
      <c r="S216" s="156" t="s">
        <v>128</v>
      </c>
      <c r="T216" s="156" t="s">
        <v>129</v>
      </c>
      <c r="U216" s="156">
        <v>1.1399999999999999</v>
      </c>
      <c r="V216" s="156">
        <f>ROUND(E216*U216,2)</f>
        <v>5.46</v>
      </c>
      <c r="W216" s="156"/>
      <c r="X216" s="156" t="s">
        <v>347</v>
      </c>
      <c r="Y216" s="156" t="s">
        <v>131</v>
      </c>
      <c r="Z216" s="146"/>
      <c r="AA216" s="146"/>
      <c r="AB216" s="146"/>
      <c r="AC216" s="146"/>
      <c r="AD216" s="146"/>
      <c r="AE216" s="146"/>
      <c r="AF216" s="146"/>
      <c r="AG216" s="146" t="s">
        <v>348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5">
      <c r="A217" s="174">
        <v>68</v>
      </c>
      <c r="B217" s="175" t="s">
        <v>351</v>
      </c>
      <c r="C217" s="188" t="s">
        <v>352</v>
      </c>
      <c r="D217" s="176" t="s">
        <v>241</v>
      </c>
      <c r="E217" s="177">
        <v>4.7893699999999999</v>
      </c>
      <c r="F217" s="178"/>
      <c r="G217" s="179">
        <f>ROUND(E217*F217,2)</f>
        <v>0</v>
      </c>
      <c r="H217" s="157"/>
      <c r="I217" s="156">
        <f>ROUND(E217*H217,2)</f>
        <v>0</v>
      </c>
      <c r="J217" s="157"/>
      <c r="K217" s="156">
        <f>ROUND(E217*J217,2)</f>
        <v>0</v>
      </c>
      <c r="L217" s="156">
        <v>12</v>
      </c>
      <c r="M217" s="156">
        <f>G217*(1+L217/100)</f>
        <v>0</v>
      </c>
      <c r="N217" s="155">
        <v>0</v>
      </c>
      <c r="O217" s="155">
        <f>ROUND(E217*N217,2)</f>
        <v>0</v>
      </c>
      <c r="P217" s="155">
        <v>0</v>
      </c>
      <c r="Q217" s="155">
        <f>ROUND(E217*P217,2)</f>
        <v>0</v>
      </c>
      <c r="R217" s="156"/>
      <c r="S217" s="156" t="s">
        <v>128</v>
      </c>
      <c r="T217" s="156" t="s">
        <v>129</v>
      </c>
      <c r="U217" s="156">
        <v>0.49</v>
      </c>
      <c r="V217" s="156">
        <f>ROUND(E217*U217,2)</f>
        <v>2.35</v>
      </c>
      <c r="W217" s="156"/>
      <c r="X217" s="156" t="s">
        <v>347</v>
      </c>
      <c r="Y217" s="156" t="s">
        <v>131</v>
      </c>
      <c r="Z217" s="146"/>
      <c r="AA217" s="146"/>
      <c r="AB217" s="146"/>
      <c r="AC217" s="146"/>
      <c r="AD217" s="146"/>
      <c r="AE217" s="146"/>
      <c r="AF217" s="146"/>
      <c r="AG217" s="146" t="s">
        <v>348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2" x14ac:dyDescent="0.25">
      <c r="A218" s="153"/>
      <c r="B218" s="154"/>
      <c r="C218" s="252" t="s">
        <v>353</v>
      </c>
      <c r="D218" s="253"/>
      <c r="E218" s="253"/>
      <c r="F218" s="253"/>
      <c r="G218" s="253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149</v>
      </c>
      <c r="AH218" s="146"/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1" x14ac:dyDescent="0.25">
      <c r="A219" s="180">
        <v>69</v>
      </c>
      <c r="B219" s="181" t="s">
        <v>354</v>
      </c>
      <c r="C219" s="190" t="s">
        <v>355</v>
      </c>
      <c r="D219" s="182" t="s">
        <v>241</v>
      </c>
      <c r="E219" s="183">
        <v>90.99794</v>
      </c>
      <c r="F219" s="184"/>
      <c r="G219" s="185">
        <f>ROUND(E219*F219,2)</f>
        <v>0</v>
      </c>
      <c r="H219" s="157"/>
      <c r="I219" s="156">
        <f>ROUND(E219*H219,2)</f>
        <v>0</v>
      </c>
      <c r="J219" s="157"/>
      <c r="K219" s="156">
        <f>ROUND(E219*J219,2)</f>
        <v>0</v>
      </c>
      <c r="L219" s="156">
        <v>12</v>
      </c>
      <c r="M219" s="156">
        <f>G219*(1+L219/100)</f>
        <v>0</v>
      </c>
      <c r="N219" s="155">
        <v>0</v>
      </c>
      <c r="O219" s="155">
        <f>ROUND(E219*N219,2)</f>
        <v>0</v>
      </c>
      <c r="P219" s="155">
        <v>0</v>
      </c>
      <c r="Q219" s="155">
        <f>ROUND(E219*P219,2)</f>
        <v>0</v>
      </c>
      <c r="R219" s="156"/>
      <c r="S219" s="156" t="s">
        <v>128</v>
      </c>
      <c r="T219" s="156" t="s">
        <v>129</v>
      </c>
      <c r="U219" s="156">
        <v>0</v>
      </c>
      <c r="V219" s="156">
        <f>ROUND(E219*U219,2)</f>
        <v>0</v>
      </c>
      <c r="W219" s="156"/>
      <c r="X219" s="156" t="s">
        <v>347</v>
      </c>
      <c r="Y219" s="156" t="s">
        <v>131</v>
      </c>
      <c r="Z219" s="146"/>
      <c r="AA219" s="146"/>
      <c r="AB219" s="146"/>
      <c r="AC219" s="146"/>
      <c r="AD219" s="146"/>
      <c r="AE219" s="146"/>
      <c r="AF219" s="146"/>
      <c r="AG219" s="146" t="s">
        <v>348</v>
      </c>
      <c r="AH219" s="146"/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1" x14ac:dyDescent="0.25">
      <c r="A220" s="180">
        <v>70</v>
      </c>
      <c r="B220" s="181" t="s">
        <v>356</v>
      </c>
      <c r="C220" s="190" t="s">
        <v>357</v>
      </c>
      <c r="D220" s="182" t="s">
        <v>241</v>
      </c>
      <c r="E220" s="183">
        <v>4.7893699999999999</v>
      </c>
      <c r="F220" s="184"/>
      <c r="G220" s="185">
        <f>ROUND(E220*F220,2)</f>
        <v>0</v>
      </c>
      <c r="H220" s="157"/>
      <c r="I220" s="156">
        <f>ROUND(E220*H220,2)</f>
        <v>0</v>
      </c>
      <c r="J220" s="157"/>
      <c r="K220" s="156">
        <f>ROUND(E220*J220,2)</f>
        <v>0</v>
      </c>
      <c r="L220" s="156">
        <v>12</v>
      </c>
      <c r="M220" s="156">
        <f>G220*(1+L220/100)</f>
        <v>0</v>
      </c>
      <c r="N220" s="155">
        <v>0</v>
      </c>
      <c r="O220" s="155">
        <f>ROUND(E220*N220,2)</f>
        <v>0</v>
      </c>
      <c r="P220" s="155">
        <v>0</v>
      </c>
      <c r="Q220" s="155">
        <f>ROUND(E220*P220,2)</f>
        <v>0</v>
      </c>
      <c r="R220" s="156"/>
      <c r="S220" s="156" t="s">
        <v>128</v>
      </c>
      <c r="T220" s="156" t="s">
        <v>129</v>
      </c>
      <c r="U220" s="156">
        <v>0.94199999999999995</v>
      </c>
      <c r="V220" s="156">
        <f>ROUND(E220*U220,2)</f>
        <v>4.51</v>
      </c>
      <c r="W220" s="156"/>
      <c r="X220" s="156" t="s">
        <v>347</v>
      </c>
      <c r="Y220" s="156" t="s">
        <v>131</v>
      </c>
      <c r="Z220" s="146"/>
      <c r="AA220" s="146"/>
      <c r="AB220" s="146"/>
      <c r="AC220" s="146"/>
      <c r="AD220" s="146"/>
      <c r="AE220" s="146"/>
      <c r="AF220" s="146"/>
      <c r="AG220" s="146" t="s">
        <v>348</v>
      </c>
      <c r="AH220" s="146"/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1" x14ac:dyDescent="0.25">
      <c r="A221" s="174">
        <v>71</v>
      </c>
      <c r="B221" s="175" t="s">
        <v>358</v>
      </c>
      <c r="C221" s="188" t="s">
        <v>359</v>
      </c>
      <c r="D221" s="176" t="s">
        <v>241</v>
      </c>
      <c r="E221" s="177">
        <v>4.7893699999999999</v>
      </c>
      <c r="F221" s="178"/>
      <c r="G221" s="179">
        <f>ROUND(E221*F221,2)</f>
        <v>0</v>
      </c>
      <c r="H221" s="157"/>
      <c r="I221" s="156">
        <f>ROUND(E221*H221,2)</f>
        <v>0</v>
      </c>
      <c r="J221" s="157"/>
      <c r="K221" s="156">
        <f>ROUND(E221*J221,2)</f>
        <v>0</v>
      </c>
      <c r="L221" s="156">
        <v>12</v>
      </c>
      <c r="M221" s="156">
        <f>G221*(1+L221/100)</f>
        <v>0</v>
      </c>
      <c r="N221" s="155">
        <v>0</v>
      </c>
      <c r="O221" s="155">
        <f>ROUND(E221*N221,2)</f>
        <v>0</v>
      </c>
      <c r="P221" s="155">
        <v>0</v>
      </c>
      <c r="Q221" s="155">
        <f>ROUND(E221*P221,2)</f>
        <v>0</v>
      </c>
      <c r="R221" s="156"/>
      <c r="S221" s="156" t="s">
        <v>128</v>
      </c>
      <c r="T221" s="156" t="s">
        <v>129</v>
      </c>
      <c r="U221" s="156">
        <v>0</v>
      </c>
      <c r="V221" s="156">
        <f>ROUND(E221*U221,2)</f>
        <v>0</v>
      </c>
      <c r="W221" s="156"/>
      <c r="X221" s="156" t="s">
        <v>347</v>
      </c>
      <c r="Y221" s="156" t="s">
        <v>131</v>
      </c>
      <c r="Z221" s="146"/>
      <c r="AA221" s="146"/>
      <c r="AB221" s="146"/>
      <c r="AC221" s="146"/>
      <c r="AD221" s="146"/>
      <c r="AE221" s="146"/>
      <c r="AF221" s="146"/>
      <c r="AG221" s="146" t="s">
        <v>348</v>
      </c>
      <c r="AH221" s="146"/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ht="21" outlineLevel="2" x14ac:dyDescent="0.25">
      <c r="A222" s="153"/>
      <c r="B222" s="154"/>
      <c r="C222" s="252" t="s">
        <v>360</v>
      </c>
      <c r="D222" s="253"/>
      <c r="E222" s="253"/>
      <c r="F222" s="253"/>
      <c r="G222" s="253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149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86" t="str">
        <f>C222</f>
        <v>STAVEBNÍ ODPADY A NAKLÁDÁNÍ S NIMI BUDE ŘEŠENO DLE ZÁKONA 541/2020 SB. STAVEBNÍ ODPADY A NAKLÁDÁNÍ S NIMI BUDE ŘEŠENO DLE ZÁKONA 541/2020 SB. ZÁKON O ODPADECH .</v>
      </c>
      <c r="BB222" s="146"/>
      <c r="BC222" s="146"/>
      <c r="BD222" s="146"/>
      <c r="BE222" s="146"/>
      <c r="BF222" s="146"/>
      <c r="BG222" s="146"/>
      <c r="BH222" s="146"/>
    </row>
    <row r="223" spans="1:60" ht="31.2" outlineLevel="3" x14ac:dyDescent="0.25">
      <c r="A223" s="153"/>
      <c r="B223" s="154"/>
      <c r="C223" s="254" t="s">
        <v>361</v>
      </c>
      <c r="D223" s="255"/>
      <c r="E223" s="255"/>
      <c r="F223" s="255"/>
      <c r="G223" s="255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149</v>
      </c>
      <c r="AH223" s="146"/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86" t="str">
        <f>C223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23" s="146"/>
      <c r="BC223" s="146"/>
      <c r="BD223" s="146"/>
      <c r="BE223" s="146"/>
      <c r="BF223" s="146"/>
      <c r="BG223" s="146"/>
      <c r="BH223" s="146"/>
    </row>
    <row r="224" spans="1:60" x14ac:dyDescent="0.25">
      <c r="A224" s="167" t="s">
        <v>123</v>
      </c>
      <c r="B224" s="168" t="s">
        <v>95</v>
      </c>
      <c r="C224" s="187" t="s">
        <v>29</v>
      </c>
      <c r="D224" s="169"/>
      <c r="E224" s="170"/>
      <c r="F224" s="171"/>
      <c r="G224" s="172">
        <f>SUMIF(AG225:AG231,"&lt;&gt;NOR",G225:G231)</f>
        <v>0</v>
      </c>
      <c r="H224" s="166"/>
      <c r="I224" s="166">
        <f>SUM(I225:I231)</f>
        <v>0</v>
      </c>
      <c r="J224" s="166"/>
      <c r="K224" s="166">
        <f>SUM(K225:K231)</f>
        <v>0</v>
      </c>
      <c r="L224" s="166"/>
      <c r="M224" s="166">
        <f>SUM(M225:M231)</f>
        <v>0</v>
      </c>
      <c r="N224" s="165"/>
      <c r="O224" s="165">
        <f>SUM(O225:O231)</f>
        <v>0</v>
      </c>
      <c r="P224" s="165"/>
      <c r="Q224" s="165">
        <f>SUM(Q225:Q231)</f>
        <v>0</v>
      </c>
      <c r="R224" s="166"/>
      <c r="S224" s="166"/>
      <c r="T224" s="166"/>
      <c r="U224" s="166"/>
      <c r="V224" s="166">
        <f>SUM(V225:V231)</f>
        <v>0</v>
      </c>
      <c r="W224" s="166"/>
      <c r="X224" s="166"/>
      <c r="Y224" s="166"/>
      <c r="AG224" t="s">
        <v>124</v>
      </c>
    </row>
    <row r="225" spans="1:60" outlineLevel="1" x14ac:dyDescent="0.25">
      <c r="A225" s="174">
        <v>72</v>
      </c>
      <c r="B225" s="175" t="s">
        <v>362</v>
      </c>
      <c r="C225" s="188" t="s">
        <v>363</v>
      </c>
      <c r="D225" s="176" t="s">
        <v>364</v>
      </c>
      <c r="E225" s="177">
        <v>1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0</v>
      </c>
      <c r="O225" s="155">
        <f>ROUND(E225*N225,2)</f>
        <v>0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142</v>
      </c>
      <c r="U225" s="156">
        <v>0</v>
      </c>
      <c r="V225" s="156">
        <f>ROUND(E225*U225,2)</f>
        <v>0</v>
      </c>
      <c r="W225" s="156"/>
      <c r="X225" s="156" t="s">
        <v>365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366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2" x14ac:dyDescent="0.25">
      <c r="A226" s="153"/>
      <c r="B226" s="154"/>
      <c r="C226" s="252" t="s">
        <v>367</v>
      </c>
      <c r="D226" s="253"/>
      <c r="E226" s="253"/>
      <c r="F226" s="253"/>
      <c r="G226" s="253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149</v>
      </c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outlineLevel="1" x14ac:dyDescent="0.25">
      <c r="A227" s="174">
        <v>73</v>
      </c>
      <c r="B227" s="175" t="s">
        <v>368</v>
      </c>
      <c r="C227" s="188" t="s">
        <v>369</v>
      </c>
      <c r="D227" s="176" t="s">
        <v>364</v>
      </c>
      <c r="E227" s="177">
        <v>1</v>
      </c>
      <c r="F227" s="178"/>
      <c r="G227" s="179">
        <f>ROUND(E227*F227,2)</f>
        <v>0</v>
      </c>
      <c r="H227" s="157"/>
      <c r="I227" s="156">
        <f>ROUND(E227*H227,2)</f>
        <v>0</v>
      </c>
      <c r="J227" s="157"/>
      <c r="K227" s="156">
        <f>ROUND(E227*J227,2)</f>
        <v>0</v>
      </c>
      <c r="L227" s="156">
        <v>12</v>
      </c>
      <c r="M227" s="156">
        <f>G227*(1+L227/100)</f>
        <v>0</v>
      </c>
      <c r="N227" s="155">
        <v>0</v>
      </c>
      <c r="O227" s="155">
        <f>ROUND(E227*N227,2)</f>
        <v>0</v>
      </c>
      <c r="P227" s="155">
        <v>0</v>
      </c>
      <c r="Q227" s="155">
        <f>ROUND(E227*P227,2)</f>
        <v>0</v>
      </c>
      <c r="R227" s="156"/>
      <c r="S227" s="156" t="s">
        <v>128</v>
      </c>
      <c r="T227" s="156" t="s">
        <v>142</v>
      </c>
      <c r="U227" s="156">
        <v>0</v>
      </c>
      <c r="V227" s="156">
        <f>ROUND(E227*U227,2)</f>
        <v>0</v>
      </c>
      <c r="W227" s="156"/>
      <c r="X227" s="156" t="s">
        <v>365</v>
      </c>
      <c r="Y227" s="156" t="s">
        <v>131</v>
      </c>
      <c r="Z227" s="146"/>
      <c r="AA227" s="146"/>
      <c r="AB227" s="146"/>
      <c r="AC227" s="146"/>
      <c r="AD227" s="146"/>
      <c r="AE227" s="146"/>
      <c r="AF227" s="146"/>
      <c r="AG227" s="146" t="s">
        <v>366</v>
      </c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  <c r="AR227" s="146"/>
      <c r="AS227" s="146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</row>
    <row r="228" spans="1:60" outlineLevel="2" x14ac:dyDescent="0.25">
      <c r="A228" s="153"/>
      <c r="B228" s="154"/>
      <c r="C228" s="252" t="s">
        <v>370</v>
      </c>
      <c r="D228" s="253"/>
      <c r="E228" s="253"/>
      <c r="F228" s="253"/>
      <c r="G228" s="253"/>
      <c r="H228" s="156"/>
      <c r="I228" s="156"/>
      <c r="J228" s="156"/>
      <c r="K228" s="156"/>
      <c r="L228" s="156"/>
      <c r="M228" s="156"/>
      <c r="N228" s="155"/>
      <c r="O228" s="155"/>
      <c r="P228" s="155"/>
      <c r="Q228" s="155"/>
      <c r="R228" s="156"/>
      <c r="S228" s="156"/>
      <c r="T228" s="156"/>
      <c r="U228" s="156"/>
      <c r="V228" s="156"/>
      <c r="W228" s="156"/>
      <c r="X228" s="156"/>
      <c r="Y228" s="156"/>
      <c r="Z228" s="146"/>
      <c r="AA228" s="146"/>
      <c r="AB228" s="146"/>
      <c r="AC228" s="146"/>
      <c r="AD228" s="146"/>
      <c r="AE228" s="146"/>
      <c r="AF228" s="146"/>
      <c r="AG228" s="146" t="s">
        <v>149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outlineLevel="3" x14ac:dyDescent="0.25">
      <c r="A229" s="153"/>
      <c r="B229" s="154"/>
      <c r="C229" s="192" t="s">
        <v>371</v>
      </c>
      <c r="D229" s="160"/>
      <c r="E229" s="161"/>
      <c r="F229" s="162"/>
      <c r="G229" s="162"/>
      <c r="H229" s="156"/>
      <c r="I229" s="156"/>
      <c r="J229" s="156"/>
      <c r="K229" s="156"/>
      <c r="L229" s="156"/>
      <c r="M229" s="156"/>
      <c r="N229" s="155"/>
      <c r="O229" s="155"/>
      <c r="P229" s="155"/>
      <c r="Q229" s="155"/>
      <c r="R229" s="156"/>
      <c r="S229" s="156"/>
      <c r="T229" s="156"/>
      <c r="U229" s="156"/>
      <c r="V229" s="156"/>
      <c r="W229" s="156"/>
      <c r="X229" s="156"/>
      <c r="Y229" s="156"/>
      <c r="Z229" s="146"/>
      <c r="AA229" s="146"/>
      <c r="AB229" s="146"/>
      <c r="AC229" s="146"/>
      <c r="AD229" s="146"/>
      <c r="AE229" s="146"/>
      <c r="AF229" s="146"/>
      <c r="AG229" s="146" t="s">
        <v>149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ht="21" outlineLevel="3" x14ac:dyDescent="0.25">
      <c r="A230" s="153"/>
      <c r="B230" s="154"/>
      <c r="C230" s="254" t="s">
        <v>372</v>
      </c>
      <c r="D230" s="255"/>
      <c r="E230" s="255"/>
      <c r="F230" s="255"/>
      <c r="G230" s="255"/>
      <c r="H230" s="156"/>
      <c r="I230" s="156"/>
      <c r="J230" s="156"/>
      <c r="K230" s="156"/>
      <c r="L230" s="156"/>
      <c r="M230" s="156"/>
      <c r="N230" s="155"/>
      <c r="O230" s="155"/>
      <c r="P230" s="155"/>
      <c r="Q230" s="155"/>
      <c r="R230" s="156"/>
      <c r="S230" s="156"/>
      <c r="T230" s="156"/>
      <c r="U230" s="156"/>
      <c r="V230" s="156"/>
      <c r="W230" s="156"/>
      <c r="X230" s="156"/>
      <c r="Y230" s="156"/>
      <c r="Z230" s="146"/>
      <c r="AA230" s="146"/>
      <c r="AB230" s="146"/>
      <c r="AC230" s="146"/>
      <c r="AD230" s="146"/>
      <c r="AE230" s="146"/>
      <c r="AF230" s="146"/>
      <c r="AG230" s="146" t="s">
        <v>149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86" t="str">
        <f>C230</f>
        <v>Kompletační činnost (revize, zkoušky, fotodokumnetace, vzorkování, dokumnetace skutečného prosvedení, dodržování bezpečnosti aj..)</v>
      </c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74">
        <v>74</v>
      </c>
      <c r="B231" s="175" t="s">
        <v>373</v>
      </c>
      <c r="C231" s="188" t="s">
        <v>374</v>
      </c>
      <c r="D231" s="176" t="s">
        <v>236</v>
      </c>
      <c r="E231" s="177">
        <v>1</v>
      </c>
      <c r="F231" s="178"/>
      <c r="G231" s="179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141</v>
      </c>
      <c r="T231" s="156" t="s">
        <v>142</v>
      </c>
      <c r="U231" s="156">
        <v>0</v>
      </c>
      <c r="V231" s="156">
        <f>ROUND(E231*U231,2)</f>
        <v>0</v>
      </c>
      <c r="W231" s="156"/>
      <c r="X231" s="156" t="s">
        <v>365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375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x14ac:dyDescent="0.25">
      <c r="A232" s="3"/>
      <c r="B232" s="4"/>
      <c r="C232" s="193"/>
      <c r="D232" s="6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AE232">
        <v>12</v>
      </c>
      <c r="AF232">
        <v>21</v>
      </c>
      <c r="AG232" t="s">
        <v>109</v>
      </c>
    </row>
    <row r="233" spans="1:60" x14ac:dyDescent="0.25">
      <c r="A233" s="149"/>
      <c r="B233" s="150" t="s">
        <v>31</v>
      </c>
      <c r="C233" s="194"/>
      <c r="D233" s="151"/>
      <c r="E233" s="152"/>
      <c r="F233" s="152"/>
      <c r="G233" s="173">
        <f>G8+G13+G21+G53+G62+G65+G68+G71+G105+G107+G112+G114+G147+G155+G167+G183+G212+G214+G224</f>
        <v>0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AE233">
        <f>SUMIF(L7:L231,AE232,G7:G231)</f>
        <v>0</v>
      </c>
      <c r="AF233">
        <f>SUMIF(L7:L231,AF232,G7:G231)</f>
        <v>0</v>
      </c>
      <c r="AG233" t="s">
        <v>376</v>
      </c>
    </row>
    <row r="234" spans="1:60" x14ac:dyDescent="0.25">
      <c r="A234" s="3"/>
      <c r="B234" s="4"/>
      <c r="C234" s="193"/>
      <c r="D234" s="6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60" x14ac:dyDescent="0.25">
      <c r="A235" s="3"/>
      <c r="B235" s="4"/>
      <c r="C235" s="193"/>
      <c r="D235" s="6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60" x14ac:dyDescent="0.25">
      <c r="A236" s="263" t="s">
        <v>377</v>
      </c>
      <c r="B236" s="263"/>
      <c r="C236" s="264"/>
      <c r="D236" s="6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60" x14ac:dyDescent="0.25">
      <c r="A237" s="265"/>
      <c r="B237" s="266"/>
      <c r="C237" s="267"/>
      <c r="D237" s="266"/>
      <c r="E237" s="266"/>
      <c r="F237" s="266"/>
      <c r="G237" s="26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AG237" t="s">
        <v>378</v>
      </c>
    </row>
    <row r="238" spans="1:60" x14ac:dyDescent="0.25">
      <c r="A238" s="269"/>
      <c r="B238" s="270"/>
      <c r="C238" s="271"/>
      <c r="D238" s="270"/>
      <c r="E238" s="270"/>
      <c r="F238" s="270"/>
      <c r="G238" s="27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60" x14ac:dyDescent="0.25">
      <c r="A239" s="269"/>
      <c r="B239" s="270"/>
      <c r="C239" s="271"/>
      <c r="D239" s="270"/>
      <c r="E239" s="270"/>
      <c r="F239" s="270"/>
      <c r="G239" s="27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60" x14ac:dyDescent="0.25">
      <c r="A240" s="269"/>
      <c r="B240" s="270"/>
      <c r="C240" s="271"/>
      <c r="D240" s="270"/>
      <c r="E240" s="270"/>
      <c r="F240" s="270"/>
      <c r="G240" s="27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33" x14ac:dyDescent="0.25">
      <c r="A241" s="273"/>
      <c r="B241" s="274"/>
      <c r="C241" s="275"/>
      <c r="D241" s="274"/>
      <c r="E241" s="274"/>
      <c r="F241" s="274"/>
      <c r="G241" s="27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5">
      <c r="A242" s="3"/>
      <c r="B242" s="4"/>
      <c r="C242" s="193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5">
      <c r="C243" s="195"/>
      <c r="D243" s="10"/>
      <c r="AG243" t="s">
        <v>379</v>
      </c>
    </row>
    <row r="244" spans="1:33" x14ac:dyDescent="0.25">
      <c r="D244" s="10"/>
    </row>
    <row r="245" spans="1:33" x14ac:dyDescent="0.25">
      <c r="D245" s="10"/>
    </row>
    <row r="246" spans="1:33" x14ac:dyDescent="0.25">
      <c r="D246" s="10"/>
    </row>
    <row r="247" spans="1:33" x14ac:dyDescent="0.25">
      <c r="D247" s="10"/>
    </row>
    <row r="248" spans="1:33" x14ac:dyDescent="0.25">
      <c r="D248" s="10"/>
    </row>
    <row r="249" spans="1:33" x14ac:dyDescent="0.25">
      <c r="D249" s="10"/>
    </row>
    <row r="250" spans="1:33" x14ac:dyDescent="0.25">
      <c r="D250" s="10"/>
    </row>
    <row r="251" spans="1:33" x14ac:dyDescent="0.25">
      <c r="D251" s="10"/>
    </row>
    <row r="252" spans="1:33" x14ac:dyDescent="0.25">
      <c r="D252" s="10"/>
    </row>
    <row r="253" spans="1:33" x14ac:dyDescent="0.25">
      <c r="D253" s="10"/>
    </row>
    <row r="254" spans="1:33" x14ac:dyDescent="0.25">
      <c r="D254" s="10"/>
    </row>
    <row r="255" spans="1:33" x14ac:dyDescent="0.25">
      <c r="D255" s="10"/>
    </row>
    <row r="256" spans="1:33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4">
    <mergeCell ref="A237:G241"/>
    <mergeCell ref="C17:G17"/>
    <mergeCell ref="C19:G19"/>
    <mergeCell ref="C20:G20"/>
    <mergeCell ref="C23:G23"/>
    <mergeCell ref="A1:G1"/>
    <mergeCell ref="C2:G2"/>
    <mergeCell ref="C3:G3"/>
    <mergeCell ref="C4:G4"/>
    <mergeCell ref="A236:C236"/>
    <mergeCell ref="C135:G135"/>
    <mergeCell ref="C28:G28"/>
    <mergeCell ref="C109:G109"/>
    <mergeCell ref="C122:G122"/>
    <mergeCell ref="C123:G123"/>
    <mergeCell ref="C124:G124"/>
    <mergeCell ref="C125:G125"/>
    <mergeCell ref="C126:G126"/>
    <mergeCell ref="C127:G127"/>
    <mergeCell ref="C128:G128"/>
    <mergeCell ref="C133:G133"/>
    <mergeCell ref="C134:G134"/>
    <mergeCell ref="C230:G230"/>
    <mergeCell ref="C138:G138"/>
    <mergeCell ref="C139:G139"/>
    <mergeCell ref="C140:G140"/>
    <mergeCell ref="C165:G165"/>
    <mergeCell ref="C169:G169"/>
    <mergeCell ref="C185:G185"/>
    <mergeCell ref="C218:G218"/>
    <mergeCell ref="C222:G222"/>
    <mergeCell ref="C223:G223"/>
    <mergeCell ref="C226:G226"/>
    <mergeCell ref="C228:G22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8E82-56D6-491A-B9B5-7B7FC9D35BE2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33203125" customWidth="1"/>
    <col min="2" max="2" width="12.5546875" style="120" customWidth="1"/>
    <col min="3" max="3" width="38.21875" style="120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  <col min="53" max="53" width="73.6640625" customWidth="1"/>
  </cols>
  <sheetData>
    <row r="1" spans="1:60" ht="15.75" customHeight="1" x14ac:dyDescent="0.3">
      <c r="A1" s="256" t="s">
        <v>7</v>
      </c>
      <c r="B1" s="256"/>
      <c r="C1" s="256"/>
      <c r="D1" s="256"/>
      <c r="E1" s="256"/>
      <c r="F1" s="256"/>
      <c r="G1" s="256"/>
      <c r="AG1" t="s">
        <v>97</v>
      </c>
    </row>
    <row r="2" spans="1:60" ht="25.05" customHeight="1" x14ac:dyDescent="0.25">
      <c r="A2" s="50" t="s">
        <v>8</v>
      </c>
      <c r="B2" s="49" t="s">
        <v>43</v>
      </c>
      <c r="C2" s="257" t="s">
        <v>44</v>
      </c>
      <c r="D2" s="258"/>
      <c r="E2" s="258"/>
      <c r="F2" s="258"/>
      <c r="G2" s="259"/>
      <c r="AG2" t="s">
        <v>98</v>
      </c>
    </row>
    <row r="3" spans="1:60" ht="25.05" customHeight="1" x14ac:dyDescent="0.25">
      <c r="A3" s="50" t="s">
        <v>9</v>
      </c>
      <c r="B3" s="49" t="s">
        <v>52</v>
      </c>
      <c r="C3" s="257" t="s">
        <v>53</v>
      </c>
      <c r="D3" s="258"/>
      <c r="E3" s="258"/>
      <c r="F3" s="258"/>
      <c r="G3" s="259"/>
      <c r="AC3" s="120" t="s">
        <v>98</v>
      </c>
      <c r="AG3" t="s">
        <v>99</v>
      </c>
    </row>
    <row r="4" spans="1:60" ht="25.05" customHeight="1" x14ac:dyDescent="0.25">
      <c r="A4" s="139" t="s">
        <v>10</v>
      </c>
      <c r="B4" s="140" t="s">
        <v>48</v>
      </c>
      <c r="C4" s="260" t="s">
        <v>49</v>
      </c>
      <c r="D4" s="261"/>
      <c r="E4" s="261"/>
      <c r="F4" s="261"/>
      <c r="G4" s="262"/>
      <c r="AG4" t="s">
        <v>100</v>
      </c>
    </row>
    <row r="5" spans="1:60" x14ac:dyDescent="0.25">
      <c r="D5" s="10"/>
    </row>
    <row r="6" spans="1:60" ht="39.6" x14ac:dyDescent="0.25">
      <c r="A6" s="142" t="s">
        <v>101</v>
      </c>
      <c r="B6" s="144" t="s">
        <v>102</v>
      </c>
      <c r="C6" s="144" t="s">
        <v>103</v>
      </c>
      <c r="D6" s="143" t="s">
        <v>104</v>
      </c>
      <c r="E6" s="142" t="s">
        <v>105</v>
      </c>
      <c r="F6" s="141" t="s">
        <v>106</v>
      </c>
      <c r="G6" s="142" t="s">
        <v>31</v>
      </c>
      <c r="H6" s="145" t="s">
        <v>32</v>
      </c>
      <c r="I6" s="145" t="s">
        <v>107</v>
      </c>
      <c r="J6" s="145" t="s">
        <v>33</v>
      </c>
      <c r="K6" s="145" t="s">
        <v>108</v>
      </c>
      <c r="L6" s="145" t="s">
        <v>109</v>
      </c>
      <c r="M6" s="145" t="s">
        <v>110</v>
      </c>
      <c r="N6" s="145" t="s">
        <v>111</v>
      </c>
      <c r="O6" s="145" t="s">
        <v>112</v>
      </c>
      <c r="P6" s="145" t="s">
        <v>113</v>
      </c>
      <c r="Q6" s="145" t="s">
        <v>114</v>
      </c>
      <c r="R6" s="145" t="s">
        <v>115</v>
      </c>
      <c r="S6" s="145" t="s">
        <v>116</v>
      </c>
      <c r="T6" s="145" t="s">
        <v>117</v>
      </c>
      <c r="U6" s="145" t="s">
        <v>118</v>
      </c>
      <c r="V6" s="145" t="s">
        <v>119</v>
      </c>
      <c r="W6" s="145" t="s">
        <v>120</v>
      </c>
      <c r="X6" s="145" t="s">
        <v>121</v>
      </c>
      <c r="Y6" s="145" t="s">
        <v>122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5">
      <c r="A8" s="167" t="s">
        <v>123</v>
      </c>
      <c r="B8" s="168" t="s">
        <v>58</v>
      </c>
      <c r="C8" s="187" t="s">
        <v>59</v>
      </c>
      <c r="D8" s="169"/>
      <c r="E8" s="170"/>
      <c r="F8" s="171"/>
      <c r="G8" s="172">
        <f>SUMIF(AG9:AG15,"&lt;&gt;NOR",G9:G15)</f>
        <v>0</v>
      </c>
      <c r="H8" s="166"/>
      <c r="I8" s="166">
        <f>SUM(I9:I15)</f>
        <v>0</v>
      </c>
      <c r="J8" s="166"/>
      <c r="K8" s="166">
        <f>SUM(K9:K15)</f>
        <v>0</v>
      </c>
      <c r="L8" s="166"/>
      <c r="M8" s="166">
        <f>SUM(M9:M15)</f>
        <v>0</v>
      </c>
      <c r="N8" s="165"/>
      <c r="O8" s="165">
        <f>SUM(O9:O15)</f>
        <v>0.06</v>
      </c>
      <c r="P8" s="165"/>
      <c r="Q8" s="165">
        <f>SUM(Q9:Q15)</f>
        <v>0</v>
      </c>
      <c r="R8" s="166"/>
      <c r="S8" s="166"/>
      <c r="T8" s="166"/>
      <c r="U8" s="166"/>
      <c r="V8" s="166">
        <f>SUM(V9:V15)</f>
        <v>1.1099999999999999</v>
      </c>
      <c r="W8" s="166"/>
      <c r="X8" s="166"/>
      <c r="Y8" s="166"/>
      <c r="AG8" t="s">
        <v>124</v>
      </c>
    </row>
    <row r="9" spans="1:60" ht="20.399999999999999" outlineLevel="1" x14ac:dyDescent="0.25">
      <c r="A9" s="174">
        <v>1</v>
      </c>
      <c r="B9" s="175" t="s">
        <v>125</v>
      </c>
      <c r="C9" s="188" t="s">
        <v>126</v>
      </c>
      <c r="D9" s="176" t="s">
        <v>127</v>
      </c>
      <c r="E9" s="177">
        <v>2.0249999999999999</v>
      </c>
      <c r="F9" s="178"/>
      <c r="G9" s="179">
        <f>ROUND(E9*F9,2)</f>
        <v>0</v>
      </c>
      <c r="H9" s="157"/>
      <c r="I9" s="156">
        <f>ROUND(E9*H9,2)</f>
        <v>0</v>
      </c>
      <c r="J9" s="157"/>
      <c r="K9" s="156">
        <f>ROUND(E9*J9,2)</f>
        <v>0</v>
      </c>
      <c r="L9" s="156">
        <v>12</v>
      </c>
      <c r="M9" s="156">
        <f>G9*(1+L9/100)</f>
        <v>0</v>
      </c>
      <c r="N9" s="155">
        <v>1.7330000000000002E-2</v>
      </c>
      <c r="O9" s="155">
        <f>ROUND(E9*N9,2)</f>
        <v>0.04</v>
      </c>
      <c r="P9" s="155">
        <v>0</v>
      </c>
      <c r="Q9" s="155">
        <f>ROUND(E9*P9,2)</f>
        <v>0</v>
      </c>
      <c r="R9" s="156"/>
      <c r="S9" s="156" t="s">
        <v>128</v>
      </c>
      <c r="T9" s="156" t="s">
        <v>129</v>
      </c>
      <c r="U9" s="156">
        <v>0.37</v>
      </c>
      <c r="V9" s="156">
        <f>ROUND(E9*U9,2)</f>
        <v>0.75</v>
      </c>
      <c r="W9" s="156"/>
      <c r="X9" s="156" t="s">
        <v>130</v>
      </c>
      <c r="Y9" s="156" t="s">
        <v>131</v>
      </c>
      <c r="Z9" s="146"/>
      <c r="AA9" s="146"/>
      <c r="AB9" s="146"/>
      <c r="AC9" s="146"/>
      <c r="AD9" s="146"/>
      <c r="AE9" s="146"/>
      <c r="AF9" s="146"/>
      <c r="AG9" s="146" t="s">
        <v>132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5">
      <c r="A10" s="153"/>
      <c r="B10" s="154"/>
      <c r="C10" s="189" t="s">
        <v>412</v>
      </c>
      <c r="D10" s="158"/>
      <c r="E10" s="159">
        <v>2.0249999999999999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134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74">
        <v>2</v>
      </c>
      <c r="B11" s="175" t="s">
        <v>135</v>
      </c>
      <c r="C11" s="188" t="s">
        <v>136</v>
      </c>
      <c r="D11" s="176" t="s">
        <v>137</v>
      </c>
      <c r="E11" s="177">
        <v>1</v>
      </c>
      <c r="F11" s="178"/>
      <c r="G11" s="179">
        <f>ROUND(E11*F11,2)</f>
        <v>0</v>
      </c>
      <c r="H11" s="157"/>
      <c r="I11" s="156">
        <f>ROUND(E11*H11,2)</f>
        <v>0</v>
      </c>
      <c r="J11" s="157"/>
      <c r="K11" s="156">
        <f>ROUND(E11*J11,2)</f>
        <v>0</v>
      </c>
      <c r="L11" s="156">
        <v>12</v>
      </c>
      <c r="M11" s="156">
        <f>G11*(1+L11/100)</f>
        <v>0</v>
      </c>
      <c r="N11" s="155">
        <v>1.9630000000000002E-2</v>
      </c>
      <c r="O11" s="155">
        <f>ROUND(E11*N11,2)</f>
        <v>0.02</v>
      </c>
      <c r="P11" s="155">
        <v>0</v>
      </c>
      <c r="Q11" s="155">
        <f>ROUND(E11*P11,2)</f>
        <v>0</v>
      </c>
      <c r="R11" s="156"/>
      <c r="S11" s="156" t="s">
        <v>128</v>
      </c>
      <c r="T11" s="156" t="s">
        <v>129</v>
      </c>
      <c r="U11" s="156">
        <v>0.36</v>
      </c>
      <c r="V11" s="156">
        <f>ROUND(E11*U11,2)</f>
        <v>0.36</v>
      </c>
      <c r="W11" s="156"/>
      <c r="X11" s="156" t="s">
        <v>130</v>
      </c>
      <c r="Y11" s="156" t="s">
        <v>131</v>
      </c>
      <c r="Z11" s="146"/>
      <c r="AA11" s="146"/>
      <c r="AB11" s="146"/>
      <c r="AC11" s="146"/>
      <c r="AD11" s="146"/>
      <c r="AE11" s="146"/>
      <c r="AF11" s="146"/>
      <c r="AG11" s="146" t="s">
        <v>132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5">
      <c r="A12" s="153"/>
      <c r="B12" s="154"/>
      <c r="C12" s="189" t="s">
        <v>138</v>
      </c>
      <c r="D12" s="158"/>
      <c r="E12" s="159">
        <v>1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134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80">
        <v>3</v>
      </c>
      <c r="B13" s="181" t="s">
        <v>139</v>
      </c>
      <c r="C13" s="190" t="s">
        <v>140</v>
      </c>
      <c r="D13" s="182" t="s">
        <v>137</v>
      </c>
      <c r="E13" s="183">
        <v>7</v>
      </c>
      <c r="F13" s="184"/>
      <c r="G13" s="185">
        <f>ROUND(E13*F13,2)</f>
        <v>0</v>
      </c>
      <c r="H13" s="157"/>
      <c r="I13" s="156">
        <f>ROUND(E13*H13,2)</f>
        <v>0</v>
      </c>
      <c r="J13" s="157"/>
      <c r="K13" s="156">
        <f>ROUND(E13*J13,2)</f>
        <v>0</v>
      </c>
      <c r="L13" s="156">
        <v>12</v>
      </c>
      <c r="M13" s="156">
        <f>G13*(1+L13/100)</f>
        <v>0</v>
      </c>
      <c r="N13" s="155">
        <v>0</v>
      </c>
      <c r="O13" s="155">
        <f>ROUND(E13*N13,2)</f>
        <v>0</v>
      </c>
      <c r="P13" s="155">
        <v>0</v>
      </c>
      <c r="Q13" s="155">
        <f>ROUND(E13*P13,2)</f>
        <v>0</v>
      </c>
      <c r="R13" s="156"/>
      <c r="S13" s="156" t="s">
        <v>141</v>
      </c>
      <c r="T13" s="156" t="s">
        <v>142</v>
      </c>
      <c r="U13" s="156">
        <v>0</v>
      </c>
      <c r="V13" s="156">
        <f>ROUND(E13*U13,2)</f>
        <v>0</v>
      </c>
      <c r="W13" s="156"/>
      <c r="X13" s="156" t="s">
        <v>130</v>
      </c>
      <c r="Y13" s="156" t="s">
        <v>131</v>
      </c>
      <c r="Z13" s="146"/>
      <c r="AA13" s="146"/>
      <c r="AB13" s="146"/>
      <c r="AC13" s="146"/>
      <c r="AD13" s="146"/>
      <c r="AE13" s="146"/>
      <c r="AF13" s="146"/>
      <c r="AG13" s="146" t="s">
        <v>132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74">
        <v>4</v>
      </c>
      <c r="B14" s="175" t="s">
        <v>413</v>
      </c>
      <c r="C14" s="188" t="s">
        <v>414</v>
      </c>
      <c r="D14" s="176" t="s">
        <v>137</v>
      </c>
      <c r="E14" s="177">
        <v>2</v>
      </c>
      <c r="F14" s="178"/>
      <c r="G14" s="179">
        <f>ROUND(E14*F14,2)</f>
        <v>0</v>
      </c>
      <c r="H14" s="157"/>
      <c r="I14" s="156">
        <f>ROUND(E14*H14,2)</f>
        <v>0</v>
      </c>
      <c r="J14" s="157"/>
      <c r="K14" s="156">
        <f>ROUND(E14*J14,2)</f>
        <v>0</v>
      </c>
      <c r="L14" s="156">
        <v>12</v>
      </c>
      <c r="M14" s="156">
        <f>G14*(1+L14/100)</f>
        <v>0</v>
      </c>
      <c r="N14" s="155">
        <v>0</v>
      </c>
      <c r="O14" s="155">
        <f>ROUND(E14*N14,2)</f>
        <v>0</v>
      </c>
      <c r="P14" s="155">
        <v>0</v>
      </c>
      <c r="Q14" s="155">
        <f>ROUND(E14*P14,2)</f>
        <v>0</v>
      </c>
      <c r="R14" s="156"/>
      <c r="S14" s="156" t="s">
        <v>141</v>
      </c>
      <c r="T14" s="156" t="s">
        <v>142</v>
      </c>
      <c r="U14" s="156">
        <v>0</v>
      </c>
      <c r="V14" s="156">
        <f>ROUND(E14*U14,2)</f>
        <v>0</v>
      </c>
      <c r="W14" s="156"/>
      <c r="X14" s="156" t="s">
        <v>130</v>
      </c>
      <c r="Y14" s="156" t="s">
        <v>131</v>
      </c>
      <c r="Z14" s="146"/>
      <c r="AA14" s="146"/>
      <c r="AB14" s="146"/>
      <c r="AC14" s="146"/>
      <c r="AD14" s="146"/>
      <c r="AE14" s="146"/>
      <c r="AF14" s="146"/>
      <c r="AG14" s="146" t="s">
        <v>132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1" outlineLevel="2" x14ac:dyDescent="0.25">
      <c r="A15" s="153"/>
      <c r="B15" s="154"/>
      <c r="C15" s="252" t="s">
        <v>415</v>
      </c>
      <c r="D15" s="253"/>
      <c r="E15" s="253"/>
      <c r="F15" s="253"/>
      <c r="G15" s="253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149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86" t="str">
        <f>C15</f>
        <v>Zaslepení a zatěsnění  větracích průduchů, řešeno z vnitřní strany, zakončeno PVC záslepkou pod omítkou stěny. Venkovní mřížky zůstanou nedotčeny.</v>
      </c>
      <c r="BB15" s="146"/>
      <c r="BC15" s="146"/>
      <c r="BD15" s="146"/>
      <c r="BE15" s="146"/>
      <c r="BF15" s="146"/>
      <c r="BG15" s="146"/>
      <c r="BH15" s="146"/>
    </row>
    <row r="16" spans="1:60" x14ac:dyDescent="0.25">
      <c r="A16" s="167" t="s">
        <v>123</v>
      </c>
      <c r="B16" s="168" t="s">
        <v>60</v>
      </c>
      <c r="C16" s="187" t="s">
        <v>61</v>
      </c>
      <c r="D16" s="169"/>
      <c r="E16" s="170"/>
      <c r="F16" s="171"/>
      <c r="G16" s="172">
        <f>SUMIF(AG17:AG23,"&lt;&gt;NOR",G17:G23)</f>
        <v>0</v>
      </c>
      <c r="H16" s="166"/>
      <c r="I16" s="166">
        <f>SUM(I17:I23)</f>
        <v>0</v>
      </c>
      <c r="J16" s="166"/>
      <c r="K16" s="166">
        <f>SUM(K17:K23)</f>
        <v>0</v>
      </c>
      <c r="L16" s="166"/>
      <c r="M16" s="166">
        <f>SUM(M17:M23)</f>
        <v>0</v>
      </c>
      <c r="N16" s="165"/>
      <c r="O16" s="165">
        <f>SUM(O17:O23)</f>
        <v>0.05</v>
      </c>
      <c r="P16" s="165"/>
      <c r="Q16" s="165">
        <f>SUM(Q17:Q23)</f>
        <v>0</v>
      </c>
      <c r="R16" s="166"/>
      <c r="S16" s="166"/>
      <c r="T16" s="166"/>
      <c r="U16" s="166"/>
      <c r="V16" s="166">
        <f>SUM(V17:V23)</f>
        <v>2.92</v>
      </c>
      <c r="W16" s="166"/>
      <c r="X16" s="166"/>
      <c r="Y16" s="166"/>
      <c r="AG16" t="s">
        <v>124</v>
      </c>
    </row>
    <row r="17" spans="1:60" ht="40.799999999999997" outlineLevel="1" x14ac:dyDescent="0.25">
      <c r="A17" s="174">
        <v>5</v>
      </c>
      <c r="B17" s="175" t="s">
        <v>143</v>
      </c>
      <c r="C17" s="188" t="s">
        <v>144</v>
      </c>
      <c r="D17" s="176" t="s">
        <v>127</v>
      </c>
      <c r="E17" s="177">
        <v>1.08</v>
      </c>
      <c r="F17" s="178"/>
      <c r="G17" s="179">
        <f>ROUND(E17*F17,2)</f>
        <v>0</v>
      </c>
      <c r="H17" s="157"/>
      <c r="I17" s="156">
        <f>ROUND(E17*H17,2)</f>
        <v>0</v>
      </c>
      <c r="J17" s="157"/>
      <c r="K17" s="156">
        <f>ROUND(E17*J17,2)</f>
        <v>0</v>
      </c>
      <c r="L17" s="156">
        <v>12</v>
      </c>
      <c r="M17" s="156">
        <f>G17*(1+L17/100)</f>
        <v>0</v>
      </c>
      <c r="N17" s="155">
        <v>4.3810000000000002E-2</v>
      </c>
      <c r="O17" s="155">
        <f>ROUND(E17*N17,2)</f>
        <v>0.05</v>
      </c>
      <c r="P17" s="155">
        <v>0</v>
      </c>
      <c r="Q17" s="155">
        <f>ROUND(E17*P17,2)</f>
        <v>0</v>
      </c>
      <c r="R17" s="156"/>
      <c r="S17" s="156" t="s">
        <v>128</v>
      </c>
      <c r="T17" s="156" t="s">
        <v>129</v>
      </c>
      <c r="U17" s="156">
        <v>1.83</v>
      </c>
      <c r="V17" s="156">
        <f>ROUND(E17*U17,2)</f>
        <v>1.98</v>
      </c>
      <c r="W17" s="156"/>
      <c r="X17" s="156" t="s">
        <v>130</v>
      </c>
      <c r="Y17" s="156" t="s">
        <v>131</v>
      </c>
      <c r="Z17" s="146"/>
      <c r="AA17" s="146"/>
      <c r="AB17" s="146"/>
      <c r="AC17" s="146"/>
      <c r="AD17" s="146"/>
      <c r="AE17" s="146"/>
      <c r="AF17" s="146"/>
      <c r="AG17" s="146" t="s">
        <v>132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5">
      <c r="A18" s="153"/>
      <c r="B18" s="154"/>
      <c r="C18" s="189" t="s">
        <v>416</v>
      </c>
      <c r="D18" s="158"/>
      <c r="E18" s="159">
        <v>1.08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134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0.399999999999999" outlineLevel="1" x14ac:dyDescent="0.25">
      <c r="A19" s="174">
        <v>6</v>
      </c>
      <c r="B19" s="175" t="s">
        <v>146</v>
      </c>
      <c r="C19" s="188" t="s">
        <v>147</v>
      </c>
      <c r="D19" s="176" t="s">
        <v>137</v>
      </c>
      <c r="E19" s="177">
        <v>1</v>
      </c>
      <c r="F19" s="178"/>
      <c r="G19" s="179">
        <f>ROUND(E19*F19,2)</f>
        <v>0</v>
      </c>
      <c r="H19" s="157"/>
      <c r="I19" s="156">
        <f>ROUND(E19*H19,2)</f>
        <v>0</v>
      </c>
      <c r="J19" s="157"/>
      <c r="K19" s="156">
        <f>ROUND(E19*J19,2)</f>
        <v>0</v>
      </c>
      <c r="L19" s="156">
        <v>12</v>
      </c>
      <c r="M19" s="156">
        <f>G19*(1+L19/100)</f>
        <v>0</v>
      </c>
      <c r="N19" s="155">
        <v>1.6000000000000001E-4</v>
      </c>
      <c r="O19" s="155">
        <f>ROUND(E19*N19,2)</f>
        <v>0</v>
      </c>
      <c r="P19" s="155">
        <v>0</v>
      </c>
      <c r="Q19" s="155">
        <f>ROUND(E19*P19,2)</f>
        <v>0</v>
      </c>
      <c r="R19" s="156"/>
      <c r="S19" s="156" t="s">
        <v>128</v>
      </c>
      <c r="T19" s="156" t="s">
        <v>129</v>
      </c>
      <c r="U19" s="156">
        <v>0.94</v>
      </c>
      <c r="V19" s="156">
        <f>ROUND(E19*U19,2)</f>
        <v>0.94</v>
      </c>
      <c r="W19" s="156"/>
      <c r="X19" s="156" t="s">
        <v>130</v>
      </c>
      <c r="Y19" s="156" t="s">
        <v>131</v>
      </c>
      <c r="Z19" s="146"/>
      <c r="AA19" s="146"/>
      <c r="AB19" s="146"/>
      <c r="AC19" s="146"/>
      <c r="AD19" s="146"/>
      <c r="AE19" s="146"/>
      <c r="AF19" s="146"/>
      <c r="AG19" s="146" t="s">
        <v>132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5">
      <c r="A20" s="153"/>
      <c r="B20" s="154"/>
      <c r="C20" s="252" t="s">
        <v>148</v>
      </c>
      <c r="D20" s="253"/>
      <c r="E20" s="253"/>
      <c r="F20" s="253"/>
      <c r="G20" s="253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74">
        <v>7</v>
      </c>
      <c r="B21" s="175" t="s">
        <v>150</v>
      </c>
      <c r="C21" s="188" t="s">
        <v>151</v>
      </c>
      <c r="D21" s="176" t="s">
        <v>137</v>
      </c>
      <c r="E21" s="177">
        <v>1</v>
      </c>
      <c r="F21" s="178"/>
      <c r="G21" s="179">
        <f>ROUND(E21*F21,2)</f>
        <v>0</v>
      </c>
      <c r="H21" s="157"/>
      <c r="I21" s="156">
        <f>ROUND(E21*H21,2)</f>
        <v>0</v>
      </c>
      <c r="J21" s="157"/>
      <c r="K21" s="156">
        <f>ROUND(E21*J21,2)</f>
        <v>0</v>
      </c>
      <c r="L21" s="156">
        <v>12</v>
      </c>
      <c r="M21" s="156">
        <f>G21*(1+L21/100)</f>
        <v>0</v>
      </c>
      <c r="N21" s="155">
        <v>1E-3</v>
      </c>
      <c r="O21" s="155">
        <f>ROUND(E21*N21,2)</f>
        <v>0</v>
      </c>
      <c r="P21" s="155">
        <v>0</v>
      </c>
      <c r="Q21" s="155">
        <f>ROUND(E21*P21,2)</f>
        <v>0</v>
      </c>
      <c r="R21" s="156"/>
      <c r="S21" s="156" t="s">
        <v>141</v>
      </c>
      <c r="T21" s="156" t="s">
        <v>142</v>
      </c>
      <c r="U21" s="156">
        <v>0</v>
      </c>
      <c r="V21" s="156">
        <f>ROUND(E21*U21,2)</f>
        <v>0</v>
      </c>
      <c r="W21" s="156"/>
      <c r="X21" s="156" t="s">
        <v>152</v>
      </c>
      <c r="Y21" s="156" t="s">
        <v>131</v>
      </c>
      <c r="Z21" s="146"/>
      <c r="AA21" s="146"/>
      <c r="AB21" s="146"/>
      <c r="AC21" s="146"/>
      <c r="AD21" s="146"/>
      <c r="AE21" s="146"/>
      <c r="AF21" s="146"/>
      <c r="AG21" s="146" t="s">
        <v>153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5">
      <c r="A22" s="153"/>
      <c r="B22" s="154"/>
      <c r="C22" s="252" t="s">
        <v>154</v>
      </c>
      <c r="D22" s="253"/>
      <c r="E22" s="253"/>
      <c r="F22" s="253"/>
      <c r="G22" s="253"/>
      <c r="H22" s="156"/>
      <c r="I22" s="156"/>
      <c r="J22" s="156"/>
      <c r="K22" s="156"/>
      <c r="L22" s="156"/>
      <c r="M22" s="156"/>
      <c r="N22" s="155"/>
      <c r="O22" s="155"/>
      <c r="P22" s="155"/>
      <c r="Q22" s="155"/>
      <c r="R22" s="156"/>
      <c r="S22" s="156"/>
      <c r="T22" s="156"/>
      <c r="U22" s="156"/>
      <c r="V22" s="156"/>
      <c r="W22" s="156"/>
      <c r="X22" s="156"/>
      <c r="Y22" s="156"/>
      <c r="Z22" s="146"/>
      <c r="AA22" s="146"/>
      <c r="AB22" s="146"/>
      <c r="AC22" s="146"/>
      <c r="AD22" s="146"/>
      <c r="AE22" s="146"/>
      <c r="AF22" s="146"/>
      <c r="AG22" s="146" t="s">
        <v>149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1" outlineLevel="3" x14ac:dyDescent="0.25">
      <c r="A23" s="153"/>
      <c r="B23" s="154"/>
      <c r="C23" s="254" t="s">
        <v>155</v>
      </c>
      <c r="D23" s="255"/>
      <c r="E23" s="255"/>
      <c r="F23" s="255"/>
      <c r="G23" s="255"/>
      <c r="H23" s="156"/>
      <c r="I23" s="156"/>
      <c r="J23" s="156"/>
      <c r="K23" s="156"/>
      <c r="L23" s="156"/>
      <c r="M23" s="156"/>
      <c r="N23" s="155"/>
      <c r="O23" s="155"/>
      <c r="P23" s="155"/>
      <c r="Q23" s="155"/>
      <c r="R23" s="156"/>
      <c r="S23" s="156"/>
      <c r="T23" s="156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149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86" t="str">
        <f>C23</f>
        <v>Materiál komponentů revizních dvířek - pozinkovaný ocelový plech,  kotvící stěna - SDK/zděná kce, otvírání na magnet.</v>
      </c>
      <c r="BB23" s="146"/>
      <c r="BC23" s="146"/>
      <c r="BD23" s="146"/>
      <c r="BE23" s="146"/>
      <c r="BF23" s="146"/>
      <c r="BG23" s="146"/>
      <c r="BH23" s="146"/>
    </row>
    <row r="24" spans="1:60" x14ac:dyDescent="0.25">
      <c r="A24" s="167" t="s">
        <v>123</v>
      </c>
      <c r="B24" s="168" t="s">
        <v>62</v>
      </c>
      <c r="C24" s="187" t="s">
        <v>63</v>
      </c>
      <c r="D24" s="169"/>
      <c r="E24" s="170"/>
      <c r="F24" s="171"/>
      <c r="G24" s="172">
        <f>SUMIF(AG25:AG58,"&lt;&gt;NOR",G25:G58)</f>
        <v>0</v>
      </c>
      <c r="H24" s="166"/>
      <c r="I24" s="166">
        <f>SUM(I25:I58)</f>
        <v>0</v>
      </c>
      <c r="J24" s="166"/>
      <c r="K24" s="166">
        <f>SUM(K25:K58)</f>
        <v>0</v>
      </c>
      <c r="L24" s="166"/>
      <c r="M24" s="166">
        <f>SUM(M25:M58)</f>
        <v>0</v>
      </c>
      <c r="N24" s="165"/>
      <c r="O24" s="165">
        <f>SUM(O25:O58)</f>
        <v>7.08</v>
      </c>
      <c r="P24" s="165"/>
      <c r="Q24" s="165">
        <f>SUM(Q25:Q58)</f>
        <v>0</v>
      </c>
      <c r="R24" s="166"/>
      <c r="S24" s="166"/>
      <c r="T24" s="166"/>
      <c r="U24" s="166"/>
      <c r="V24" s="166">
        <f>SUM(V25:V58)</f>
        <v>261.27999999999997</v>
      </c>
      <c r="W24" s="166"/>
      <c r="X24" s="166"/>
      <c r="Y24" s="166"/>
      <c r="AG24" t="s">
        <v>124</v>
      </c>
    </row>
    <row r="25" spans="1:60" ht="20.399999999999999" outlineLevel="1" x14ac:dyDescent="0.25">
      <c r="A25" s="174">
        <v>8</v>
      </c>
      <c r="B25" s="175" t="s">
        <v>156</v>
      </c>
      <c r="C25" s="188" t="s">
        <v>157</v>
      </c>
      <c r="D25" s="176" t="s">
        <v>127</v>
      </c>
      <c r="E25" s="177">
        <v>88.2</v>
      </c>
      <c r="F25" s="178"/>
      <c r="G25" s="179">
        <f>ROUND(E25*F25,2)</f>
        <v>0</v>
      </c>
      <c r="H25" s="157"/>
      <c r="I25" s="156">
        <f>ROUND(E25*H25,2)</f>
        <v>0</v>
      </c>
      <c r="J25" s="157"/>
      <c r="K25" s="156">
        <f>ROUND(E25*J25,2)</f>
        <v>0</v>
      </c>
      <c r="L25" s="156">
        <v>12</v>
      </c>
      <c r="M25" s="156">
        <f>G25*(1+L25/100)</f>
        <v>0</v>
      </c>
      <c r="N25" s="155">
        <v>7.5900000000000004E-3</v>
      </c>
      <c r="O25" s="155">
        <f>ROUND(E25*N25,2)</f>
        <v>0.67</v>
      </c>
      <c r="P25" s="155">
        <v>0</v>
      </c>
      <c r="Q25" s="155">
        <f>ROUND(E25*P25,2)</f>
        <v>0</v>
      </c>
      <c r="R25" s="156"/>
      <c r="S25" s="156" t="s">
        <v>128</v>
      </c>
      <c r="T25" s="156" t="s">
        <v>129</v>
      </c>
      <c r="U25" s="156">
        <v>0.32</v>
      </c>
      <c r="V25" s="156">
        <f>ROUND(E25*U25,2)</f>
        <v>28.22</v>
      </c>
      <c r="W25" s="156"/>
      <c r="X25" s="156" t="s">
        <v>130</v>
      </c>
      <c r="Y25" s="156" t="s">
        <v>131</v>
      </c>
      <c r="Z25" s="146"/>
      <c r="AA25" s="146"/>
      <c r="AB25" s="146"/>
      <c r="AC25" s="146"/>
      <c r="AD25" s="146"/>
      <c r="AE25" s="146"/>
      <c r="AF25" s="146"/>
      <c r="AG25" s="146" t="s">
        <v>132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5">
      <c r="A26" s="153"/>
      <c r="B26" s="154"/>
      <c r="C26" s="252" t="s">
        <v>158</v>
      </c>
      <c r="D26" s="253"/>
      <c r="E26" s="253"/>
      <c r="F26" s="253"/>
      <c r="G26" s="253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149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0.399999999999999" outlineLevel="2" x14ac:dyDescent="0.25">
      <c r="A27" s="153"/>
      <c r="B27" s="154"/>
      <c r="C27" s="189" t="s">
        <v>417</v>
      </c>
      <c r="D27" s="158"/>
      <c r="E27" s="159">
        <v>88.2</v>
      </c>
      <c r="F27" s="156"/>
      <c r="G27" s="156"/>
      <c r="H27" s="156"/>
      <c r="I27" s="156"/>
      <c r="J27" s="156"/>
      <c r="K27" s="156"/>
      <c r="L27" s="156"/>
      <c r="M27" s="156"/>
      <c r="N27" s="155"/>
      <c r="O27" s="155"/>
      <c r="P27" s="155"/>
      <c r="Q27" s="155"/>
      <c r="R27" s="156"/>
      <c r="S27" s="156"/>
      <c r="T27" s="156"/>
      <c r="U27" s="156"/>
      <c r="V27" s="156"/>
      <c r="W27" s="156"/>
      <c r="X27" s="156"/>
      <c r="Y27" s="156"/>
      <c r="Z27" s="146"/>
      <c r="AA27" s="146"/>
      <c r="AB27" s="146"/>
      <c r="AC27" s="146"/>
      <c r="AD27" s="146"/>
      <c r="AE27" s="146"/>
      <c r="AF27" s="146"/>
      <c r="AG27" s="146" t="s">
        <v>134</v>
      </c>
      <c r="AH27" s="146">
        <v>0</v>
      </c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74">
        <v>9</v>
      </c>
      <c r="B28" s="175" t="s">
        <v>160</v>
      </c>
      <c r="C28" s="188" t="s">
        <v>161</v>
      </c>
      <c r="D28" s="176" t="s">
        <v>127</v>
      </c>
      <c r="E28" s="177">
        <v>88.2</v>
      </c>
      <c r="F28" s="178"/>
      <c r="G28" s="179">
        <f>ROUND(E28*F28,2)</f>
        <v>0</v>
      </c>
      <c r="H28" s="157"/>
      <c r="I28" s="156">
        <f>ROUND(E28*H28,2)</f>
        <v>0</v>
      </c>
      <c r="J28" s="157"/>
      <c r="K28" s="156">
        <f>ROUND(E28*J28,2)</f>
        <v>0</v>
      </c>
      <c r="L28" s="156">
        <v>12</v>
      </c>
      <c r="M28" s="156">
        <f>G28*(1+L28/100)</f>
        <v>0</v>
      </c>
      <c r="N28" s="155">
        <v>2.9999999999999997E-4</v>
      </c>
      <c r="O28" s="155">
        <f>ROUND(E28*N28,2)</f>
        <v>0.03</v>
      </c>
      <c r="P28" s="155">
        <v>0</v>
      </c>
      <c r="Q28" s="155">
        <f>ROUND(E28*P28,2)</f>
        <v>0</v>
      </c>
      <c r="R28" s="156"/>
      <c r="S28" s="156" t="s">
        <v>128</v>
      </c>
      <c r="T28" s="156" t="s">
        <v>129</v>
      </c>
      <c r="U28" s="156">
        <v>0.09</v>
      </c>
      <c r="V28" s="156">
        <f>ROUND(E28*U28,2)</f>
        <v>7.94</v>
      </c>
      <c r="W28" s="156"/>
      <c r="X28" s="156" t="s">
        <v>130</v>
      </c>
      <c r="Y28" s="156" t="s">
        <v>131</v>
      </c>
      <c r="Z28" s="146"/>
      <c r="AA28" s="146"/>
      <c r="AB28" s="146"/>
      <c r="AC28" s="146"/>
      <c r="AD28" s="146"/>
      <c r="AE28" s="146"/>
      <c r="AF28" s="146"/>
      <c r="AG28" s="146" t="s">
        <v>132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ht="20.399999999999999" outlineLevel="2" x14ac:dyDescent="0.25">
      <c r="A29" s="153"/>
      <c r="B29" s="154"/>
      <c r="C29" s="189" t="s">
        <v>417</v>
      </c>
      <c r="D29" s="158"/>
      <c r="E29" s="159">
        <v>88.2</v>
      </c>
      <c r="F29" s="156"/>
      <c r="G29" s="156"/>
      <c r="H29" s="156"/>
      <c r="I29" s="156"/>
      <c r="J29" s="156"/>
      <c r="K29" s="156"/>
      <c r="L29" s="156"/>
      <c r="M29" s="156"/>
      <c r="N29" s="155"/>
      <c r="O29" s="155"/>
      <c r="P29" s="155"/>
      <c r="Q29" s="155"/>
      <c r="R29" s="156"/>
      <c r="S29" s="156"/>
      <c r="T29" s="156"/>
      <c r="U29" s="156"/>
      <c r="V29" s="156"/>
      <c r="W29" s="156"/>
      <c r="X29" s="156"/>
      <c r="Y29" s="156"/>
      <c r="Z29" s="146"/>
      <c r="AA29" s="146"/>
      <c r="AB29" s="146"/>
      <c r="AC29" s="146"/>
      <c r="AD29" s="146"/>
      <c r="AE29" s="146"/>
      <c r="AF29" s="146"/>
      <c r="AG29" s="146" t="s">
        <v>134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74">
        <v>10</v>
      </c>
      <c r="B30" s="175" t="s">
        <v>162</v>
      </c>
      <c r="C30" s="188" t="s">
        <v>163</v>
      </c>
      <c r="D30" s="176" t="s">
        <v>127</v>
      </c>
      <c r="E30" s="177">
        <v>36.286999999999999</v>
      </c>
      <c r="F30" s="178"/>
      <c r="G30" s="179">
        <f>ROUND(E30*F30,2)</f>
        <v>0</v>
      </c>
      <c r="H30" s="157"/>
      <c r="I30" s="156">
        <f>ROUND(E30*H30,2)</f>
        <v>0</v>
      </c>
      <c r="J30" s="157"/>
      <c r="K30" s="156">
        <f>ROUND(E30*J30,2)</f>
        <v>0</v>
      </c>
      <c r="L30" s="156">
        <v>12</v>
      </c>
      <c r="M30" s="156">
        <f>G30*(1+L30/100)</f>
        <v>0</v>
      </c>
      <c r="N30" s="155">
        <v>0.02</v>
      </c>
      <c r="O30" s="155">
        <f>ROUND(E30*N30,2)</f>
        <v>0.73</v>
      </c>
      <c r="P30" s="155">
        <v>0</v>
      </c>
      <c r="Q30" s="155">
        <f>ROUND(E30*P30,2)</f>
        <v>0</v>
      </c>
      <c r="R30" s="156"/>
      <c r="S30" s="156" t="s">
        <v>128</v>
      </c>
      <c r="T30" s="156" t="s">
        <v>129</v>
      </c>
      <c r="U30" s="156">
        <v>0.36</v>
      </c>
      <c r="V30" s="156">
        <f>ROUND(E30*U30,2)</f>
        <v>13.06</v>
      </c>
      <c r="W30" s="156"/>
      <c r="X30" s="156" t="s">
        <v>130</v>
      </c>
      <c r="Y30" s="156" t="s">
        <v>131</v>
      </c>
      <c r="Z30" s="146"/>
      <c r="AA30" s="146"/>
      <c r="AB30" s="146"/>
      <c r="AC30" s="146"/>
      <c r="AD30" s="146"/>
      <c r="AE30" s="146"/>
      <c r="AF30" s="146"/>
      <c r="AG30" s="146" t="s">
        <v>132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5">
      <c r="A31" s="153"/>
      <c r="B31" s="154"/>
      <c r="C31" s="252" t="s">
        <v>164</v>
      </c>
      <c r="D31" s="253"/>
      <c r="E31" s="253"/>
      <c r="F31" s="253"/>
      <c r="G31" s="253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149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5">
      <c r="A32" s="153"/>
      <c r="B32" s="154"/>
      <c r="C32" s="189" t="s">
        <v>418</v>
      </c>
      <c r="D32" s="158"/>
      <c r="E32" s="159">
        <v>13.204000000000001</v>
      </c>
      <c r="F32" s="156"/>
      <c r="G32" s="156"/>
      <c r="H32" s="156"/>
      <c r="I32" s="156"/>
      <c r="J32" s="156"/>
      <c r="K32" s="156"/>
      <c r="L32" s="156"/>
      <c r="M32" s="156"/>
      <c r="N32" s="155"/>
      <c r="O32" s="155"/>
      <c r="P32" s="155"/>
      <c r="Q32" s="155"/>
      <c r="R32" s="156"/>
      <c r="S32" s="156"/>
      <c r="T32" s="156"/>
      <c r="U32" s="156"/>
      <c r="V32" s="156"/>
      <c r="W32" s="156"/>
      <c r="X32" s="156"/>
      <c r="Y32" s="156"/>
      <c r="Z32" s="146"/>
      <c r="AA32" s="146"/>
      <c r="AB32" s="146"/>
      <c r="AC32" s="146"/>
      <c r="AD32" s="146"/>
      <c r="AE32" s="146"/>
      <c r="AF32" s="146"/>
      <c r="AG32" s="146" t="s">
        <v>134</v>
      </c>
      <c r="AH32" s="146">
        <v>0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3" x14ac:dyDescent="0.25">
      <c r="A33" s="153"/>
      <c r="B33" s="154"/>
      <c r="C33" s="189" t="s">
        <v>419</v>
      </c>
      <c r="D33" s="158"/>
      <c r="E33" s="159">
        <v>20.683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134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3" x14ac:dyDescent="0.25">
      <c r="A34" s="153"/>
      <c r="B34" s="154"/>
      <c r="C34" s="189" t="s">
        <v>420</v>
      </c>
      <c r="D34" s="158"/>
      <c r="E34" s="159">
        <v>2.4</v>
      </c>
      <c r="F34" s="156"/>
      <c r="G34" s="156"/>
      <c r="H34" s="156"/>
      <c r="I34" s="156"/>
      <c r="J34" s="156"/>
      <c r="K34" s="156"/>
      <c r="L34" s="156"/>
      <c r="M34" s="156"/>
      <c r="N34" s="155"/>
      <c r="O34" s="155"/>
      <c r="P34" s="155"/>
      <c r="Q34" s="155"/>
      <c r="R34" s="156"/>
      <c r="S34" s="156"/>
      <c r="T34" s="156"/>
      <c r="U34" s="156"/>
      <c r="V34" s="156"/>
      <c r="W34" s="156"/>
      <c r="X34" s="156"/>
      <c r="Y34" s="156"/>
      <c r="Z34" s="146"/>
      <c r="AA34" s="146"/>
      <c r="AB34" s="146"/>
      <c r="AC34" s="146"/>
      <c r="AD34" s="146"/>
      <c r="AE34" s="146"/>
      <c r="AF34" s="146"/>
      <c r="AG34" s="146" t="s">
        <v>134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ht="20.399999999999999" outlineLevel="1" x14ac:dyDescent="0.25">
      <c r="A35" s="174">
        <v>11</v>
      </c>
      <c r="B35" s="175" t="s">
        <v>168</v>
      </c>
      <c r="C35" s="188" t="s">
        <v>169</v>
      </c>
      <c r="D35" s="176" t="s">
        <v>127</v>
      </c>
      <c r="E35" s="177">
        <v>212.87799999999999</v>
      </c>
      <c r="F35" s="178"/>
      <c r="G35" s="179">
        <f>ROUND(E35*F35,2)</f>
        <v>0</v>
      </c>
      <c r="H35" s="157"/>
      <c r="I35" s="156">
        <f>ROUND(E35*H35,2)</f>
        <v>0</v>
      </c>
      <c r="J35" s="157"/>
      <c r="K35" s="156">
        <f>ROUND(E35*J35,2)</f>
        <v>0</v>
      </c>
      <c r="L35" s="156">
        <v>12</v>
      </c>
      <c r="M35" s="156">
        <f>G35*(1+L35/100)</f>
        <v>0</v>
      </c>
      <c r="N35" s="155">
        <v>6.8999999999999999E-3</v>
      </c>
      <c r="O35" s="155">
        <f>ROUND(E35*N35,2)</f>
        <v>1.47</v>
      </c>
      <c r="P35" s="155">
        <v>0</v>
      </c>
      <c r="Q35" s="155">
        <f>ROUND(E35*P35,2)</f>
        <v>0</v>
      </c>
      <c r="R35" s="156"/>
      <c r="S35" s="156" t="s">
        <v>128</v>
      </c>
      <c r="T35" s="156" t="s">
        <v>129</v>
      </c>
      <c r="U35" s="156">
        <v>0.25</v>
      </c>
      <c r="V35" s="156">
        <f>ROUND(E35*U35,2)</f>
        <v>53.22</v>
      </c>
      <c r="W35" s="156"/>
      <c r="X35" s="156" t="s">
        <v>130</v>
      </c>
      <c r="Y35" s="156" t="s">
        <v>131</v>
      </c>
      <c r="Z35" s="146"/>
      <c r="AA35" s="146"/>
      <c r="AB35" s="146"/>
      <c r="AC35" s="146"/>
      <c r="AD35" s="146"/>
      <c r="AE35" s="146"/>
      <c r="AF35" s="146"/>
      <c r="AG35" s="146" t="s">
        <v>132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2" x14ac:dyDescent="0.25">
      <c r="A36" s="153"/>
      <c r="B36" s="154"/>
      <c r="C36" s="189" t="s">
        <v>421</v>
      </c>
      <c r="D36" s="158"/>
      <c r="E36" s="159">
        <v>39.536999999999999</v>
      </c>
      <c r="F36" s="156"/>
      <c r="G36" s="156"/>
      <c r="H36" s="156"/>
      <c r="I36" s="156"/>
      <c r="J36" s="156"/>
      <c r="K36" s="156"/>
      <c r="L36" s="156"/>
      <c r="M36" s="156"/>
      <c r="N36" s="155"/>
      <c r="O36" s="155"/>
      <c r="P36" s="155"/>
      <c r="Q36" s="155"/>
      <c r="R36" s="156"/>
      <c r="S36" s="156"/>
      <c r="T36" s="156"/>
      <c r="U36" s="156"/>
      <c r="V36" s="156"/>
      <c r="W36" s="156"/>
      <c r="X36" s="156"/>
      <c r="Y36" s="156"/>
      <c r="Z36" s="146"/>
      <c r="AA36" s="146"/>
      <c r="AB36" s="146"/>
      <c r="AC36" s="146"/>
      <c r="AD36" s="146"/>
      <c r="AE36" s="146"/>
      <c r="AF36" s="146"/>
      <c r="AG36" s="146" t="s">
        <v>134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3" x14ac:dyDescent="0.25">
      <c r="A37" s="153"/>
      <c r="B37" s="154"/>
      <c r="C37" s="189" t="s">
        <v>422</v>
      </c>
      <c r="D37" s="158"/>
      <c r="E37" s="159">
        <v>46.661999999999999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134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5">
      <c r="A38" s="153"/>
      <c r="B38" s="154"/>
      <c r="C38" s="189" t="s">
        <v>423</v>
      </c>
      <c r="D38" s="158"/>
      <c r="E38" s="159">
        <v>37.387999999999998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134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5">
      <c r="A39" s="153"/>
      <c r="B39" s="154"/>
      <c r="C39" s="189" t="s">
        <v>424</v>
      </c>
      <c r="D39" s="158"/>
      <c r="E39" s="159">
        <v>40.628999999999998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134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5">
      <c r="A40" s="153"/>
      <c r="B40" s="154"/>
      <c r="C40" s="189" t="s">
        <v>425</v>
      </c>
      <c r="D40" s="158"/>
      <c r="E40" s="159">
        <v>48.661999999999999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134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74">
        <v>12</v>
      </c>
      <c r="B41" s="175" t="s">
        <v>173</v>
      </c>
      <c r="C41" s="188" t="s">
        <v>174</v>
      </c>
      <c r="D41" s="176" t="s">
        <v>127</v>
      </c>
      <c r="E41" s="177">
        <v>247.125</v>
      </c>
      <c r="F41" s="178"/>
      <c r="G41" s="179">
        <f>ROUND(E41*F41,2)</f>
        <v>0</v>
      </c>
      <c r="H41" s="157"/>
      <c r="I41" s="156">
        <f>ROUND(E41*H41,2)</f>
        <v>0</v>
      </c>
      <c r="J41" s="157"/>
      <c r="K41" s="156">
        <f>ROUND(E41*J41,2)</f>
        <v>0</v>
      </c>
      <c r="L41" s="156">
        <v>12</v>
      </c>
      <c r="M41" s="156">
        <f>G41*(1+L41/100)</f>
        <v>0</v>
      </c>
      <c r="N41" s="155">
        <v>1.155E-2</v>
      </c>
      <c r="O41" s="155">
        <f>ROUND(E41*N41,2)</f>
        <v>2.85</v>
      </c>
      <c r="P41" s="155">
        <v>0</v>
      </c>
      <c r="Q41" s="155">
        <f>ROUND(E41*P41,2)</f>
        <v>0</v>
      </c>
      <c r="R41" s="156"/>
      <c r="S41" s="156" t="s">
        <v>128</v>
      </c>
      <c r="T41" s="156" t="s">
        <v>129</v>
      </c>
      <c r="U41" s="156">
        <v>0.1</v>
      </c>
      <c r="V41" s="156">
        <f>ROUND(E41*U41,2)</f>
        <v>24.71</v>
      </c>
      <c r="W41" s="156"/>
      <c r="X41" s="156" t="s">
        <v>130</v>
      </c>
      <c r="Y41" s="156" t="s">
        <v>131</v>
      </c>
      <c r="Z41" s="146"/>
      <c r="AA41" s="146"/>
      <c r="AB41" s="146"/>
      <c r="AC41" s="146"/>
      <c r="AD41" s="146"/>
      <c r="AE41" s="146"/>
      <c r="AF41" s="146"/>
      <c r="AG41" s="146" t="s">
        <v>132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5">
      <c r="A42" s="153"/>
      <c r="B42" s="154"/>
      <c r="C42" s="189" t="s">
        <v>421</v>
      </c>
      <c r="D42" s="158"/>
      <c r="E42" s="159">
        <v>39.536999999999999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134</v>
      </c>
      <c r="AH42" s="146">
        <v>0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3" x14ac:dyDescent="0.25">
      <c r="A43" s="153"/>
      <c r="B43" s="154"/>
      <c r="C43" s="189" t="s">
        <v>422</v>
      </c>
      <c r="D43" s="158"/>
      <c r="E43" s="159">
        <v>46.661999999999999</v>
      </c>
      <c r="F43" s="156"/>
      <c r="G43" s="156"/>
      <c r="H43" s="156"/>
      <c r="I43" s="156"/>
      <c r="J43" s="156"/>
      <c r="K43" s="156"/>
      <c r="L43" s="156"/>
      <c r="M43" s="156"/>
      <c r="N43" s="155"/>
      <c r="O43" s="155"/>
      <c r="P43" s="155"/>
      <c r="Q43" s="155"/>
      <c r="R43" s="156"/>
      <c r="S43" s="156"/>
      <c r="T43" s="156"/>
      <c r="U43" s="156"/>
      <c r="V43" s="156"/>
      <c r="W43" s="156"/>
      <c r="X43" s="156"/>
      <c r="Y43" s="156"/>
      <c r="Z43" s="146"/>
      <c r="AA43" s="146"/>
      <c r="AB43" s="146"/>
      <c r="AC43" s="146"/>
      <c r="AD43" s="146"/>
      <c r="AE43" s="146"/>
      <c r="AF43" s="146"/>
      <c r="AG43" s="146" t="s">
        <v>134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3" x14ac:dyDescent="0.25">
      <c r="A44" s="153"/>
      <c r="B44" s="154"/>
      <c r="C44" s="189" t="s">
        <v>423</v>
      </c>
      <c r="D44" s="158"/>
      <c r="E44" s="159">
        <v>37.387999999999998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134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3" x14ac:dyDescent="0.25">
      <c r="A45" s="153"/>
      <c r="B45" s="154"/>
      <c r="C45" s="189" t="s">
        <v>426</v>
      </c>
      <c r="D45" s="158"/>
      <c r="E45" s="159">
        <v>13.384</v>
      </c>
      <c r="F45" s="156"/>
      <c r="G45" s="156"/>
      <c r="H45" s="156"/>
      <c r="I45" s="156"/>
      <c r="J45" s="156"/>
      <c r="K45" s="156"/>
      <c r="L45" s="156"/>
      <c r="M45" s="156"/>
      <c r="N45" s="155"/>
      <c r="O45" s="155"/>
      <c r="P45" s="155"/>
      <c r="Q45" s="155"/>
      <c r="R45" s="156"/>
      <c r="S45" s="156"/>
      <c r="T45" s="156"/>
      <c r="U45" s="156"/>
      <c r="V45" s="156"/>
      <c r="W45" s="156"/>
      <c r="X45" s="156"/>
      <c r="Y45" s="156"/>
      <c r="Z45" s="146"/>
      <c r="AA45" s="146"/>
      <c r="AB45" s="146"/>
      <c r="AC45" s="146"/>
      <c r="AD45" s="146"/>
      <c r="AE45" s="146"/>
      <c r="AF45" s="146"/>
      <c r="AG45" s="146" t="s">
        <v>134</v>
      </c>
      <c r="AH45" s="146">
        <v>0</v>
      </c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3" x14ac:dyDescent="0.25">
      <c r="A46" s="153"/>
      <c r="B46" s="154"/>
      <c r="C46" s="189" t="s">
        <v>427</v>
      </c>
      <c r="D46" s="158"/>
      <c r="E46" s="159">
        <v>20.863</v>
      </c>
      <c r="F46" s="156"/>
      <c r="G46" s="156"/>
      <c r="H46" s="156"/>
      <c r="I46" s="156"/>
      <c r="J46" s="156"/>
      <c r="K46" s="156"/>
      <c r="L46" s="156"/>
      <c r="M46" s="156"/>
      <c r="N46" s="155"/>
      <c r="O46" s="155"/>
      <c r="P46" s="155"/>
      <c r="Q46" s="155"/>
      <c r="R46" s="156"/>
      <c r="S46" s="156"/>
      <c r="T46" s="156"/>
      <c r="U46" s="156"/>
      <c r="V46" s="156"/>
      <c r="W46" s="156"/>
      <c r="X46" s="156"/>
      <c r="Y46" s="156"/>
      <c r="Z46" s="146"/>
      <c r="AA46" s="146"/>
      <c r="AB46" s="146"/>
      <c r="AC46" s="146"/>
      <c r="AD46" s="146"/>
      <c r="AE46" s="146"/>
      <c r="AF46" s="146"/>
      <c r="AG46" s="146" t="s">
        <v>134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3" x14ac:dyDescent="0.25">
      <c r="A47" s="153"/>
      <c r="B47" s="154"/>
      <c r="C47" s="189" t="s">
        <v>424</v>
      </c>
      <c r="D47" s="158"/>
      <c r="E47" s="159">
        <v>40.628999999999998</v>
      </c>
      <c r="F47" s="156"/>
      <c r="G47" s="156"/>
      <c r="H47" s="156"/>
      <c r="I47" s="156"/>
      <c r="J47" s="156"/>
      <c r="K47" s="156"/>
      <c r="L47" s="156"/>
      <c r="M47" s="156"/>
      <c r="N47" s="155"/>
      <c r="O47" s="155"/>
      <c r="P47" s="155"/>
      <c r="Q47" s="155"/>
      <c r="R47" s="156"/>
      <c r="S47" s="156"/>
      <c r="T47" s="156"/>
      <c r="U47" s="156"/>
      <c r="V47" s="156"/>
      <c r="W47" s="156"/>
      <c r="X47" s="156"/>
      <c r="Y47" s="156"/>
      <c r="Z47" s="146"/>
      <c r="AA47" s="146"/>
      <c r="AB47" s="146"/>
      <c r="AC47" s="146"/>
      <c r="AD47" s="146"/>
      <c r="AE47" s="146"/>
      <c r="AF47" s="146"/>
      <c r="AG47" s="146" t="s">
        <v>134</v>
      </c>
      <c r="AH47" s="146">
        <v>0</v>
      </c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3" x14ac:dyDescent="0.25">
      <c r="A48" s="153"/>
      <c r="B48" s="154"/>
      <c r="C48" s="189" t="s">
        <v>425</v>
      </c>
      <c r="D48" s="158"/>
      <c r="E48" s="159">
        <v>48.661999999999999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134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74">
        <v>13</v>
      </c>
      <c r="B49" s="175" t="s">
        <v>175</v>
      </c>
      <c r="C49" s="188" t="s">
        <v>176</v>
      </c>
      <c r="D49" s="176" t="s">
        <v>127</v>
      </c>
      <c r="E49" s="177">
        <v>13.79</v>
      </c>
      <c r="F49" s="178"/>
      <c r="G49" s="179">
        <f>ROUND(E49*F49,2)</f>
        <v>0</v>
      </c>
      <c r="H49" s="157"/>
      <c r="I49" s="156">
        <f>ROUND(E49*H49,2)</f>
        <v>0</v>
      </c>
      <c r="J49" s="157"/>
      <c r="K49" s="156">
        <f>ROUND(E49*J49,2)</f>
        <v>0</v>
      </c>
      <c r="L49" s="156">
        <v>12</v>
      </c>
      <c r="M49" s="156">
        <f>G49*(1+L49/100)</f>
        <v>0</v>
      </c>
      <c r="N49" s="155">
        <v>4.0000000000000003E-5</v>
      </c>
      <c r="O49" s="155">
        <f>ROUND(E49*N49,2)</f>
        <v>0</v>
      </c>
      <c r="P49" s="155">
        <v>0</v>
      </c>
      <c r="Q49" s="155">
        <f>ROUND(E49*P49,2)</f>
        <v>0</v>
      </c>
      <c r="R49" s="156"/>
      <c r="S49" s="156" t="s">
        <v>128</v>
      </c>
      <c r="T49" s="156" t="s">
        <v>129</v>
      </c>
      <c r="U49" s="156">
        <v>0.08</v>
      </c>
      <c r="V49" s="156">
        <f>ROUND(E49*U49,2)</f>
        <v>1.1000000000000001</v>
      </c>
      <c r="W49" s="156"/>
      <c r="X49" s="156" t="s">
        <v>130</v>
      </c>
      <c r="Y49" s="156" t="s">
        <v>131</v>
      </c>
      <c r="Z49" s="146"/>
      <c r="AA49" s="146"/>
      <c r="AB49" s="146"/>
      <c r="AC49" s="146"/>
      <c r="AD49" s="146"/>
      <c r="AE49" s="146"/>
      <c r="AF49" s="146"/>
      <c r="AG49" s="146" t="s">
        <v>132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2" x14ac:dyDescent="0.25">
      <c r="A50" s="153"/>
      <c r="B50" s="154"/>
      <c r="C50" s="189" t="s">
        <v>178</v>
      </c>
      <c r="D50" s="158"/>
      <c r="E50" s="159">
        <v>2.25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134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5">
      <c r="A51" s="153"/>
      <c r="B51" s="154"/>
      <c r="C51" s="189" t="s">
        <v>428</v>
      </c>
      <c r="D51" s="158"/>
      <c r="E51" s="159">
        <v>8.1</v>
      </c>
      <c r="F51" s="156"/>
      <c r="G51" s="156"/>
      <c r="H51" s="156"/>
      <c r="I51" s="156"/>
      <c r="J51" s="156"/>
      <c r="K51" s="156"/>
      <c r="L51" s="156"/>
      <c r="M51" s="156"/>
      <c r="N51" s="155"/>
      <c r="O51" s="155"/>
      <c r="P51" s="155"/>
      <c r="Q51" s="155"/>
      <c r="R51" s="156"/>
      <c r="S51" s="156"/>
      <c r="T51" s="156"/>
      <c r="U51" s="156"/>
      <c r="V51" s="156"/>
      <c r="W51" s="156"/>
      <c r="X51" s="156"/>
      <c r="Y51" s="156"/>
      <c r="Z51" s="146"/>
      <c r="AA51" s="146"/>
      <c r="AB51" s="146"/>
      <c r="AC51" s="146"/>
      <c r="AD51" s="146"/>
      <c r="AE51" s="146"/>
      <c r="AF51" s="146"/>
      <c r="AG51" s="146" t="s">
        <v>134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3" x14ac:dyDescent="0.25">
      <c r="A52" s="153"/>
      <c r="B52" s="154"/>
      <c r="C52" s="189" t="s">
        <v>429</v>
      </c>
      <c r="D52" s="158"/>
      <c r="E52" s="159">
        <v>1.44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134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3" x14ac:dyDescent="0.25">
      <c r="A53" s="153"/>
      <c r="B53" s="154"/>
      <c r="C53" s="189" t="s">
        <v>430</v>
      </c>
      <c r="D53" s="158"/>
      <c r="E53" s="159">
        <v>2</v>
      </c>
      <c r="F53" s="156"/>
      <c r="G53" s="156"/>
      <c r="H53" s="156"/>
      <c r="I53" s="156"/>
      <c r="J53" s="156"/>
      <c r="K53" s="156"/>
      <c r="L53" s="156"/>
      <c r="M53" s="156"/>
      <c r="N53" s="155"/>
      <c r="O53" s="155"/>
      <c r="P53" s="155"/>
      <c r="Q53" s="155"/>
      <c r="R53" s="156"/>
      <c r="S53" s="156"/>
      <c r="T53" s="156"/>
      <c r="U53" s="156"/>
      <c r="V53" s="156"/>
      <c r="W53" s="156"/>
      <c r="X53" s="156"/>
      <c r="Y53" s="156"/>
      <c r="Z53" s="146"/>
      <c r="AA53" s="146"/>
      <c r="AB53" s="146"/>
      <c r="AC53" s="146"/>
      <c r="AD53" s="146"/>
      <c r="AE53" s="146"/>
      <c r="AF53" s="146"/>
      <c r="AG53" s="146" t="s">
        <v>134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0.399999999999999" outlineLevel="1" x14ac:dyDescent="0.25">
      <c r="A54" s="180">
        <v>14</v>
      </c>
      <c r="B54" s="181" t="s">
        <v>179</v>
      </c>
      <c r="C54" s="190" t="s">
        <v>180</v>
      </c>
      <c r="D54" s="182" t="s">
        <v>127</v>
      </c>
      <c r="E54" s="183">
        <v>88.2</v>
      </c>
      <c r="F54" s="184"/>
      <c r="G54" s="185">
        <f>ROUND(E54*F54,2)</f>
        <v>0</v>
      </c>
      <c r="H54" s="157"/>
      <c r="I54" s="156">
        <f>ROUND(E54*H54,2)</f>
        <v>0</v>
      </c>
      <c r="J54" s="157"/>
      <c r="K54" s="156">
        <f>ROUND(E54*J54,2)</f>
        <v>0</v>
      </c>
      <c r="L54" s="156">
        <v>12</v>
      </c>
      <c r="M54" s="156">
        <f>G54*(1+L54/100)</f>
        <v>0</v>
      </c>
      <c r="N54" s="155">
        <v>4.1200000000000004E-3</v>
      </c>
      <c r="O54" s="155">
        <f>ROUND(E54*N54,2)</f>
        <v>0.36</v>
      </c>
      <c r="P54" s="155">
        <v>0</v>
      </c>
      <c r="Q54" s="155">
        <f>ROUND(E54*P54,2)</f>
        <v>0</v>
      </c>
      <c r="R54" s="156"/>
      <c r="S54" s="156" t="s">
        <v>128</v>
      </c>
      <c r="T54" s="156" t="s">
        <v>129</v>
      </c>
      <c r="U54" s="156">
        <v>0.48399999999999999</v>
      </c>
      <c r="V54" s="156">
        <f>ROUND(E54*U54,2)</f>
        <v>42.69</v>
      </c>
      <c r="W54" s="156"/>
      <c r="X54" s="156" t="s">
        <v>130</v>
      </c>
      <c r="Y54" s="156" t="s">
        <v>131</v>
      </c>
      <c r="Z54" s="146"/>
      <c r="AA54" s="146"/>
      <c r="AB54" s="146"/>
      <c r="AC54" s="146"/>
      <c r="AD54" s="146"/>
      <c r="AE54" s="146"/>
      <c r="AF54" s="146"/>
      <c r="AG54" s="146" t="s">
        <v>132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0.399999999999999" outlineLevel="1" x14ac:dyDescent="0.25">
      <c r="A55" s="174">
        <v>15</v>
      </c>
      <c r="B55" s="175" t="s">
        <v>181</v>
      </c>
      <c r="C55" s="188" t="s">
        <v>182</v>
      </c>
      <c r="D55" s="176" t="s">
        <v>137</v>
      </c>
      <c r="E55" s="177">
        <v>1</v>
      </c>
      <c r="F55" s="178"/>
      <c r="G55" s="179">
        <f>ROUND(E55*F55,2)</f>
        <v>0</v>
      </c>
      <c r="H55" s="157"/>
      <c r="I55" s="156">
        <f>ROUND(E55*H55,2)</f>
        <v>0</v>
      </c>
      <c r="J55" s="157"/>
      <c r="K55" s="156">
        <f>ROUND(E55*J55,2)</f>
        <v>0</v>
      </c>
      <c r="L55" s="156">
        <v>12</v>
      </c>
      <c r="M55" s="156">
        <f>G55*(1+L55/100)</f>
        <v>0</v>
      </c>
      <c r="N55" s="155">
        <v>3.6119999999999999E-2</v>
      </c>
      <c r="O55" s="155">
        <f>ROUND(E55*N55,2)</f>
        <v>0.04</v>
      </c>
      <c r="P55" s="155">
        <v>0</v>
      </c>
      <c r="Q55" s="155">
        <f>ROUND(E55*P55,2)</f>
        <v>0</v>
      </c>
      <c r="R55" s="156"/>
      <c r="S55" s="156" t="s">
        <v>128</v>
      </c>
      <c r="T55" s="156" t="s">
        <v>129</v>
      </c>
      <c r="U55" s="156">
        <v>0.88</v>
      </c>
      <c r="V55" s="156">
        <f>ROUND(E55*U55,2)</f>
        <v>0.88</v>
      </c>
      <c r="W55" s="156"/>
      <c r="X55" s="156" t="s">
        <v>130</v>
      </c>
      <c r="Y55" s="156" t="s">
        <v>131</v>
      </c>
      <c r="Z55" s="146"/>
      <c r="AA55" s="146"/>
      <c r="AB55" s="146"/>
      <c r="AC55" s="146"/>
      <c r="AD55" s="146"/>
      <c r="AE55" s="146"/>
      <c r="AF55" s="146"/>
      <c r="AG55" s="146" t="s">
        <v>132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5">
      <c r="A56" s="153"/>
      <c r="B56" s="154"/>
      <c r="C56" s="189" t="s">
        <v>183</v>
      </c>
      <c r="D56" s="158"/>
      <c r="E56" s="159">
        <v>1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134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80">
        <v>16</v>
      </c>
      <c r="B57" s="181" t="s">
        <v>184</v>
      </c>
      <c r="C57" s="190" t="s">
        <v>185</v>
      </c>
      <c r="D57" s="182" t="s">
        <v>127</v>
      </c>
      <c r="E57" s="183">
        <v>247.125</v>
      </c>
      <c r="F57" s="184"/>
      <c r="G57" s="185">
        <f>ROUND(E57*F57,2)</f>
        <v>0</v>
      </c>
      <c r="H57" s="157"/>
      <c r="I57" s="156">
        <f>ROUND(E57*H57,2)</f>
        <v>0</v>
      </c>
      <c r="J57" s="157"/>
      <c r="K57" s="156">
        <f>ROUND(E57*J57,2)</f>
        <v>0</v>
      </c>
      <c r="L57" s="156">
        <v>12</v>
      </c>
      <c r="M57" s="156">
        <f>G57*(1+L57/100)</f>
        <v>0</v>
      </c>
      <c r="N57" s="155">
        <v>8.0000000000000007E-5</v>
      </c>
      <c r="O57" s="155">
        <f>ROUND(E57*N57,2)</f>
        <v>0.02</v>
      </c>
      <c r="P57" s="155">
        <v>0</v>
      </c>
      <c r="Q57" s="155">
        <f>ROUND(E57*P57,2)</f>
        <v>0</v>
      </c>
      <c r="R57" s="156"/>
      <c r="S57" s="156" t="s">
        <v>128</v>
      </c>
      <c r="T57" s="156" t="s">
        <v>129</v>
      </c>
      <c r="U57" s="156">
        <v>0</v>
      </c>
      <c r="V57" s="156">
        <f>ROUND(E57*U57,2)</f>
        <v>0</v>
      </c>
      <c r="W57" s="156"/>
      <c r="X57" s="156" t="s">
        <v>130</v>
      </c>
      <c r="Y57" s="156" t="s">
        <v>131</v>
      </c>
      <c r="Z57" s="146"/>
      <c r="AA57" s="146"/>
      <c r="AB57" s="146"/>
      <c r="AC57" s="146"/>
      <c r="AD57" s="146"/>
      <c r="AE57" s="146"/>
      <c r="AF57" s="146"/>
      <c r="AG57" s="146" t="s">
        <v>132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ht="20.399999999999999" outlineLevel="1" x14ac:dyDescent="0.25">
      <c r="A58" s="180">
        <v>17</v>
      </c>
      <c r="B58" s="181" t="s">
        <v>186</v>
      </c>
      <c r="C58" s="190" t="s">
        <v>187</v>
      </c>
      <c r="D58" s="182" t="s">
        <v>127</v>
      </c>
      <c r="E58" s="183">
        <v>247.125</v>
      </c>
      <c r="F58" s="184"/>
      <c r="G58" s="185">
        <f>ROUND(E58*F58,2)</f>
        <v>0</v>
      </c>
      <c r="H58" s="157"/>
      <c r="I58" s="156">
        <f>ROUND(E58*H58,2)</f>
        <v>0</v>
      </c>
      <c r="J58" s="157"/>
      <c r="K58" s="156">
        <f>ROUND(E58*J58,2)</f>
        <v>0</v>
      </c>
      <c r="L58" s="156">
        <v>12</v>
      </c>
      <c r="M58" s="156">
        <f>G58*(1+L58/100)</f>
        <v>0</v>
      </c>
      <c r="N58" s="155">
        <v>3.6800000000000001E-3</v>
      </c>
      <c r="O58" s="155">
        <f>ROUND(E58*N58,2)</f>
        <v>0.91</v>
      </c>
      <c r="P58" s="155">
        <v>0</v>
      </c>
      <c r="Q58" s="155">
        <f>ROUND(E58*P58,2)</f>
        <v>0</v>
      </c>
      <c r="R58" s="156"/>
      <c r="S58" s="156" t="s">
        <v>128</v>
      </c>
      <c r="T58" s="156" t="s">
        <v>129</v>
      </c>
      <c r="U58" s="156">
        <v>0.36199999999999999</v>
      </c>
      <c r="V58" s="156">
        <f>ROUND(E58*U58,2)</f>
        <v>89.46</v>
      </c>
      <c r="W58" s="156"/>
      <c r="X58" s="156" t="s">
        <v>130</v>
      </c>
      <c r="Y58" s="156" t="s">
        <v>131</v>
      </c>
      <c r="Z58" s="146"/>
      <c r="AA58" s="146"/>
      <c r="AB58" s="146"/>
      <c r="AC58" s="146"/>
      <c r="AD58" s="146"/>
      <c r="AE58" s="146"/>
      <c r="AF58" s="146"/>
      <c r="AG58" s="146" t="s">
        <v>132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5">
      <c r="A59" s="167" t="s">
        <v>123</v>
      </c>
      <c r="B59" s="168" t="s">
        <v>64</v>
      </c>
      <c r="C59" s="187" t="s">
        <v>65</v>
      </c>
      <c r="D59" s="169"/>
      <c r="E59" s="170"/>
      <c r="F59" s="171"/>
      <c r="G59" s="172">
        <f>SUMIF(AG60:AG67,"&lt;&gt;NOR",G60:G67)</f>
        <v>0</v>
      </c>
      <c r="H59" s="166"/>
      <c r="I59" s="166">
        <f>SUM(I60:I67)</f>
        <v>0</v>
      </c>
      <c r="J59" s="166"/>
      <c r="K59" s="166">
        <f>SUM(K60:K67)</f>
        <v>0</v>
      </c>
      <c r="L59" s="166"/>
      <c r="M59" s="166">
        <f>SUM(M60:M67)</f>
        <v>0</v>
      </c>
      <c r="N59" s="165"/>
      <c r="O59" s="165">
        <f>SUM(O60:O67)</f>
        <v>0.81</v>
      </c>
      <c r="P59" s="165"/>
      <c r="Q59" s="165">
        <f>SUM(Q60:Q67)</f>
        <v>0</v>
      </c>
      <c r="R59" s="166"/>
      <c r="S59" s="166"/>
      <c r="T59" s="166"/>
      <c r="U59" s="166"/>
      <c r="V59" s="166">
        <f>SUM(V60:V67)</f>
        <v>35.020000000000003</v>
      </c>
      <c r="W59" s="166"/>
      <c r="X59" s="166"/>
      <c r="Y59" s="166"/>
      <c r="AG59" t="s">
        <v>124</v>
      </c>
    </row>
    <row r="60" spans="1:60" outlineLevel="1" x14ac:dyDescent="0.25">
      <c r="A60" s="174">
        <v>18</v>
      </c>
      <c r="B60" s="175" t="s">
        <v>188</v>
      </c>
      <c r="C60" s="188" t="s">
        <v>189</v>
      </c>
      <c r="D60" s="176" t="s">
        <v>127</v>
      </c>
      <c r="E60" s="177">
        <v>88.2</v>
      </c>
      <c r="F60" s="178"/>
      <c r="G60" s="179">
        <f>ROUND(E60*F60,2)</f>
        <v>0</v>
      </c>
      <c r="H60" s="157"/>
      <c r="I60" s="156">
        <f>ROUND(E60*H60,2)</f>
        <v>0</v>
      </c>
      <c r="J60" s="157"/>
      <c r="K60" s="156">
        <f>ROUND(E60*J60,2)</f>
        <v>0</v>
      </c>
      <c r="L60" s="156">
        <v>12</v>
      </c>
      <c r="M60" s="156">
        <f>G60*(1+L60/100)</f>
        <v>0</v>
      </c>
      <c r="N60" s="155">
        <v>2.1000000000000001E-4</v>
      </c>
      <c r="O60" s="155">
        <f>ROUND(E60*N60,2)</f>
        <v>0.02</v>
      </c>
      <c r="P60" s="155">
        <v>0</v>
      </c>
      <c r="Q60" s="155">
        <f>ROUND(E60*P60,2)</f>
        <v>0</v>
      </c>
      <c r="R60" s="156"/>
      <c r="S60" s="156" t="s">
        <v>128</v>
      </c>
      <c r="T60" s="156" t="s">
        <v>129</v>
      </c>
      <c r="U60" s="156">
        <v>0.09</v>
      </c>
      <c r="V60" s="156">
        <f>ROUND(E60*U60,2)</f>
        <v>7.94</v>
      </c>
      <c r="W60" s="156"/>
      <c r="X60" s="156" t="s">
        <v>130</v>
      </c>
      <c r="Y60" s="156" t="s">
        <v>131</v>
      </c>
      <c r="Z60" s="146"/>
      <c r="AA60" s="146"/>
      <c r="AB60" s="146"/>
      <c r="AC60" s="146"/>
      <c r="AD60" s="146"/>
      <c r="AE60" s="146"/>
      <c r="AF60" s="146"/>
      <c r="AG60" s="146" t="s">
        <v>132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2" x14ac:dyDescent="0.25">
      <c r="A61" s="153"/>
      <c r="B61" s="154"/>
      <c r="C61" s="189" t="s">
        <v>431</v>
      </c>
      <c r="D61" s="158"/>
      <c r="E61" s="159">
        <v>5.3</v>
      </c>
      <c r="F61" s="156"/>
      <c r="G61" s="156"/>
      <c r="H61" s="156"/>
      <c r="I61" s="156"/>
      <c r="J61" s="156"/>
      <c r="K61" s="156"/>
      <c r="L61" s="156"/>
      <c r="M61" s="156"/>
      <c r="N61" s="155"/>
      <c r="O61" s="155"/>
      <c r="P61" s="155"/>
      <c r="Q61" s="155"/>
      <c r="R61" s="156"/>
      <c r="S61" s="156"/>
      <c r="T61" s="156"/>
      <c r="U61" s="156"/>
      <c r="V61" s="156"/>
      <c r="W61" s="156"/>
      <c r="X61" s="156"/>
      <c r="Y61" s="156"/>
      <c r="Z61" s="146"/>
      <c r="AA61" s="146"/>
      <c r="AB61" s="146"/>
      <c r="AC61" s="146"/>
      <c r="AD61" s="146"/>
      <c r="AE61" s="146"/>
      <c r="AF61" s="146"/>
      <c r="AG61" s="146" t="s">
        <v>134</v>
      </c>
      <c r="AH61" s="146">
        <v>0</v>
      </c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3" x14ac:dyDescent="0.25">
      <c r="A62" s="153"/>
      <c r="B62" s="154"/>
      <c r="C62" s="189" t="s">
        <v>432</v>
      </c>
      <c r="D62" s="158"/>
      <c r="E62" s="159">
        <v>82.9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134</v>
      </c>
      <c r="AH62" s="146">
        <v>0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74">
        <v>19</v>
      </c>
      <c r="B63" s="175" t="s">
        <v>192</v>
      </c>
      <c r="C63" s="188" t="s">
        <v>193</v>
      </c>
      <c r="D63" s="176" t="s">
        <v>127</v>
      </c>
      <c r="E63" s="177">
        <v>88.2</v>
      </c>
      <c r="F63" s="178"/>
      <c r="G63" s="179">
        <f>ROUND(E63*F63,2)</f>
        <v>0</v>
      </c>
      <c r="H63" s="157"/>
      <c r="I63" s="156">
        <f>ROUND(E63*H63,2)</f>
        <v>0</v>
      </c>
      <c r="J63" s="157"/>
      <c r="K63" s="156">
        <f>ROUND(E63*J63,2)</f>
        <v>0</v>
      </c>
      <c r="L63" s="156">
        <v>12</v>
      </c>
      <c r="M63" s="156">
        <f>G63*(1+L63/100)</f>
        <v>0</v>
      </c>
      <c r="N63" s="155">
        <v>8.9200000000000008E-3</v>
      </c>
      <c r="O63" s="155">
        <f>ROUND(E63*N63,2)</f>
        <v>0.79</v>
      </c>
      <c r="P63" s="155">
        <v>0</v>
      </c>
      <c r="Q63" s="155">
        <f>ROUND(E63*P63,2)</f>
        <v>0</v>
      </c>
      <c r="R63" s="156"/>
      <c r="S63" s="156" t="s">
        <v>128</v>
      </c>
      <c r="T63" s="156" t="s">
        <v>129</v>
      </c>
      <c r="U63" s="156">
        <v>0.26</v>
      </c>
      <c r="V63" s="156">
        <f>ROUND(E63*U63,2)</f>
        <v>22.93</v>
      </c>
      <c r="W63" s="156"/>
      <c r="X63" s="156" t="s">
        <v>130</v>
      </c>
      <c r="Y63" s="156" t="s">
        <v>131</v>
      </c>
      <c r="Z63" s="146"/>
      <c r="AA63" s="146"/>
      <c r="AB63" s="146"/>
      <c r="AC63" s="146"/>
      <c r="AD63" s="146"/>
      <c r="AE63" s="146"/>
      <c r="AF63" s="146"/>
      <c r="AG63" s="146" t="s">
        <v>132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5">
      <c r="A64" s="153"/>
      <c r="B64" s="154"/>
      <c r="C64" s="189" t="s">
        <v>431</v>
      </c>
      <c r="D64" s="158"/>
      <c r="E64" s="159">
        <v>5.3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134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5">
      <c r="A65" s="153"/>
      <c r="B65" s="154"/>
      <c r="C65" s="189" t="s">
        <v>432</v>
      </c>
      <c r="D65" s="158"/>
      <c r="E65" s="159">
        <v>82.9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134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5">
      <c r="A66" s="174">
        <v>20</v>
      </c>
      <c r="B66" s="175" t="s">
        <v>194</v>
      </c>
      <c r="C66" s="188" t="s">
        <v>195</v>
      </c>
      <c r="D66" s="176" t="s">
        <v>127</v>
      </c>
      <c r="E66" s="177">
        <v>82.9</v>
      </c>
      <c r="F66" s="178"/>
      <c r="G66" s="179">
        <f>ROUND(E66*F66,2)</f>
        <v>0</v>
      </c>
      <c r="H66" s="157"/>
      <c r="I66" s="156">
        <f>ROUND(E66*H66,2)</f>
        <v>0</v>
      </c>
      <c r="J66" s="157"/>
      <c r="K66" s="156">
        <f>ROUND(E66*J66,2)</f>
        <v>0</v>
      </c>
      <c r="L66" s="156">
        <v>12</v>
      </c>
      <c r="M66" s="156">
        <f>G66*(1+L66/100)</f>
        <v>0</v>
      </c>
      <c r="N66" s="155">
        <v>0</v>
      </c>
      <c r="O66" s="155">
        <f>ROUND(E66*N66,2)</f>
        <v>0</v>
      </c>
      <c r="P66" s="155">
        <v>0</v>
      </c>
      <c r="Q66" s="155">
        <f>ROUND(E66*P66,2)</f>
        <v>0</v>
      </c>
      <c r="R66" s="156"/>
      <c r="S66" s="156" t="s">
        <v>128</v>
      </c>
      <c r="T66" s="156" t="s">
        <v>129</v>
      </c>
      <c r="U66" s="156">
        <v>0.05</v>
      </c>
      <c r="V66" s="156">
        <f>ROUND(E66*U66,2)</f>
        <v>4.1500000000000004</v>
      </c>
      <c r="W66" s="156"/>
      <c r="X66" s="156" t="s">
        <v>130</v>
      </c>
      <c r="Y66" s="156" t="s">
        <v>131</v>
      </c>
      <c r="Z66" s="146"/>
      <c r="AA66" s="146"/>
      <c r="AB66" s="146"/>
      <c r="AC66" s="146"/>
      <c r="AD66" s="146"/>
      <c r="AE66" s="146"/>
      <c r="AF66" s="146"/>
      <c r="AG66" s="146" t="s">
        <v>132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2" x14ac:dyDescent="0.25">
      <c r="A67" s="153"/>
      <c r="B67" s="154"/>
      <c r="C67" s="189" t="s">
        <v>432</v>
      </c>
      <c r="D67" s="158"/>
      <c r="E67" s="159">
        <v>82.9</v>
      </c>
      <c r="F67" s="156"/>
      <c r="G67" s="156"/>
      <c r="H67" s="156"/>
      <c r="I67" s="156"/>
      <c r="J67" s="156"/>
      <c r="K67" s="156"/>
      <c r="L67" s="156"/>
      <c r="M67" s="156"/>
      <c r="N67" s="155"/>
      <c r="O67" s="155"/>
      <c r="P67" s="155"/>
      <c r="Q67" s="155"/>
      <c r="R67" s="156"/>
      <c r="S67" s="156"/>
      <c r="T67" s="156"/>
      <c r="U67" s="156"/>
      <c r="V67" s="156"/>
      <c r="W67" s="156"/>
      <c r="X67" s="156"/>
      <c r="Y67" s="156"/>
      <c r="Z67" s="146"/>
      <c r="AA67" s="146"/>
      <c r="AB67" s="146"/>
      <c r="AC67" s="146"/>
      <c r="AD67" s="146"/>
      <c r="AE67" s="146"/>
      <c r="AF67" s="146"/>
      <c r="AG67" s="146" t="s">
        <v>134</v>
      </c>
      <c r="AH67" s="146">
        <v>0</v>
      </c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x14ac:dyDescent="0.25">
      <c r="A68" s="167" t="s">
        <v>123</v>
      </c>
      <c r="B68" s="168" t="s">
        <v>66</v>
      </c>
      <c r="C68" s="187" t="s">
        <v>67</v>
      </c>
      <c r="D68" s="169"/>
      <c r="E68" s="170"/>
      <c r="F68" s="171"/>
      <c r="G68" s="172">
        <f>SUMIF(AG69:AG72,"&lt;&gt;NOR",G69:G72)</f>
        <v>0</v>
      </c>
      <c r="H68" s="166"/>
      <c r="I68" s="166">
        <f>SUM(I69:I72)</f>
        <v>0</v>
      </c>
      <c r="J68" s="166"/>
      <c r="K68" s="166">
        <f>SUM(K69:K72)</f>
        <v>0</v>
      </c>
      <c r="L68" s="166"/>
      <c r="M68" s="166">
        <f>SUM(M69:M72)</f>
        <v>0</v>
      </c>
      <c r="N68" s="165"/>
      <c r="O68" s="165">
        <f>SUM(O69:O72)</f>
        <v>0.05</v>
      </c>
      <c r="P68" s="165"/>
      <c r="Q68" s="165">
        <f>SUM(Q69:Q72)</f>
        <v>0</v>
      </c>
      <c r="R68" s="166"/>
      <c r="S68" s="166"/>
      <c r="T68" s="166"/>
      <c r="U68" s="166"/>
      <c r="V68" s="166">
        <f>SUM(V69:V72)</f>
        <v>3.48</v>
      </c>
      <c r="W68" s="166"/>
      <c r="X68" s="166"/>
      <c r="Y68" s="166"/>
      <c r="AG68" t="s">
        <v>124</v>
      </c>
    </row>
    <row r="69" spans="1:60" ht="30.6" outlineLevel="1" x14ac:dyDescent="0.25">
      <c r="A69" s="174">
        <v>21</v>
      </c>
      <c r="B69" s="175" t="s">
        <v>196</v>
      </c>
      <c r="C69" s="188" t="s">
        <v>197</v>
      </c>
      <c r="D69" s="176" t="s">
        <v>198</v>
      </c>
      <c r="E69" s="177">
        <v>8.1</v>
      </c>
      <c r="F69" s="178"/>
      <c r="G69" s="179">
        <f>ROUND(E69*F69,2)</f>
        <v>0</v>
      </c>
      <c r="H69" s="157"/>
      <c r="I69" s="156">
        <f>ROUND(E69*H69,2)</f>
        <v>0</v>
      </c>
      <c r="J69" s="157"/>
      <c r="K69" s="156">
        <f>ROUND(E69*J69,2)</f>
        <v>0</v>
      </c>
      <c r="L69" s="156">
        <v>12</v>
      </c>
      <c r="M69" s="156">
        <f>G69*(1+L69/100)</f>
        <v>0</v>
      </c>
      <c r="N69" s="155">
        <v>6.1599999999999997E-3</v>
      </c>
      <c r="O69" s="155">
        <f>ROUND(E69*N69,2)</f>
        <v>0.05</v>
      </c>
      <c r="P69" s="155">
        <v>0</v>
      </c>
      <c r="Q69" s="155">
        <f>ROUND(E69*P69,2)</f>
        <v>0</v>
      </c>
      <c r="R69" s="156"/>
      <c r="S69" s="156" t="s">
        <v>128</v>
      </c>
      <c r="T69" s="156" t="s">
        <v>129</v>
      </c>
      <c r="U69" s="156">
        <v>0.43</v>
      </c>
      <c r="V69" s="156">
        <f>ROUND(E69*U69,2)</f>
        <v>3.48</v>
      </c>
      <c r="W69" s="156"/>
      <c r="X69" s="156" t="s">
        <v>130</v>
      </c>
      <c r="Y69" s="156" t="s">
        <v>131</v>
      </c>
      <c r="Z69" s="146"/>
      <c r="AA69" s="146"/>
      <c r="AB69" s="146"/>
      <c r="AC69" s="146"/>
      <c r="AD69" s="146"/>
      <c r="AE69" s="146"/>
      <c r="AF69" s="146"/>
      <c r="AG69" s="146" t="s">
        <v>132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5">
      <c r="A70" s="153"/>
      <c r="B70" s="154"/>
      <c r="C70" s="189" t="s">
        <v>395</v>
      </c>
      <c r="D70" s="158"/>
      <c r="E70" s="159">
        <v>1.2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134</v>
      </c>
      <c r="AH70" s="146">
        <v>0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3" x14ac:dyDescent="0.25">
      <c r="A71" s="153"/>
      <c r="B71" s="154"/>
      <c r="C71" s="189" t="s">
        <v>433</v>
      </c>
      <c r="D71" s="158"/>
      <c r="E71" s="159">
        <v>1.5</v>
      </c>
      <c r="F71" s="156"/>
      <c r="G71" s="156"/>
      <c r="H71" s="156"/>
      <c r="I71" s="156"/>
      <c r="J71" s="156"/>
      <c r="K71" s="156"/>
      <c r="L71" s="156"/>
      <c r="M71" s="156"/>
      <c r="N71" s="155"/>
      <c r="O71" s="155"/>
      <c r="P71" s="155"/>
      <c r="Q71" s="155"/>
      <c r="R71" s="156"/>
      <c r="S71" s="156"/>
      <c r="T71" s="156"/>
      <c r="U71" s="156"/>
      <c r="V71" s="156"/>
      <c r="W71" s="156"/>
      <c r="X71" s="156"/>
      <c r="Y71" s="156"/>
      <c r="Z71" s="146"/>
      <c r="AA71" s="146"/>
      <c r="AB71" s="146"/>
      <c r="AC71" s="146"/>
      <c r="AD71" s="146"/>
      <c r="AE71" s="146"/>
      <c r="AF71" s="146"/>
      <c r="AG71" s="146" t="s">
        <v>134</v>
      </c>
      <c r="AH71" s="146">
        <v>0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3" x14ac:dyDescent="0.25">
      <c r="A72" s="153"/>
      <c r="B72" s="154"/>
      <c r="C72" s="189" t="s">
        <v>434</v>
      </c>
      <c r="D72" s="158"/>
      <c r="E72" s="159">
        <v>5.4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134</v>
      </c>
      <c r="AH72" s="146">
        <v>0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x14ac:dyDescent="0.25">
      <c r="A73" s="167" t="s">
        <v>123</v>
      </c>
      <c r="B73" s="168" t="s">
        <v>68</v>
      </c>
      <c r="C73" s="187" t="s">
        <v>69</v>
      </c>
      <c r="D73" s="169"/>
      <c r="E73" s="170"/>
      <c r="F73" s="171"/>
      <c r="G73" s="172">
        <f>SUMIF(AG74:AG75,"&lt;&gt;NOR",G74:G75)</f>
        <v>0</v>
      </c>
      <c r="H73" s="166"/>
      <c r="I73" s="166">
        <f>SUM(I74:I75)</f>
        <v>0</v>
      </c>
      <c r="J73" s="166"/>
      <c r="K73" s="166">
        <f>SUM(K74:K75)</f>
        <v>0</v>
      </c>
      <c r="L73" s="166"/>
      <c r="M73" s="166">
        <f>SUM(M74:M75)</f>
        <v>0</v>
      </c>
      <c r="N73" s="165"/>
      <c r="O73" s="165">
        <f>SUM(O74:O75)</f>
        <v>0.11</v>
      </c>
      <c r="P73" s="165"/>
      <c r="Q73" s="165">
        <f>SUM(Q74:Q75)</f>
        <v>0</v>
      </c>
      <c r="R73" s="166"/>
      <c r="S73" s="166"/>
      <c r="T73" s="166"/>
      <c r="U73" s="166"/>
      <c r="V73" s="166">
        <f>SUM(V74:V75)</f>
        <v>15.88</v>
      </c>
      <c r="W73" s="166"/>
      <c r="X73" s="166"/>
      <c r="Y73" s="166"/>
      <c r="AG73" t="s">
        <v>124</v>
      </c>
    </row>
    <row r="74" spans="1:60" outlineLevel="1" x14ac:dyDescent="0.25">
      <c r="A74" s="174">
        <v>22</v>
      </c>
      <c r="B74" s="175" t="s">
        <v>200</v>
      </c>
      <c r="C74" s="188" t="s">
        <v>201</v>
      </c>
      <c r="D74" s="176" t="s">
        <v>127</v>
      </c>
      <c r="E74" s="177">
        <v>88.2</v>
      </c>
      <c r="F74" s="178"/>
      <c r="G74" s="179">
        <f>ROUND(E74*F74,2)</f>
        <v>0</v>
      </c>
      <c r="H74" s="157"/>
      <c r="I74" s="156">
        <f>ROUND(E74*H74,2)</f>
        <v>0</v>
      </c>
      <c r="J74" s="157"/>
      <c r="K74" s="156">
        <f>ROUND(E74*J74,2)</f>
        <v>0</v>
      </c>
      <c r="L74" s="156">
        <v>12</v>
      </c>
      <c r="M74" s="156">
        <f>G74*(1+L74/100)</f>
        <v>0</v>
      </c>
      <c r="N74" s="155">
        <v>1.2099999999999999E-3</v>
      </c>
      <c r="O74" s="155">
        <f>ROUND(E74*N74,2)</f>
        <v>0.11</v>
      </c>
      <c r="P74" s="155">
        <v>0</v>
      </c>
      <c r="Q74" s="155">
        <f>ROUND(E74*P74,2)</f>
        <v>0</v>
      </c>
      <c r="R74" s="156"/>
      <c r="S74" s="156" t="s">
        <v>128</v>
      </c>
      <c r="T74" s="156" t="s">
        <v>129</v>
      </c>
      <c r="U74" s="156">
        <v>0.18</v>
      </c>
      <c r="V74" s="156">
        <f>ROUND(E74*U74,2)</f>
        <v>15.88</v>
      </c>
      <c r="W74" s="156"/>
      <c r="X74" s="156" t="s">
        <v>130</v>
      </c>
      <c r="Y74" s="156" t="s">
        <v>131</v>
      </c>
      <c r="Z74" s="146"/>
      <c r="AA74" s="146"/>
      <c r="AB74" s="146"/>
      <c r="AC74" s="146"/>
      <c r="AD74" s="146"/>
      <c r="AE74" s="146"/>
      <c r="AF74" s="146"/>
      <c r="AG74" s="146" t="s">
        <v>132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ht="20.399999999999999" outlineLevel="2" x14ac:dyDescent="0.25">
      <c r="A75" s="153"/>
      <c r="B75" s="154"/>
      <c r="C75" s="189" t="s">
        <v>417</v>
      </c>
      <c r="D75" s="158"/>
      <c r="E75" s="159">
        <v>88.2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134</v>
      </c>
      <c r="AH75" s="146">
        <v>0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6.4" x14ac:dyDescent="0.25">
      <c r="A76" s="167" t="s">
        <v>123</v>
      </c>
      <c r="B76" s="168" t="s">
        <v>70</v>
      </c>
      <c r="C76" s="187" t="s">
        <v>71</v>
      </c>
      <c r="D76" s="169"/>
      <c r="E76" s="170"/>
      <c r="F76" s="171"/>
      <c r="G76" s="172">
        <f>SUMIF(AG77:AG78,"&lt;&gt;NOR",G77:G78)</f>
        <v>0</v>
      </c>
      <c r="H76" s="166"/>
      <c r="I76" s="166">
        <f>SUM(I77:I78)</f>
        <v>0</v>
      </c>
      <c r="J76" s="166"/>
      <c r="K76" s="166">
        <f>SUM(K77:K78)</f>
        <v>0</v>
      </c>
      <c r="L76" s="166"/>
      <c r="M76" s="166">
        <f>SUM(M77:M78)</f>
        <v>0</v>
      </c>
      <c r="N76" s="165"/>
      <c r="O76" s="165">
        <f>SUM(O77:O78)</f>
        <v>0</v>
      </c>
      <c r="P76" s="165"/>
      <c r="Q76" s="165">
        <f>SUM(Q77:Q78)</f>
        <v>0</v>
      </c>
      <c r="R76" s="166"/>
      <c r="S76" s="166"/>
      <c r="T76" s="166"/>
      <c r="U76" s="166"/>
      <c r="V76" s="166">
        <f>SUM(V77:V78)</f>
        <v>27.34</v>
      </c>
      <c r="W76" s="166"/>
      <c r="X76" s="166"/>
      <c r="Y76" s="166"/>
      <c r="AG76" t="s">
        <v>124</v>
      </c>
    </row>
    <row r="77" spans="1:60" outlineLevel="1" x14ac:dyDescent="0.25">
      <c r="A77" s="174">
        <v>23</v>
      </c>
      <c r="B77" s="175" t="s">
        <v>203</v>
      </c>
      <c r="C77" s="188" t="s">
        <v>204</v>
      </c>
      <c r="D77" s="176" t="s">
        <v>127</v>
      </c>
      <c r="E77" s="177">
        <v>88.2</v>
      </c>
      <c r="F77" s="178"/>
      <c r="G77" s="179">
        <f>ROUND(E77*F77,2)</f>
        <v>0</v>
      </c>
      <c r="H77" s="157"/>
      <c r="I77" s="156">
        <f>ROUND(E77*H77,2)</f>
        <v>0</v>
      </c>
      <c r="J77" s="157"/>
      <c r="K77" s="156">
        <f>ROUND(E77*J77,2)</f>
        <v>0</v>
      </c>
      <c r="L77" s="156">
        <v>12</v>
      </c>
      <c r="M77" s="156">
        <f>G77*(1+L77/100)</f>
        <v>0</v>
      </c>
      <c r="N77" s="155">
        <v>4.0000000000000003E-5</v>
      </c>
      <c r="O77" s="155">
        <f>ROUND(E77*N77,2)</f>
        <v>0</v>
      </c>
      <c r="P77" s="155">
        <v>0</v>
      </c>
      <c r="Q77" s="155">
        <f>ROUND(E77*P77,2)</f>
        <v>0</v>
      </c>
      <c r="R77" s="156"/>
      <c r="S77" s="156" t="s">
        <v>128</v>
      </c>
      <c r="T77" s="156" t="s">
        <v>129</v>
      </c>
      <c r="U77" s="156">
        <v>0.31</v>
      </c>
      <c r="V77" s="156">
        <f>ROUND(E77*U77,2)</f>
        <v>27.34</v>
      </c>
      <c r="W77" s="156"/>
      <c r="X77" s="156" t="s">
        <v>130</v>
      </c>
      <c r="Y77" s="156" t="s">
        <v>131</v>
      </c>
      <c r="Z77" s="146"/>
      <c r="AA77" s="146"/>
      <c r="AB77" s="146"/>
      <c r="AC77" s="146"/>
      <c r="AD77" s="146"/>
      <c r="AE77" s="146"/>
      <c r="AF77" s="146"/>
      <c r="AG77" s="146" t="s">
        <v>132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0.399999999999999" outlineLevel="2" x14ac:dyDescent="0.25">
      <c r="A78" s="153"/>
      <c r="B78" s="154"/>
      <c r="C78" s="189" t="s">
        <v>417</v>
      </c>
      <c r="D78" s="158"/>
      <c r="E78" s="159">
        <v>88.2</v>
      </c>
      <c r="F78" s="156"/>
      <c r="G78" s="156"/>
      <c r="H78" s="156"/>
      <c r="I78" s="156"/>
      <c r="J78" s="156"/>
      <c r="K78" s="156"/>
      <c r="L78" s="156"/>
      <c r="M78" s="156"/>
      <c r="N78" s="155"/>
      <c r="O78" s="155"/>
      <c r="P78" s="155"/>
      <c r="Q78" s="155"/>
      <c r="R78" s="156"/>
      <c r="S78" s="156"/>
      <c r="T78" s="156"/>
      <c r="U78" s="156"/>
      <c r="V78" s="156"/>
      <c r="W78" s="156"/>
      <c r="X78" s="156"/>
      <c r="Y78" s="156"/>
      <c r="Z78" s="146"/>
      <c r="AA78" s="146"/>
      <c r="AB78" s="146"/>
      <c r="AC78" s="146"/>
      <c r="AD78" s="146"/>
      <c r="AE78" s="146"/>
      <c r="AF78" s="146"/>
      <c r="AG78" s="146" t="s">
        <v>134</v>
      </c>
      <c r="AH78" s="146">
        <v>0</v>
      </c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x14ac:dyDescent="0.25">
      <c r="A79" s="167" t="s">
        <v>123</v>
      </c>
      <c r="B79" s="168" t="s">
        <v>72</v>
      </c>
      <c r="C79" s="187" t="s">
        <v>73</v>
      </c>
      <c r="D79" s="169"/>
      <c r="E79" s="170"/>
      <c r="F79" s="171"/>
      <c r="G79" s="172">
        <f>SUMIF(AG80:AG113,"&lt;&gt;NOR",G80:G113)</f>
        <v>0</v>
      </c>
      <c r="H79" s="166"/>
      <c r="I79" s="166">
        <f>SUM(I80:I113)</f>
        <v>0</v>
      </c>
      <c r="J79" s="166"/>
      <c r="K79" s="166">
        <f>SUM(K80:K113)</f>
        <v>0</v>
      </c>
      <c r="L79" s="166"/>
      <c r="M79" s="166">
        <f>SUM(M80:M113)</f>
        <v>0</v>
      </c>
      <c r="N79" s="165"/>
      <c r="O79" s="165">
        <f>SUM(O80:O113)</f>
        <v>0.01</v>
      </c>
      <c r="P79" s="165"/>
      <c r="Q79" s="165">
        <f>SUM(Q80:Q113)</f>
        <v>4.8</v>
      </c>
      <c r="R79" s="166"/>
      <c r="S79" s="166"/>
      <c r="T79" s="166"/>
      <c r="U79" s="166"/>
      <c r="V79" s="166">
        <f>SUM(V80:V113)</f>
        <v>59.86</v>
      </c>
      <c r="W79" s="166"/>
      <c r="X79" s="166"/>
      <c r="Y79" s="166"/>
      <c r="AG79" t="s">
        <v>124</v>
      </c>
    </row>
    <row r="80" spans="1:60" outlineLevel="1" x14ac:dyDescent="0.25">
      <c r="A80" s="174">
        <v>24</v>
      </c>
      <c r="B80" s="175" t="s">
        <v>205</v>
      </c>
      <c r="C80" s="188" t="s">
        <v>206</v>
      </c>
      <c r="D80" s="176" t="s">
        <v>127</v>
      </c>
      <c r="E80" s="177">
        <v>2.1240000000000001</v>
      </c>
      <c r="F80" s="178"/>
      <c r="G80" s="179">
        <f>ROUND(E80*F80,2)</f>
        <v>0</v>
      </c>
      <c r="H80" s="157"/>
      <c r="I80" s="156">
        <f>ROUND(E80*H80,2)</f>
        <v>0</v>
      </c>
      <c r="J80" s="157"/>
      <c r="K80" s="156">
        <f>ROUND(E80*J80,2)</f>
        <v>0</v>
      </c>
      <c r="L80" s="156">
        <v>12</v>
      </c>
      <c r="M80" s="156">
        <f>G80*(1+L80/100)</f>
        <v>0</v>
      </c>
      <c r="N80" s="155">
        <v>6.7000000000000002E-4</v>
      </c>
      <c r="O80" s="155">
        <f>ROUND(E80*N80,2)</f>
        <v>0</v>
      </c>
      <c r="P80" s="155">
        <v>0.31900000000000001</v>
      </c>
      <c r="Q80" s="155">
        <f>ROUND(E80*P80,2)</f>
        <v>0.68</v>
      </c>
      <c r="R80" s="156"/>
      <c r="S80" s="156" t="s">
        <v>128</v>
      </c>
      <c r="T80" s="156" t="s">
        <v>129</v>
      </c>
      <c r="U80" s="156">
        <v>0.32</v>
      </c>
      <c r="V80" s="156">
        <f>ROUND(E80*U80,2)</f>
        <v>0.68</v>
      </c>
      <c r="W80" s="156"/>
      <c r="X80" s="156" t="s">
        <v>130</v>
      </c>
      <c r="Y80" s="156" t="s">
        <v>131</v>
      </c>
      <c r="Z80" s="146"/>
      <c r="AA80" s="146"/>
      <c r="AB80" s="146"/>
      <c r="AC80" s="146"/>
      <c r="AD80" s="146"/>
      <c r="AE80" s="146"/>
      <c r="AF80" s="146"/>
      <c r="AG80" s="146" t="s">
        <v>132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5">
      <c r="A81" s="153"/>
      <c r="B81" s="154"/>
      <c r="C81" s="189" t="s">
        <v>207</v>
      </c>
      <c r="D81" s="158"/>
      <c r="E81" s="159">
        <v>2.1240000000000001</v>
      </c>
      <c r="F81" s="156"/>
      <c r="G81" s="156"/>
      <c r="H81" s="156"/>
      <c r="I81" s="156"/>
      <c r="J81" s="156"/>
      <c r="K81" s="156"/>
      <c r="L81" s="156"/>
      <c r="M81" s="156"/>
      <c r="N81" s="155"/>
      <c r="O81" s="155"/>
      <c r="P81" s="155"/>
      <c r="Q81" s="155"/>
      <c r="R81" s="156"/>
      <c r="S81" s="156"/>
      <c r="T81" s="156"/>
      <c r="U81" s="156"/>
      <c r="V81" s="156"/>
      <c r="W81" s="156"/>
      <c r="X81" s="156"/>
      <c r="Y81" s="156"/>
      <c r="Z81" s="146"/>
      <c r="AA81" s="146"/>
      <c r="AB81" s="146"/>
      <c r="AC81" s="146"/>
      <c r="AD81" s="146"/>
      <c r="AE81" s="146"/>
      <c r="AF81" s="146"/>
      <c r="AG81" s="146" t="s">
        <v>134</v>
      </c>
      <c r="AH81" s="146">
        <v>0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0.399999999999999" outlineLevel="1" x14ac:dyDescent="0.25">
      <c r="A82" s="174">
        <v>25</v>
      </c>
      <c r="B82" s="175" t="s">
        <v>208</v>
      </c>
      <c r="C82" s="188" t="s">
        <v>209</v>
      </c>
      <c r="D82" s="176" t="s">
        <v>127</v>
      </c>
      <c r="E82" s="177">
        <v>5.3</v>
      </c>
      <c r="F82" s="178"/>
      <c r="G82" s="179">
        <f>ROUND(E82*F82,2)</f>
        <v>0</v>
      </c>
      <c r="H82" s="157"/>
      <c r="I82" s="156">
        <f>ROUND(E82*H82,2)</f>
        <v>0</v>
      </c>
      <c r="J82" s="157"/>
      <c r="K82" s="156">
        <f>ROUND(E82*J82,2)</f>
        <v>0</v>
      </c>
      <c r="L82" s="156">
        <v>12</v>
      </c>
      <c r="M82" s="156">
        <f>G82*(1+L82/100)</f>
        <v>0</v>
      </c>
      <c r="N82" s="155">
        <v>0</v>
      </c>
      <c r="O82" s="155">
        <f>ROUND(E82*N82,2)</f>
        <v>0</v>
      </c>
      <c r="P82" s="155">
        <v>0.02</v>
      </c>
      <c r="Q82" s="155">
        <f>ROUND(E82*P82,2)</f>
        <v>0.11</v>
      </c>
      <c r="R82" s="156"/>
      <c r="S82" s="156" t="s">
        <v>128</v>
      </c>
      <c r="T82" s="156" t="s">
        <v>129</v>
      </c>
      <c r="U82" s="156">
        <v>0.23</v>
      </c>
      <c r="V82" s="156">
        <f>ROUND(E82*U82,2)</f>
        <v>1.22</v>
      </c>
      <c r="W82" s="156"/>
      <c r="X82" s="156" t="s">
        <v>130</v>
      </c>
      <c r="Y82" s="156" t="s">
        <v>131</v>
      </c>
      <c r="Z82" s="146"/>
      <c r="AA82" s="146"/>
      <c r="AB82" s="146"/>
      <c r="AC82" s="146"/>
      <c r="AD82" s="146"/>
      <c r="AE82" s="146"/>
      <c r="AF82" s="146"/>
      <c r="AG82" s="146" t="s">
        <v>132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5">
      <c r="A83" s="153"/>
      <c r="B83" s="154"/>
      <c r="C83" s="189" t="s">
        <v>431</v>
      </c>
      <c r="D83" s="158"/>
      <c r="E83" s="159">
        <v>5.3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134</v>
      </c>
      <c r="AH83" s="146">
        <v>0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74">
        <v>26</v>
      </c>
      <c r="B84" s="175" t="s">
        <v>210</v>
      </c>
      <c r="C84" s="188" t="s">
        <v>211</v>
      </c>
      <c r="D84" s="176" t="s">
        <v>137</v>
      </c>
      <c r="E84" s="177">
        <v>9</v>
      </c>
      <c r="F84" s="178"/>
      <c r="G84" s="179">
        <f>ROUND(E84*F84,2)</f>
        <v>0</v>
      </c>
      <c r="H84" s="157"/>
      <c r="I84" s="156">
        <f>ROUND(E84*H84,2)</f>
        <v>0</v>
      </c>
      <c r="J84" s="157"/>
      <c r="K84" s="156">
        <f>ROUND(E84*J84,2)</f>
        <v>0</v>
      </c>
      <c r="L84" s="156">
        <v>12</v>
      </c>
      <c r="M84" s="156">
        <f>G84*(1+L84/100)</f>
        <v>0</v>
      </c>
      <c r="N84" s="155">
        <v>0</v>
      </c>
      <c r="O84" s="155">
        <f>ROUND(E84*N84,2)</f>
        <v>0</v>
      </c>
      <c r="P84" s="155">
        <v>0</v>
      </c>
      <c r="Q84" s="155">
        <f>ROUND(E84*P84,2)</f>
        <v>0</v>
      </c>
      <c r="R84" s="156"/>
      <c r="S84" s="156" t="s">
        <v>128</v>
      </c>
      <c r="T84" s="156" t="s">
        <v>129</v>
      </c>
      <c r="U84" s="156">
        <v>0.05</v>
      </c>
      <c r="V84" s="156">
        <f>ROUND(E84*U84,2)</f>
        <v>0.45</v>
      </c>
      <c r="W84" s="156"/>
      <c r="X84" s="156" t="s">
        <v>130</v>
      </c>
      <c r="Y84" s="156" t="s">
        <v>131</v>
      </c>
      <c r="Z84" s="146"/>
      <c r="AA84" s="146"/>
      <c r="AB84" s="146"/>
      <c r="AC84" s="146"/>
      <c r="AD84" s="146"/>
      <c r="AE84" s="146"/>
      <c r="AF84" s="146"/>
      <c r="AG84" s="146" t="s">
        <v>132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2" x14ac:dyDescent="0.25">
      <c r="A85" s="153"/>
      <c r="B85" s="154"/>
      <c r="C85" s="189" t="s">
        <v>435</v>
      </c>
      <c r="D85" s="158"/>
      <c r="E85" s="159">
        <v>1</v>
      </c>
      <c r="F85" s="156"/>
      <c r="G85" s="156"/>
      <c r="H85" s="156"/>
      <c r="I85" s="156"/>
      <c r="J85" s="156"/>
      <c r="K85" s="156"/>
      <c r="L85" s="156"/>
      <c r="M85" s="156"/>
      <c r="N85" s="155"/>
      <c r="O85" s="155"/>
      <c r="P85" s="155"/>
      <c r="Q85" s="155"/>
      <c r="R85" s="156"/>
      <c r="S85" s="156"/>
      <c r="T85" s="156"/>
      <c r="U85" s="156"/>
      <c r="V85" s="156"/>
      <c r="W85" s="156"/>
      <c r="X85" s="156"/>
      <c r="Y85" s="156"/>
      <c r="Z85" s="146"/>
      <c r="AA85" s="146"/>
      <c r="AB85" s="146"/>
      <c r="AC85" s="146"/>
      <c r="AD85" s="146"/>
      <c r="AE85" s="146"/>
      <c r="AF85" s="146"/>
      <c r="AG85" s="146" t="s">
        <v>134</v>
      </c>
      <c r="AH85" s="146">
        <v>0</v>
      </c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3" x14ac:dyDescent="0.25">
      <c r="A86" s="153"/>
      <c r="B86" s="154"/>
      <c r="C86" s="189" t="s">
        <v>436</v>
      </c>
      <c r="D86" s="158"/>
      <c r="E86" s="159">
        <v>6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134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3" x14ac:dyDescent="0.25">
      <c r="A87" s="153"/>
      <c r="B87" s="154"/>
      <c r="C87" s="189" t="s">
        <v>394</v>
      </c>
      <c r="D87" s="158"/>
      <c r="E87" s="159">
        <v>1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134</v>
      </c>
      <c r="AH87" s="146">
        <v>0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3" x14ac:dyDescent="0.25">
      <c r="A88" s="153"/>
      <c r="B88" s="154"/>
      <c r="C88" s="189" t="s">
        <v>213</v>
      </c>
      <c r="D88" s="158"/>
      <c r="E88" s="159">
        <v>1</v>
      </c>
      <c r="F88" s="156"/>
      <c r="G88" s="156"/>
      <c r="H88" s="156"/>
      <c r="I88" s="156"/>
      <c r="J88" s="156"/>
      <c r="K88" s="156"/>
      <c r="L88" s="156"/>
      <c r="M88" s="156"/>
      <c r="N88" s="155"/>
      <c r="O88" s="155"/>
      <c r="P88" s="155"/>
      <c r="Q88" s="155"/>
      <c r="R88" s="156"/>
      <c r="S88" s="156"/>
      <c r="T88" s="156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134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5">
      <c r="A89" s="174">
        <v>27</v>
      </c>
      <c r="B89" s="175" t="s">
        <v>214</v>
      </c>
      <c r="C89" s="188" t="s">
        <v>215</v>
      </c>
      <c r="D89" s="176" t="s">
        <v>127</v>
      </c>
      <c r="E89" s="177">
        <v>1.2</v>
      </c>
      <c r="F89" s="178"/>
      <c r="G89" s="179">
        <f>ROUND(E89*F89,2)</f>
        <v>0</v>
      </c>
      <c r="H89" s="157"/>
      <c r="I89" s="156">
        <f>ROUND(E89*H89,2)</f>
        <v>0</v>
      </c>
      <c r="J89" s="157"/>
      <c r="K89" s="156">
        <f>ROUND(E89*J89,2)</f>
        <v>0</v>
      </c>
      <c r="L89" s="156">
        <v>12</v>
      </c>
      <c r="M89" s="156">
        <f>G89*(1+L89/100)</f>
        <v>0</v>
      </c>
      <c r="N89" s="155">
        <v>1.17E-3</v>
      </c>
      <c r="O89" s="155">
        <f>ROUND(E89*N89,2)</f>
        <v>0</v>
      </c>
      <c r="P89" s="155">
        <v>8.7999999999999995E-2</v>
      </c>
      <c r="Q89" s="155">
        <f>ROUND(E89*P89,2)</f>
        <v>0.11</v>
      </c>
      <c r="R89" s="156"/>
      <c r="S89" s="156" t="s">
        <v>128</v>
      </c>
      <c r="T89" s="156" t="s">
        <v>129</v>
      </c>
      <c r="U89" s="156">
        <v>0.56000000000000005</v>
      </c>
      <c r="V89" s="156">
        <f>ROUND(E89*U89,2)</f>
        <v>0.67</v>
      </c>
      <c r="W89" s="156"/>
      <c r="X89" s="156" t="s">
        <v>130</v>
      </c>
      <c r="Y89" s="156" t="s">
        <v>131</v>
      </c>
      <c r="Z89" s="146"/>
      <c r="AA89" s="146"/>
      <c r="AB89" s="146"/>
      <c r="AC89" s="146"/>
      <c r="AD89" s="146"/>
      <c r="AE89" s="146"/>
      <c r="AF89" s="146"/>
      <c r="AG89" s="146" t="s">
        <v>132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5">
      <c r="A90" s="153"/>
      <c r="B90" s="154"/>
      <c r="C90" s="189" t="s">
        <v>395</v>
      </c>
      <c r="D90" s="158"/>
      <c r="E90" s="159">
        <v>1.2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134</v>
      </c>
      <c r="AH90" s="146">
        <v>0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74">
        <v>28</v>
      </c>
      <c r="B91" s="175" t="s">
        <v>217</v>
      </c>
      <c r="C91" s="188" t="s">
        <v>218</v>
      </c>
      <c r="D91" s="176" t="s">
        <v>127</v>
      </c>
      <c r="E91" s="177">
        <v>11.1625</v>
      </c>
      <c r="F91" s="178"/>
      <c r="G91" s="179">
        <f>ROUND(E91*F91,2)</f>
        <v>0</v>
      </c>
      <c r="H91" s="157"/>
      <c r="I91" s="156">
        <f>ROUND(E91*H91,2)</f>
        <v>0</v>
      </c>
      <c r="J91" s="157"/>
      <c r="K91" s="156">
        <f>ROUND(E91*J91,2)</f>
        <v>0</v>
      </c>
      <c r="L91" s="156">
        <v>12</v>
      </c>
      <c r="M91" s="156">
        <f>G91*(1+L91/100)</f>
        <v>0</v>
      </c>
      <c r="N91" s="155">
        <v>1.17E-3</v>
      </c>
      <c r="O91" s="155">
        <f>ROUND(E91*N91,2)</f>
        <v>0.01</v>
      </c>
      <c r="P91" s="155">
        <v>7.5999999999999998E-2</v>
      </c>
      <c r="Q91" s="155">
        <f>ROUND(E91*P91,2)</f>
        <v>0.85</v>
      </c>
      <c r="R91" s="156"/>
      <c r="S91" s="156" t="s">
        <v>128</v>
      </c>
      <c r="T91" s="156" t="s">
        <v>129</v>
      </c>
      <c r="U91" s="156">
        <v>0.94</v>
      </c>
      <c r="V91" s="156">
        <f>ROUND(E91*U91,2)</f>
        <v>10.49</v>
      </c>
      <c r="W91" s="156"/>
      <c r="X91" s="156" t="s">
        <v>130</v>
      </c>
      <c r="Y91" s="156" t="s">
        <v>131</v>
      </c>
      <c r="Z91" s="146"/>
      <c r="AA91" s="146"/>
      <c r="AB91" s="146"/>
      <c r="AC91" s="146"/>
      <c r="AD91" s="146"/>
      <c r="AE91" s="146"/>
      <c r="AF91" s="146"/>
      <c r="AG91" s="146" t="s">
        <v>132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5">
      <c r="A92" s="153"/>
      <c r="B92" s="154"/>
      <c r="C92" s="189" t="s">
        <v>389</v>
      </c>
      <c r="D92" s="158"/>
      <c r="E92" s="159">
        <v>1.8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134</v>
      </c>
      <c r="AH92" s="146">
        <v>0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3" x14ac:dyDescent="0.25">
      <c r="A93" s="153"/>
      <c r="B93" s="154"/>
      <c r="C93" s="189" t="s">
        <v>437</v>
      </c>
      <c r="D93" s="158"/>
      <c r="E93" s="159">
        <v>6.4</v>
      </c>
      <c r="F93" s="156"/>
      <c r="G93" s="156"/>
      <c r="H93" s="156"/>
      <c r="I93" s="156"/>
      <c r="J93" s="156"/>
      <c r="K93" s="156"/>
      <c r="L93" s="156"/>
      <c r="M93" s="156"/>
      <c r="N93" s="155"/>
      <c r="O93" s="155"/>
      <c r="P93" s="155"/>
      <c r="Q93" s="155"/>
      <c r="R93" s="156"/>
      <c r="S93" s="156"/>
      <c r="T93" s="156"/>
      <c r="U93" s="156"/>
      <c r="V93" s="156"/>
      <c r="W93" s="156"/>
      <c r="X93" s="156"/>
      <c r="Y93" s="156"/>
      <c r="Z93" s="146"/>
      <c r="AA93" s="146"/>
      <c r="AB93" s="146"/>
      <c r="AC93" s="146"/>
      <c r="AD93" s="146"/>
      <c r="AE93" s="146"/>
      <c r="AF93" s="146"/>
      <c r="AG93" s="146" t="s">
        <v>134</v>
      </c>
      <c r="AH93" s="146">
        <v>0</v>
      </c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3" x14ac:dyDescent="0.25">
      <c r="A94" s="153"/>
      <c r="B94" s="154"/>
      <c r="C94" s="189" t="s">
        <v>397</v>
      </c>
      <c r="D94" s="158"/>
      <c r="E94" s="159">
        <v>2.4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134</v>
      </c>
      <c r="AH94" s="146">
        <v>0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3" x14ac:dyDescent="0.25">
      <c r="A95" s="153"/>
      <c r="B95" s="154"/>
      <c r="C95" s="189" t="s">
        <v>398</v>
      </c>
      <c r="D95" s="158"/>
      <c r="E95" s="159">
        <v>0.5625</v>
      </c>
      <c r="F95" s="156"/>
      <c r="G95" s="156"/>
      <c r="H95" s="156"/>
      <c r="I95" s="156"/>
      <c r="J95" s="156"/>
      <c r="K95" s="156"/>
      <c r="L95" s="156"/>
      <c r="M95" s="156"/>
      <c r="N95" s="155"/>
      <c r="O95" s="155"/>
      <c r="P95" s="155"/>
      <c r="Q95" s="155"/>
      <c r="R95" s="156"/>
      <c r="S95" s="156"/>
      <c r="T95" s="156"/>
      <c r="U95" s="156"/>
      <c r="V95" s="156"/>
      <c r="W95" s="156"/>
      <c r="X95" s="156"/>
      <c r="Y95" s="156"/>
      <c r="Z95" s="146"/>
      <c r="AA95" s="146"/>
      <c r="AB95" s="146"/>
      <c r="AC95" s="146"/>
      <c r="AD95" s="146"/>
      <c r="AE95" s="146"/>
      <c r="AF95" s="146"/>
      <c r="AG95" s="146" t="s">
        <v>134</v>
      </c>
      <c r="AH95" s="146">
        <v>0</v>
      </c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5">
      <c r="A96" s="174">
        <v>29</v>
      </c>
      <c r="B96" s="175" t="s">
        <v>223</v>
      </c>
      <c r="C96" s="188" t="s">
        <v>224</v>
      </c>
      <c r="D96" s="176" t="s">
        <v>198</v>
      </c>
      <c r="E96" s="177">
        <v>8.1</v>
      </c>
      <c r="F96" s="178"/>
      <c r="G96" s="179">
        <f>ROUND(E96*F96,2)</f>
        <v>0</v>
      </c>
      <c r="H96" s="157"/>
      <c r="I96" s="156">
        <f>ROUND(E96*H96,2)</f>
        <v>0</v>
      </c>
      <c r="J96" s="157"/>
      <c r="K96" s="156">
        <f>ROUND(E96*J96,2)</f>
        <v>0</v>
      </c>
      <c r="L96" s="156">
        <v>12</v>
      </c>
      <c r="M96" s="156">
        <f>G96*(1+L96/100)</f>
        <v>0</v>
      </c>
      <c r="N96" s="155">
        <v>0</v>
      </c>
      <c r="O96" s="155">
        <f>ROUND(E96*N96,2)</f>
        <v>0</v>
      </c>
      <c r="P96" s="155">
        <v>1.383E-2</v>
      </c>
      <c r="Q96" s="155">
        <f>ROUND(E96*P96,2)</f>
        <v>0.11</v>
      </c>
      <c r="R96" s="156"/>
      <c r="S96" s="156" t="s">
        <v>128</v>
      </c>
      <c r="T96" s="156" t="s">
        <v>129</v>
      </c>
      <c r="U96" s="156">
        <v>0.12</v>
      </c>
      <c r="V96" s="156">
        <f>ROUND(E96*U96,2)</f>
        <v>0.97</v>
      </c>
      <c r="W96" s="156"/>
      <c r="X96" s="156" t="s">
        <v>130</v>
      </c>
      <c r="Y96" s="156" t="s">
        <v>131</v>
      </c>
      <c r="Z96" s="146"/>
      <c r="AA96" s="146"/>
      <c r="AB96" s="146"/>
      <c r="AC96" s="146"/>
      <c r="AD96" s="146"/>
      <c r="AE96" s="146"/>
      <c r="AF96" s="146"/>
      <c r="AG96" s="146" t="s">
        <v>132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5">
      <c r="A97" s="153"/>
      <c r="B97" s="154"/>
      <c r="C97" s="189" t="s">
        <v>438</v>
      </c>
      <c r="D97" s="158"/>
      <c r="E97" s="159">
        <v>8.1</v>
      </c>
      <c r="F97" s="156"/>
      <c r="G97" s="156"/>
      <c r="H97" s="156"/>
      <c r="I97" s="156"/>
      <c r="J97" s="156"/>
      <c r="K97" s="156"/>
      <c r="L97" s="156"/>
      <c r="M97" s="156"/>
      <c r="N97" s="155"/>
      <c r="O97" s="155"/>
      <c r="P97" s="155"/>
      <c r="Q97" s="155"/>
      <c r="R97" s="156"/>
      <c r="S97" s="156"/>
      <c r="T97" s="156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134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5">
      <c r="A98" s="174">
        <v>30</v>
      </c>
      <c r="B98" s="175" t="s">
        <v>225</v>
      </c>
      <c r="C98" s="188" t="s">
        <v>226</v>
      </c>
      <c r="D98" s="176" t="s">
        <v>127</v>
      </c>
      <c r="E98" s="177">
        <v>88.2</v>
      </c>
      <c r="F98" s="178"/>
      <c r="G98" s="179">
        <f>ROUND(E98*F98,2)</f>
        <v>0</v>
      </c>
      <c r="H98" s="157"/>
      <c r="I98" s="156">
        <f>ROUND(E98*H98,2)</f>
        <v>0</v>
      </c>
      <c r="J98" s="157"/>
      <c r="K98" s="156">
        <f>ROUND(E98*J98,2)</f>
        <v>0</v>
      </c>
      <c r="L98" s="156">
        <v>12</v>
      </c>
      <c r="M98" s="156">
        <f>G98*(1+L98/100)</f>
        <v>0</v>
      </c>
      <c r="N98" s="155">
        <v>0</v>
      </c>
      <c r="O98" s="155">
        <f>ROUND(E98*N98,2)</f>
        <v>0</v>
      </c>
      <c r="P98" s="155">
        <v>4.1999999999999997E-3</v>
      </c>
      <c r="Q98" s="155">
        <f>ROUND(E98*P98,2)</f>
        <v>0.37</v>
      </c>
      <c r="R98" s="156"/>
      <c r="S98" s="156" t="s">
        <v>128</v>
      </c>
      <c r="T98" s="156" t="s">
        <v>129</v>
      </c>
      <c r="U98" s="156">
        <v>0.13</v>
      </c>
      <c r="V98" s="156">
        <f>ROUND(E98*U98,2)</f>
        <v>11.47</v>
      </c>
      <c r="W98" s="156"/>
      <c r="X98" s="156" t="s">
        <v>130</v>
      </c>
      <c r="Y98" s="156" t="s">
        <v>131</v>
      </c>
      <c r="Z98" s="146"/>
      <c r="AA98" s="146"/>
      <c r="AB98" s="146"/>
      <c r="AC98" s="146"/>
      <c r="AD98" s="146"/>
      <c r="AE98" s="146"/>
      <c r="AF98" s="146"/>
      <c r="AG98" s="146" t="s">
        <v>132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0.399999999999999" outlineLevel="2" x14ac:dyDescent="0.25">
      <c r="A99" s="153"/>
      <c r="B99" s="154"/>
      <c r="C99" s="189" t="s">
        <v>417</v>
      </c>
      <c r="D99" s="158"/>
      <c r="E99" s="159">
        <v>88.2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134</v>
      </c>
      <c r="AH99" s="146">
        <v>0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5">
      <c r="A100" s="174">
        <v>31</v>
      </c>
      <c r="B100" s="175" t="s">
        <v>228</v>
      </c>
      <c r="C100" s="188" t="s">
        <v>229</v>
      </c>
      <c r="D100" s="176" t="s">
        <v>127</v>
      </c>
      <c r="E100" s="177">
        <v>247.125</v>
      </c>
      <c r="F100" s="178"/>
      <c r="G100" s="179">
        <f>ROUND(E100*F100,2)</f>
        <v>0</v>
      </c>
      <c r="H100" s="157"/>
      <c r="I100" s="156">
        <f>ROUND(E100*H100,2)</f>
        <v>0</v>
      </c>
      <c r="J100" s="157"/>
      <c r="K100" s="156">
        <f>ROUND(E100*J100,2)</f>
        <v>0</v>
      </c>
      <c r="L100" s="156">
        <v>12</v>
      </c>
      <c r="M100" s="156">
        <f>G100*(1+L100/100)</f>
        <v>0</v>
      </c>
      <c r="N100" s="155">
        <v>0</v>
      </c>
      <c r="O100" s="155">
        <f>ROUND(E100*N100,2)</f>
        <v>0</v>
      </c>
      <c r="P100" s="155">
        <v>4.1999999999999997E-3</v>
      </c>
      <c r="Q100" s="155">
        <f>ROUND(E100*P100,2)</f>
        <v>1.04</v>
      </c>
      <c r="R100" s="156"/>
      <c r="S100" s="156" t="s">
        <v>128</v>
      </c>
      <c r="T100" s="156" t="s">
        <v>129</v>
      </c>
      <c r="U100" s="156">
        <v>0.11</v>
      </c>
      <c r="V100" s="156">
        <f>ROUND(E100*U100,2)</f>
        <v>27.18</v>
      </c>
      <c r="W100" s="156"/>
      <c r="X100" s="156" t="s">
        <v>130</v>
      </c>
      <c r="Y100" s="156" t="s">
        <v>131</v>
      </c>
      <c r="Z100" s="146"/>
      <c r="AA100" s="146"/>
      <c r="AB100" s="146"/>
      <c r="AC100" s="146"/>
      <c r="AD100" s="146"/>
      <c r="AE100" s="146"/>
      <c r="AF100" s="146"/>
      <c r="AG100" s="146" t="s">
        <v>132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5">
      <c r="A101" s="153"/>
      <c r="B101" s="154"/>
      <c r="C101" s="189" t="s">
        <v>421</v>
      </c>
      <c r="D101" s="158"/>
      <c r="E101" s="159">
        <v>39.536999999999999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134</v>
      </c>
      <c r="AH101" s="146">
        <v>0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3" x14ac:dyDescent="0.25">
      <c r="A102" s="153"/>
      <c r="B102" s="154"/>
      <c r="C102" s="189" t="s">
        <v>422</v>
      </c>
      <c r="D102" s="158"/>
      <c r="E102" s="159">
        <v>46.661999999999999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134</v>
      </c>
      <c r="AH102" s="146">
        <v>0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5">
      <c r="A103" s="153"/>
      <c r="B103" s="154"/>
      <c r="C103" s="189" t="s">
        <v>423</v>
      </c>
      <c r="D103" s="158"/>
      <c r="E103" s="159">
        <v>37.387999999999998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134</v>
      </c>
      <c r="AH103" s="146">
        <v>0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5">
      <c r="A104" s="153"/>
      <c r="B104" s="154"/>
      <c r="C104" s="189" t="s">
        <v>426</v>
      </c>
      <c r="D104" s="158"/>
      <c r="E104" s="159">
        <v>13.384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134</v>
      </c>
      <c r="AH104" s="146">
        <v>0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3" x14ac:dyDescent="0.25">
      <c r="A105" s="153"/>
      <c r="B105" s="154"/>
      <c r="C105" s="189" t="s">
        <v>427</v>
      </c>
      <c r="D105" s="158"/>
      <c r="E105" s="159">
        <v>20.863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134</v>
      </c>
      <c r="AH105" s="146">
        <v>0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3" x14ac:dyDescent="0.25">
      <c r="A106" s="153"/>
      <c r="B106" s="154"/>
      <c r="C106" s="189" t="s">
        <v>424</v>
      </c>
      <c r="D106" s="158"/>
      <c r="E106" s="159">
        <v>40.628999999999998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134</v>
      </c>
      <c r="AH106" s="146">
        <v>0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3" x14ac:dyDescent="0.25">
      <c r="A107" s="153"/>
      <c r="B107" s="154"/>
      <c r="C107" s="189" t="s">
        <v>425</v>
      </c>
      <c r="D107" s="158"/>
      <c r="E107" s="159">
        <v>48.661999999999999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134</v>
      </c>
      <c r="AH107" s="146">
        <v>0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5">
      <c r="A108" s="174">
        <v>32</v>
      </c>
      <c r="B108" s="175" t="s">
        <v>230</v>
      </c>
      <c r="C108" s="188" t="s">
        <v>231</v>
      </c>
      <c r="D108" s="176" t="s">
        <v>127</v>
      </c>
      <c r="E108" s="177">
        <v>22.44</v>
      </c>
      <c r="F108" s="178"/>
      <c r="G108" s="179">
        <f>ROUND(E108*F108,2)</f>
        <v>0</v>
      </c>
      <c r="H108" s="157"/>
      <c r="I108" s="156">
        <f>ROUND(E108*H108,2)</f>
        <v>0</v>
      </c>
      <c r="J108" s="157"/>
      <c r="K108" s="156">
        <f>ROUND(E108*J108,2)</f>
        <v>0</v>
      </c>
      <c r="L108" s="156">
        <v>12</v>
      </c>
      <c r="M108" s="156">
        <f>G108*(1+L108/100)</f>
        <v>0</v>
      </c>
      <c r="N108" s="155">
        <v>0</v>
      </c>
      <c r="O108" s="155">
        <f>ROUND(E108*N108,2)</f>
        <v>0</v>
      </c>
      <c r="P108" s="155">
        <v>6.8000000000000005E-2</v>
      </c>
      <c r="Q108" s="155">
        <f>ROUND(E108*P108,2)</f>
        <v>1.53</v>
      </c>
      <c r="R108" s="156"/>
      <c r="S108" s="156" t="s">
        <v>128</v>
      </c>
      <c r="T108" s="156" t="s">
        <v>129</v>
      </c>
      <c r="U108" s="156">
        <v>0.3</v>
      </c>
      <c r="V108" s="156">
        <f>ROUND(E108*U108,2)</f>
        <v>6.73</v>
      </c>
      <c r="W108" s="156"/>
      <c r="X108" s="156" t="s">
        <v>130</v>
      </c>
      <c r="Y108" s="156" t="s">
        <v>131</v>
      </c>
      <c r="Z108" s="146"/>
      <c r="AA108" s="146"/>
      <c r="AB108" s="146"/>
      <c r="AC108" s="146"/>
      <c r="AD108" s="146"/>
      <c r="AE108" s="146"/>
      <c r="AF108" s="146"/>
      <c r="AG108" s="146" t="s">
        <v>132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2" x14ac:dyDescent="0.25">
      <c r="A109" s="153"/>
      <c r="B109" s="154"/>
      <c r="C109" s="189" t="s">
        <v>439</v>
      </c>
      <c r="D109" s="158"/>
      <c r="E109" s="159">
        <v>6.9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134</v>
      </c>
      <c r="AH109" s="146">
        <v>0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3" x14ac:dyDescent="0.25">
      <c r="A110" s="153"/>
      <c r="B110" s="154"/>
      <c r="C110" s="189" t="s">
        <v>440</v>
      </c>
      <c r="D110" s="158"/>
      <c r="E110" s="159">
        <v>13.14</v>
      </c>
      <c r="F110" s="156"/>
      <c r="G110" s="156"/>
      <c r="H110" s="156"/>
      <c r="I110" s="156"/>
      <c r="J110" s="156"/>
      <c r="K110" s="156"/>
      <c r="L110" s="156"/>
      <c r="M110" s="156"/>
      <c r="N110" s="155"/>
      <c r="O110" s="155"/>
      <c r="P110" s="155"/>
      <c r="Q110" s="155"/>
      <c r="R110" s="156"/>
      <c r="S110" s="156"/>
      <c r="T110" s="156"/>
      <c r="U110" s="156"/>
      <c r="V110" s="156"/>
      <c r="W110" s="156"/>
      <c r="X110" s="156"/>
      <c r="Y110" s="156"/>
      <c r="Z110" s="146"/>
      <c r="AA110" s="146"/>
      <c r="AB110" s="146"/>
      <c r="AC110" s="146"/>
      <c r="AD110" s="146"/>
      <c r="AE110" s="146"/>
      <c r="AF110" s="146"/>
      <c r="AG110" s="146" t="s">
        <v>134</v>
      </c>
      <c r="AH110" s="146">
        <v>0</v>
      </c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3" x14ac:dyDescent="0.25">
      <c r="A111" s="153"/>
      <c r="B111" s="154"/>
      <c r="C111" s="189" t="s">
        <v>420</v>
      </c>
      <c r="D111" s="158"/>
      <c r="E111" s="159">
        <v>2.4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134</v>
      </c>
      <c r="AH111" s="146">
        <v>0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20.399999999999999" outlineLevel="1" x14ac:dyDescent="0.25">
      <c r="A112" s="180">
        <v>33</v>
      </c>
      <c r="B112" s="181" t="s">
        <v>234</v>
      </c>
      <c r="C112" s="190" t="s">
        <v>235</v>
      </c>
      <c r="D112" s="182" t="s">
        <v>236</v>
      </c>
      <c r="E112" s="183">
        <v>1</v>
      </c>
      <c r="F112" s="184"/>
      <c r="G112" s="185">
        <f>ROUND(E112*F112,2)</f>
        <v>0</v>
      </c>
      <c r="H112" s="157"/>
      <c r="I112" s="156">
        <f>ROUND(E112*H112,2)</f>
        <v>0</v>
      </c>
      <c r="J112" s="157"/>
      <c r="K112" s="156">
        <f>ROUND(E112*J112,2)</f>
        <v>0</v>
      </c>
      <c r="L112" s="156">
        <v>12</v>
      </c>
      <c r="M112" s="156">
        <f>G112*(1+L112/100)</f>
        <v>0</v>
      </c>
      <c r="N112" s="155">
        <v>0</v>
      </c>
      <c r="O112" s="155">
        <f>ROUND(E112*N112,2)</f>
        <v>0</v>
      </c>
      <c r="P112" s="155">
        <v>0</v>
      </c>
      <c r="Q112" s="155">
        <f>ROUND(E112*P112,2)</f>
        <v>0</v>
      </c>
      <c r="R112" s="156"/>
      <c r="S112" s="156" t="s">
        <v>141</v>
      </c>
      <c r="T112" s="156" t="s">
        <v>142</v>
      </c>
      <c r="U112" s="156">
        <v>0</v>
      </c>
      <c r="V112" s="156">
        <f>ROUND(E112*U112,2)</f>
        <v>0</v>
      </c>
      <c r="W112" s="156"/>
      <c r="X112" s="156" t="s">
        <v>130</v>
      </c>
      <c r="Y112" s="156" t="s">
        <v>131</v>
      </c>
      <c r="Z112" s="146"/>
      <c r="AA112" s="146"/>
      <c r="AB112" s="146"/>
      <c r="AC112" s="146"/>
      <c r="AD112" s="146"/>
      <c r="AE112" s="146"/>
      <c r="AF112" s="146"/>
      <c r="AG112" s="146" t="s">
        <v>132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20.399999999999999" outlineLevel="1" x14ac:dyDescent="0.25">
      <c r="A113" s="180">
        <v>34</v>
      </c>
      <c r="B113" s="181" t="s">
        <v>237</v>
      </c>
      <c r="C113" s="190" t="s">
        <v>238</v>
      </c>
      <c r="D113" s="182" t="s">
        <v>236</v>
      </c>
      <c r="E113" s="183">
        <v>1</v>
      </c>
      <c r="F113" s="184"/>
      <c r="G113" s="185">
        <f>ROUND(E113*F113,2)</f>
        <v>0</v>
      </c>
      <c r="H113" s="157"/>
      <c r="I113" s="156">
        <f>ROUND(E113*H113,2)</f>
        <v>0</v>
      </c>
      <c r="J113" s="157"/>
      <c r="K113" s="156">
        <f>ROUND(E113*J113,2)</f>
        <v>0</v>
      </c>
      <c r="L113" s="156">
        <v>12</v>
      </c>
      <c r="M113" s="156">
        <f>G113*(1+L113/100)</f>
        <v>0</v>
      </c>
      <c r="N113" s="155">
        <v>0</v>
      </c>
      <c r="O113" s="155">
        <f>ROUND(E113*N113,2)</f>
        <v>0</v>
      </c>
      <c r="P113" s="155">
        <v>0</v>
      </c>
      <c r="Q113" s="155">
        <f>ROUND(E113*P113,2)</f>
        <v>0</v>
      </c>
      <c r="R113" s="156"/>
      <c r="S113" s="156" t="s">
        <v>141</v>
      </c>
      <c r="T113" s="156" t="s">
        <v>142</v>
      </c>
      <c r="U113" s="156">
        <v>0</v>
      </c>
      <c r="V113" s="156">
        <f>ROUND(E113*U113,2)</f>
        <v>0</v>
      </c>
      <c r="W113" s="156"/>
      <c r="X113" s="156" t="s">
        <v>130</v>
      </c>
      <c r="Y113" s="156" t="s">
        <v>131</v>
      </c>
      <c r="Z113" s="146"/>
      <c r="AA113" s="146"/>
      <c r="AB113" s="146"/>
      <c r="AC113" s="146"/>
      <c r="AD113" s="146"/>
      <c r="AE113" s="146"/>
      <c r="AF113" s="146"/>
      <c r="AG113" s="146" t="s">
        <v>132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5">
      <c r="A114" s="167" t="s">
        <v>123</v>
      </c>
      <c r="B114" s="168" t="s">
        <v>74</v>
      </c>
      <c r="C114" s="187" t="s">
        <v>75</v>
      </c>
      <c r="D114" s="169"/>
      <c r="E114" s="170"/>
      <c r="F114" s="171"/>
      <c r="G114" s="172">
        <f>SUMIF(AG115:AG115,"&lt;&gt;NOR",G115:G115)</f>
        <v>0</v>
      </c>
      <c r="H114" s="166"/>
      <c r="I114" s="166">
        <f>SUM(I115:I115)</f>
        <v>0</v>
      </c>
      <c r="J114" s="166"/>
      <c r="K114" s="166">
        <f>SUM(K115:K115)</f>
        <v>0</v>
      </c>
      <c r="L114" s="166"/>
      <c r="M114" s="166">
        <f>SUM(M115:M115)</f>
        <v>0</v>
      </c>
      <c r="N114" s="165"/>
      <c r="O114" s="165">
        <f>SUM(O115:O115)</f>
        <v>0</v>
      </c>
      <c r="P114" s="165"/>
      <c r="Q114" s="165">
        <f>SUM(Q115:Q115)</f>
        <v>0</v>
      </c>
      <c r="R114" s="166"/>
      <c r="S114" s="166"/>
      <c r="T114" s="166"/>
      <c r="U114" s="166"/>
      <c r="V114" s="166">
        <f>SUM(V115:V115)</f>
        <v>7.66</v>
      </c>
      <c r="W114" s="166"/>
      <c r="X114" s="166"/>
      <c r="Y114" s="166"/>
      <c r="AG114" t="s">
        <v>124</v>
      </c>
    </row>
    <row r="115" spans="1:60" outlineLevel="1" x14ac:dyDescent="0.25">
      <c r="A115" s="180">
        <v>35</v>
      </c>
      <c r="B115" s="181" t="s">
        <v>239</v>
      </c>
      <c r="C115" s="190" t="s">
        <v>240</v>
      </c>
      <c r="D115" s="182" t="s">
        <v>241</v>
      </c>
      <c r="E115" s="183">
        <v>8.1585300000000007</v>
      </c>
      <c r="F115" s="184"/>
      <c r="G115" s="185">
        <f>ROUND(E115*F115,2)</f>
        <v>0</v>
      </c>
      <c r="H115" s="157"/>
      <c r="I115" s="156">
        <f>ROUND(E115*H115,2)</f>
        <v>0</v>
      </c>
      <c r="J115" s="157"/>
      <c r="K115" s="156">
        <f>ROUND(E115*J115,2)</f>
        <v>0</v>
      </c>
      <c r="L115" s="156">
        <v>12</v>
      </c>
      <c r="M115" s="156">
        <f>G115*(1+L115/100)</f>
        <v>0</v>
      </c>
      <c r="N115" s="155">
        <v>0</v>
      </c>
      <c r="O115" s="155">
        <f>ROUND(E115*N115,2)</f>
        <v>0</v>
      </c>
      <c r="P115" s="155">
        <v>0</v>
      </c>
      <c r="Q115" s="155">
        <f>ROUND(E115*P115,2)</f>
        <v>0</v>
      </c>
      <c r="R115" s="156"/>
      <c r="S115" s="156" t="s">
        <v>128</v>
      </c>
      <c r="T115" s="156" t="s">
        <v>129</v>
      </c>
      <c r="U115" s="156">
        <v>0.9385</v>
      </c>
      <c r="V115" s="156">
        <f>ROUND(E115*U115,2)</f>
        <v>7.66</v>
      </c>
      <c r="W115" s="156"/>
      <c r="X115" s="156" t="s">
        <v>242</v>
      </c>
      <c r="Y115" s="156" t="s">
        <v>131</v>
      </c>
      <c r="Z115" s="146"/>
      <c r="AA115" s="146"/>
      <c r="AB115" s="146"/>
      <c r="AC115" s="146"/>
      <c r="AD115" s="146"/>
      <c r="AE115" s="146"/>
      <c r="AF115" s="146"/>
      <c r="AG115" s="146" t="s">
        <v>243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x14ac:dyDescent="0.25">
      <c r="A116" s="167" t="s">
        <v>123</v>
      </c>
      <c r="B116" s="168" t="s">
        <v>76</v>
      </c>
      <c r="C116" s="187" t="s">
        <v>77</v>
      </c>
      <c r="D116" s="169"/>
      <c r="E116" s="170"/>
      <c r="F116" s="171"/>
      <c r="G116" s="172">
        <f>SUMIF(AG117:AG120,"&lt;&gt;NOR",G117:G120)</f>
        <v>0</v>
      </c>
      <c r="H116" s="166"/>
      <c r="I116" s="166">
        <f>SUM(I117:I120)</f>
        <v>0</v>
      </c>
      <c r="J116" s="166"/>
      <c r="K116" s="166">
        <f>SUM(K117:K120)</f>
        <v>0</v>
      </c>
      <c r="L116" s="166"/>
      <c r="M116" s="166">
        <f>SUM(M117:M120)</f>
        <v>0</v>
      </c>
      <c r="N116" s="165"/>
      <c r="O116" s="165">
        <f>SUM(O117:O120)</f>
        <v>0.03</v>
      </c>
      <c r="P116" s="165"/>
      <c r="Q116" s="165">
        <f>SUM(Q117:Q120)</f>
        <v>0</v>
      </c>
      <c r="R116" s="166"/>
      <c r="S116" s="166"/>
      <c r="T116" s="166"/>
      <c r="U116" s="166"/>
      <c r="V116" s="166">
        <f>SUM(V117:V120)</f>
        <v>0</v>
      </c>
      <c r="W116" s="166"/>
      <c r="X116" s="166"/>
      <c r="Y116" s="166"/>
      <c r="AG116" t="s">
        <v>124</v>
      </c>
    </row>
    <row r="117" spans="1:60" outlineLevel="1" x14ac:dyDescent="0.25">
      <c r="A117" s="174">
        <v>36</v>
      </c>
      <c r="B117" s="175" t="s">
        <v>244</v>
      </c>
      <c r="C117" s="188" t="s">
        <v>245</v>
      </c>
      <c r="D117" s="176" t="s">
        <v>127</v>
      </c>
      <c r="E117" s="177">
        <v>9.17</v>
      </c>
      <c r="F117" s="178"/>
      <c r="G117" s="179">
        <f>ROUND(E117*F117,2)</f>
        <v>0</v>
      </c>
      <c r="H117" s="157"/>
      <c r="I117" s="156">
        <f>ROUND(E117*H117,2)</f>
        <v>0</v>
      </c>
      <c r="J117" s="157"/>
      <c r="K117" s="156">
        <f>ROUND(E117*J117,2)</f>
        <v>0</v>
      </c>
      <c r="L117" s="156">
        <v>12</v>
      </c>
      <c r="M117" s="156">
        <f>G117*(1+L117/100)</f>
        <v>0</v>
      </c>
      <c r="N117" s="155">
        <v>3.7799999999999999E-3</v>
      </c>
      <c r="O117" s="155">
        <f>ROUND(E117*N117,2)</f>
        <v>0.03</v>
      </c>
      <c r="P117" s="155">
        <v>0</v>
      </c>
      <c r="Q117" s="155">
        <f>ROUND(E117*P117,2)</f>
        <v>0</v>
      </c>
      <c r="R117" s="156"/>
      <c r="S117" s="156" t="s">
        <v>128</v>
      </c>
      <c r="T117" s="156" t="s">
        <v>246</v>
      </c>
      <c r="U117" s="156">
        <v>0</v>
      </c>
      <c r="V117" s="156">
        <f>ROUND(E117*U117,2)</f>
        <v>0</v>
      </c>
      <c r="W117" s="156"/>
      <c r="X117" s="156" t="s">
        <v>247</v>
      </c>
      <c r="Y117" s="156" t="s">
        <v>131</v>
      </c>
      <c r="Z117" s="146"/>
      <c r="AA117" s="146"/>
      <c r="AB117" s="146"/>
      <c r="AC117" s="146"/>
      <c r="AD117" s="146"/>
      <c r="AE117" s="146"/>
      <c r="AF117" s="146"/>
      <c r="AG117" s="146" t="s">
        <v>248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1" outlineLevel="2" x14ac:dyDescent="0.25">
      <c r="A118" s="153"/>
      <c r="B118" s="154"/>
      <c r="C118" s="252" t="s">
        <v>249</v>
      </c>
      <c r="D118" s="253"/>
      <c r="E118" s="253"/>
      <c r="F118" s="253"/>
      <c r="G118" s="253"/>
      <c r="H118" s="156"/>
      <c r="I118" s="156"/>
      <c r="J118" s="156"/>
      <c r="K118" s="156"/>
      <c r="L118" s="156"/>
      <c r="M118" s="156"/>
      <c r="N118" s="155"/>
      <c r="O118" s="155"/>
      <c r="P118" s="155"/>
      <c r="Q118" s="155"/>
      <c r="R118" s="156"/>
      <c r="S118" s="156"/>
      <c r="T118" s="156"/>
      <c r="U118" s="156"/>
      <c r="V118" s="156"/>
      <c r="W118" s="156"/>
      <c r="X118" s="156"/>
      <c r="Y118" s="156"/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86" t="str">
        <f>C118</f>
        <v>Nanesení hydroizolační stěrky ve dvou vrstvách. Vlepení těsnicí pásky do spoje podlaha-stěna, stěna-stěna přitlačení a uhlazení, přetažení pásky další vrstvou izolační stěrky.</v>
      </c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5">
      <c r="A119" s="153"/>
      <c r="B119" s="154"/>
      <c r="C119" s="189" t="s">
        <v>441</v>
      </c>
      <c r="D119" s="158"/>
      <c r="E119" s="159">
        <v>3.8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134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3" x14ac:dyDescent="0.25">
      <c r="A120" s="153"/>
      <c r="B120" s="154"/>
      <c r="C120" s="189" t="s">
        <v>442</v>
      </c>
      <c r="D120" s="158"/>
      <c r="E120" s="159">
        <v>5.37</v>
      </c>
      <c r="F120" s="156"/>
      <c r="G120" s="156"/>
      <c r="H120" s="156"/>
      <c r="I120" s="156"/>
      <c r="J120" s="156"/>
      <c r="K120" s="156"/>
      <c r="L120" s="156"/>
      <c r="M120" s="156"/>
      <c r="N120" s="155"/>
      <c r="O120" s="155"/>
      <c r="P120" s="155"/>
      <c r="Q120" s="155"/>
      <c r="R120" s="156"/>
      <c r="S120" s="156"/>
      <c r="T120" s="156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134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x14ac:dyDescent="0.25">
      <c r="A121" s="167" t="s">
        <v>123</v>
      </c>
      <c r="B121" s="168" t="s">
        <v>78</v>
      </c>
      <c r="C121" s="187" t="s">
        <v>79</v>
      </c>
      <c r="D121" s="169"/>
      <c r="E121" s="170"/>
      <c r="F121" s="171"/>
      <c r="G121" s="172">
        <f>SUMIF(AG122:AG122,"&lt;&gt;NOR",G122:G122)</f>
        <v>0</v>
      </c>
      <c r="H121" s="166"/>
      <c r="I121" s="166">
        <f>SUM(I122:I122)</f>
        <v>0</v>
      </c>
      <c r="J121" s="166"/>
      <c r="K121" s="166">
        <f>SUM(K122:K122)</f>
        <v>0</v>
      </c>
      <c r="L121" s="166"/>
      <c r="M121" s="166">
        <f>SUM(M122:M122)</f>
        <v>0</v>
      </c>
      <c r="N121" s="165"/>
      <c r="O121" s="165">
        <f>SUM(O122:O122)</f>
        <v>0</v>
      </c>
      <c r="P121" s="165"/>
      <c r="Q121" s="165">
        <f>SUM(Q122:Q122)</f>
        <v>0</v>
      </c>
      <c r="R121" s="166"/>
      <c r="S121" s="166"/>
      <c r="T121" s="166"/>
      <c r="U121" s="166"/>
      <c r="V121" s="166">
        <f>SUM(V122:V122)</f>
        <v>0</v>
      </c>
      <c r="W121" s="166"/>
      <c r="X121" s="166"/>
      <c r="Y121" s="166"/>
      <c r="AG121" t="s">
        <v>124</v>
      </c>
    </row>
    <row r="122" spans="1:60" ht="20.399999999999999" outlineLevel="1" x14ac:dyDescent="0.25">
      <c r="A122" s="180">
        <v>37</v>
      </c>
      <c r="B122" s="181" t="s">
        <v>252</v>
      </c>
      <c r="C122" s="190" t="s">
        <v>253</v>
      </c>
      <c r="D122" s="182" t="s">
        <v>236</v>
      </c>
      <c r="E122" s="183">
        <v>1</v>
      </c>
      <c r="F122" s="184"/>
      <c r="G122" s="185">
        <f>ROUND(E122*F122,2)</f>
        <v>0</v>
      </c>
      <c r="H122" s="157"/>
      <c r="I122" s="156">
        <f>ROUND(E122*H122,2)</f>
        <v>0</v>
      </c>
      <c r="J122" s="157"/>
      <c r="K122" s="156">
        <f>ROUND(E122*J122,2)</f>
        <v>0</v>
      </c>
      <c r="L122" s="156">
        <v>12</v>
      </c>
      <c r="M122" s="156">
        <f>G122*(1+L122/100)</f>
        <v>0</v>
      </c>
      <c r="N122" s="155">
        <v>0</v>
      </c>
      <c r="O122" s="155">
        <f>ROUND(E122*N122,2)</f>
        <v>0</v>
      </c>
      <c r="P122" s="155">
        <v>0</v>
      </c>
      <c r="Q122" s="155">
        <f>ROUND(E122*P122,2)</f>
        <v>0</v>
      </c>
      <c r="R122" s="156"/>
      <c r="S122" s="156" t="s">
        <v>141</v>
      </c>
      <c r="T122" s="156" t="s">
        <v>142</v>
      </c>
      <c r="U122" s="156">
        <v>0</v>
      </c>
      <c r="V122" s="156">
        <f>ROUND(E122*U122,2)</f>
        <v>0</v>
      </c>
      <c r="W122" s="156"/>
      <c r="X122" s="156" t="s">
        <v>130</v>
      </c>
      <c r="Y122" s="156" t="s">
        <v>131</v>
      </c>
      <c r="Z122" s="146"/>
      <c r="AA122" s="146"/>
      <c r="AB122" s="146"/>
      <c r="AC122" s="146"/>
      <c r="AD122" s="146"/>
      <c r="AE122" s="146"/>
      <c r="AF122" s="146"/>
      <c r="AG122" s="146" t="s">
        <v>132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5">
      <c r="A123" s="167" t="s">
        <v>123</v>
      </c>
      <c r="B123" s="168" t="s">
        <v>80</v>
      </c>
      <c r="C123" s="187" t="s">
        <v>81</v>
      </c>
      <c r="D123" s="169"/>
      <c r="E123" s="170"/>
      <c r="F123" s="171"/>
      <c r="G123" s="172">
        <f>SUMIF(AG124:AG155,"&lt;&gt;NOR",G124:G155)</f>
        <v>0</v>
      </c>
      <c r="H123" s="166"/>
      <c r="I123" s="166">
        <f>SUM(I124:I155)</f>
        <v>0</v>
      </c>
      <c r="J123" s="166"/>
      <c r="K123" s="166">
        <f>SUM(K124:K155)</f>
        <v>0</v>
      </c>
      <c r="L123" s="166"/>
      <c r="M123" s="166">
        <f>SUM(M124:M155)</f>
        <v>0</v>
      </c>
      <c r="N123" s="165"/>
      <c r="O123" s="165">
        <f>SUM(O124:O155)</f>
        <v>0.32999999999999996</v>
      </c>
      <c r="P123" s="165"/>
      <c r="Q123" s="165">
        <f>SUM(Q124:Q155)</f>
        <v>0.01</v>
      </c>
      <c r="R123" s="166"/>
      <c r="S123" s="166"/>
      <c r="T123" s="166"/>
      <c r="U123" s="166"/>
      <c r="V123" s="166">
        <f>SUM(V124:V155)</f>
        <v>26.11</v>
      </c>
      <c r="W123" s="166"/>
      <c r="X123" s="166"/>
      <c r="Y123" s="166"/>
      <c r="AG123" t="s">
        <v>124</v>
      </c>
    </row>
    <row r="124" spans="1:60" outlineLevel="1" x14ac:dyDescent="0.25">
      <c r="A124" s="180">
        <v>38</v>
      </c>
      <c r="B124" s="181" t="s">
        <v>254</v>
      </c>
      <c r="C124" s="190" t="s">
        <v>255</v>
      </c>
      <c r="D124" s="182" t="s">
        <v>137</v>
      </c>
      <c r="E124" s="183">
        <v>7</v>
      </c>
      <c r="F124" s="184"/>
      <c r="G124" s="185">
        <f>ROUND(E124*F124,2)</f>
        <v>0</v>
      </c>
      <c r="H124" s="157"/>
      <c r="I124" s="156">
        <f>ROUND(E124*H124,2)</f>
        <v>0</v>
      </c>
      <c r="J124" s="157"/>
      <c r="K124" s="156">
        <f>ROUND(E124*J124,2)</f>
        <v>0</v>
      </c>
      <c r="L124" s="156">
        <v>12</v>
      </c>
      <c r="M124" s="156">
        <f>G124*(1+L124/100)</f>
        <v>0</v>
      </c>
      <c r="N124" s="155">
        <v>0</v>
      </c>
      <c r="O124" s="155">
        <f>ROUND(E124*N124,2)</f>
        <v>0</v>
      </c>
      <c r="P124" s="155">
        <v>1.8E-3</v>
      </c>
      <c r="Q124" s="155">
        <f>ROUND(E124*P124,2)</f>
        <v>0.01</v>
      </c>
      <c r="R124" s="156"/>
      <c r="S124" s="156" t="s">
        <v>128</v>
      </c>
      <c r="T124" s="156" t="s">
        <v>129</v>
      </c>
      <c r="U124" s="156">
        <v>0.11</v>
      </c>
      <c r="V124" s="156">
        <f>ROUND(E124*U124,2)</f>
        <v>0.77</v>
      </c>
      <c r="W124" s="156"/>
      <c r="X124" s="156" t="s">
        <v>130</v>
      </c>
      <c r="Y124" s="156" t="s">
        <v>131</v>
      </c>
      <c r="Z124" s="146"/>
      <c r="AA124" s="146"/>
      <c r="AB124" s="146"/>
      <c r="AC124" s="146"/>
      <c r="AD124" s="146"/>
      <c r="AE124" s="146"/>
      <c r="AF124" s="146"/>
      <c r="AG124" s="146" t="s">
        <v>132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ht="20.399999999999999" outlineLevel="1" x14ac:dyDescent="0.25">
      <c r="A125" s="174">
        <v>39</v>
      </c>
      <c r="B125" s="175" t="s">
        <v>256</v>
      </c>
      <c r="C125" s="188" t="s">
        <v>257</v>
      </c>
      <c r="D125" s="176" t="s">
        <v>137</v>
      </c>
      <c r="E125" s="177">
        <v>6</v>
      </c>
      <c r="F125" s="178"/>
      <c r="G125" s="179">
        <f>ROUND(E125*F125,2)</f>
        <v>0</v>
      </c>
      <c r="H125" s="157"/>
      <c r="I125" s="156">
        <f>ROUND(E125*H125,2)</f>
        <v>0</v>
      </c>
      <c r="J125" s="157"/>
      <c r="K125" s="156">
        <f>ROUND(E125*J125,2)</f>
        <v>0</v>
      </c>
      <c r="L125" s="156">
        <v>12</v>
      </c>
      <c r="M125" s="156">
        <f>G125*(1+L125/100)</f>
        <v>0</v>
      </c>
      <c r="N125" s="155">
        <v>2.0000000000000002E-5</v>
      </c>
      <c r="O125" s="155">
        <f>ROUND(E125*N125,2)</f>
        <v>0</v>
      </c>
      <c r="P125" s="155">
        <v>0</v>
      </c>
      <c r="Q125" s="155">
        <f>ROUND(E125*P125,2)</f>
        <v>0</v>
      </c>
      <c r="R125" s="156"/>
      <c r="S125" s="156" t="s">
        <v>128</v>
      </c>
      <c r="T125" s="156" t="s">
        <v>129</v>
      </c>
      <c r="U125" s="156">
        <v>4.0199999999999996</v>
      </c>
      <c r="V125" s="156">
        <f>ROUND(E125*U125,2)</f>
        <v>24.12</v>
      </c>
      <c r="W125" s="156"/>
      <c r="X125" s="156" t="s">
        <v>130</v>
      </c>
      <c r="Y125" s="156" t="s">
        <v>131</v>
      </c>
      <c r="Z125" s="146"/>
      <c r="AA125" s="146"/>
      <c r="AB125" s="146"/>
      <c r="AC125" s="146"/>
      <c r="AD125" s="146"/>
      <c r="AE125" s="146"/>
      <c r="AF125" s="146"/>
      <c r="AG125" s="146" t="s">
        <v>132</v>
      </c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2" x14ac:dyDescent="0.25">
      <c r="A126" s="153"/>
      <c r="B126" s="154"/>
      <c r="C126" s="189" t="s">
        <v>443</v>
      </c>
      <c r="D126" s="158"/>
      <c r="E126" s="159">
        <v>4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134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5">
      <c r="A127" s="153"/>
      <c r="B127" s="154"/>
      <c r="C127" s="189" t="s">
        <v>259</v>
      </c>
      <c r="D127" s="158"/>
      <c r="E127" s="159">
        <v>2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134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74">
        <v>40</v>
      </c>
      <c r="B128" s="175" t="s">
        <v>260</v>
      </c>
      <c r="C128" s="188" t="s">
        <v>261</v>
      </c>
      <c r="D128" s="176" t="s">
        <v>198</v>
      </c>
      <c r="E128" s="177">
        <v>4.4000000000000004</v>
      </c>
      <c r="F128" s="178"/>
      <c r="G128" s="179">
        <f>ROUND(E128*F128,2)</f>
        <v>0</v>
      </c>
      <c r="H128" s="157"/>
      <c r="I128" s="156">
        <f>ROUND(E128*H128,2)</f>
        <v>0</v>
      </c>
      <c r="J128" s="157"/>
      <c r="K128" s="156">
        <f>ROUND(E128*J128,2)</f>
        <v>0</v>
      </c>
      <c r="L128" s="156">
        <v>12</v>
      </c>
      <c r="M128" s="156">
        <f>G128*(1+L128/100)</f>
        <v>0</v>
      </c>
      <c r="N128" s="155">
        <v>1.3999999999999999E-4</v>
      </c>
      <c r="O128" s="155">
        <f>ROUND(E128*N128,2)</f>
        <v>0</v>
      </c>
      <c r="P128" s="155">
        <v>0</v>
      </c>
      <c r="Q128" s="155">
        <f>ROUND(E128*P128,2)</f>
        <v>0</v>
      </c>
      <c r="R128" s="156"/>
      <c r="S128" s="156" t="s">
        <v>128</v>
      </c>
      <c r="T128" s="156" t="s">
        <v>129</v>
      </c>
      <c r="U128" s="156">
        <v>0.15</v>
      </c>
      <c r="V128" s="156">
        <f>ROUND(E128*U128,2)</f>
        <v>0.66</v>
      </c>
      <c r="W128" s="156"/>
      <c r="X128" s="156" t="s">
        <v>130</v>
      </c>
      <c r="Y128" s="156" t="s">
        <v>131</v>
      </c>
      <c r="Z128" s="146"/>
      <c r="AA128" s="146"/>
      <c r="AB128" s="146"/>
      <c r="AC128" s="146"/>
      <c r="AD128" s="146"/>
      <c r="AE128" s="146"/>
      <c r="AF128" s="146"/>
      <c r="AG128" s="146" t="s">
        <v>132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2" x14ac:dyDescent="0.25">
      <c r="A129" s="153"/>
      <c r="B129" s="154"/>
      <c r="C129" s="189" t="s">
        <v>444</v>
      </c>
      <c r="D129" s="158"/>
      <c r="E129" s="159">
        <v>4.4000000000000004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134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ht="20.399999999999999" outlineLevel="1" x14ac:dyDescent="0.25">
      <c r="A130" s="174">
        <v>41</v>
      </c>
      <c r="B130" s="175" t="s">
        <v>263</v>
      </c>
      <c r="C130" s="188" t="s">
        <v>264</v>
      </c>
      <c r="D130" s="176" t="s">
        <v>137</v>
      </c>
      <c r="E130" s="177">
        <v>1</v>
      </c>
      <c r="F130" s="178"/>
      <c r="G130" s="179">
        <f>ROUND(E130*F130,2)</f>
        <v>0</v>
      </c>
      <c r="H130" s="157"/>
      <c r="I130" s="156">
        <f>ROUND(E130*H130,2)</f>
        <v>0</v>
      </c>
      <c r="J130" s="157"/>
      <c r="K130" s="156">
        <f>ROUND(E130*J130,2)</f>
        <v>0</v>
      </c>
      <c r="L130" s="156">
        <v>12</v>
      </c>
      <c r="M130" s="156">
        <f>G130*(1+L130/100)</f>
        <v>0</v>
      </c>
      <c r="N130" s="155">
        <v>8.5599999999999996E-2</v>
      </c>
      <c r="O130" s="155">
        <f>ROUND(E130*N130,2)</f>
        <v>0.09</v>
      </c>
      <c r="P130" s="155">
        <v>0</v>
      </c>
      <c r="Q130" s="155">
        <f>ROUND(E130*P130,2)</f>
        <v>0</v>
      </c>
      <c r="R130" s="156"/>
      <c r="S130" s="156" t="s">
        <v>141</v>
      </c>
      <c r="T130" s="156" t="s">
        <v>142</v>
      </c>
      <c r="U130" s="156">
        <v>0</v>
      </c>
      <c r="V130" s="156">
        <f>ROUND(E130*U130,2)</f>
        <v>0</v>
      </c>
      <c r="W130" s="156"/>
      <c r="X130" s="156" t="s">
        <v>247</v>
      </c>
      <c r="Y130" s="156" t="s">
        <v>131</v>
      </c>
      <c r="Z130" s="146"/>
      <c r="AA130" s="146"/>
      <c r="AB130" s="146"/>
      <c r="AC130" s="146"/>
      <c r="AD130" s="146"/>
      <c r="AE130" s="146"/>
      <c r="AF130" s="146"/>
      <c r="AG130" s="146" t="s">
        <v>248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5">
      <c r="A131" s="153"/>
      <c r="B131" s="154"/>
      <c r="C131" s="252" t="s">
        <v>265</v>
      </c>
      <c r="D131" s="253"/>
      <c r="E131" s="253"/>
      <c r="F131" s="253"/>
      <c r="G131" s="253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149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5">
      <c r="A132" s="153"/>
      <c r="B132" s="154"/>
      <c r="C132" s="254" t="s">
        <v>266</v>
      </c>
      <c r="D132" s="255"/>
      <c r="E132" s="255"/>
      <c r="F132" s="255"/>
      <c r="G132" s="255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149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5">
      <c r="A133" s="153"/>
      <c r="B133" s="154"/>
      <c r="C133" s="254" t="s">
        <v>267</v>
      </c>
      <c r="D133" s="255"/>
      <c r="E133" s="255"/>
      <c r="F133" s="255"/>
      <c r="G133" s="255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149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5">
      <c r="A134" s="153"/>
      <c r="B134" s="154"/>
      <c r="C134" s="254" t="s">
        <v>268</v>
      </c>
      <c r="D134" s="255"/>
      <c r="E134" s="255"/>
      <c r="F134" s="255"/>
      <c r="G134" s="255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149</v>
      </c>
      <c r="AH134" s="146"/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5">
      <c r="A135" s="153"/>
      <c r="B135" s="154"/>
      <c r="C135" s="254" t="s">
        <v>269</v>
      </c>
      <c r="D135" s="255"/>
      <c r="E135" s="255"/>
      <c r="F135" s="255"/>
      <c r="G135" s="255"/>
      <c r="H135" s="156"/>
      <c r="I135" s="156"/>
      <c r="J135" s="156"/>
      <c r="K135" s="156"/>
      <c r="L135" s="156"/>
      <c r="M135" s="156"/>
      <c r="N135" s="155"/>
      <c r="O135" s="155"/>
      <c r="P135" s="155"/>
      <c r="Q135" s="155"/>
      <c r="R135" s="156"/>
      <c r="S135" s="156"/>
      <c r="T135" s="156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3" x14ac:dyDescent="0.25">
      <c r="A136" s="153"/>
      <c r="B136" s="154"/>
      <c r="C136" s="254" t="s">
        <v>270</v>
      </c>
      <c r="D136" s="255"/>
      <c r="E136" s="255"/>
      <c r="F136" s="255"/>
      <c r="G136" s="255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149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5">
      <c r="A137" s="153"/>
      <c r="B137" s="154"/>
      <c r="C137" s="254" t="s">
        <v>271</v>
      </c>
      <c r="D137" s="255"/>
      <c r="E137" s="255"/>
      <c r="F137" s="255"/>
      <c r="G137" s="255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149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5">
      <c r="A138" s="153"/>
      <c r="B138" s="154"/>
      <c r="C138" s="189" t="s">
        <v>272</v>
      </c>
      <c r="D138" s="158"/>
      <c r="E138" s="159">
        <v>1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134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5">
      <c r="A139" s="180">
        <v>42</v>
      </c>
      <c r="B139" s="181" t="s">
        <v>273</v>
      </c>
      <c r="C139" s="190" t="s">
        <v>274</v>
      </c>
      <c r="D139" s="182" t="s">
        <v>137</v>
      </c>
      <c r="E139" s="183">
        <v>6</v>
      </c>
      <c r="F139" s="184"/>
      <c r="G139" s="185">
        <f>ROUND(E139*F139,2)</f>
        <v>0</v>
      </c>
      <c r="H139" s="157"/>
      <c r="I139" s="156">
        <f>ROUND(E139*H139,2)</f>
        <v>0</v>
      </c>
      <c r="J139" s="157"/>
      <c r="K139" s="156">
        <f>ROUND(E139*J139,2)</f>
        <v>0</v>
      </c>
      <c r="L139" s="156">
        <v>12</v>
      </c>
      <c r="M139" s="156">
        <f>G139*(1+L139/100)</f>
        <v>0</v>
      </c>
      <c r="N139" s="155">
        <v>8.0000000000000004E-4</v>
      </c>
      <c r="O139" s="155">
        <f>ROUND(E139*N139,2)</f>
        <v>0</v>
      </c>
      <c r="P139" s="155">
        <v>0</v>
      </c>
      <c r="Q139" s="155">
        <f>ROUND(E139*P139,2)</f>
        <v>0</v>
      </c>
      <c r="R139" s="156" t="s">
        <v>275</v>
      </c>
      <c r="S139" s="156" t="s">
        <v>128</v>
      </c>
      <c r="T139" s="156" t="s">
        <v>129</v>
      </c>
      <c r="U139" s="156">
        <v>0</v>
      </c>
      <c r="V139" s="156">
        <f>ROUND(E139*U139,2)</f>
        <v>0</v>
      </c>
      <c r="W139" s="156"/>
      <c r="X139" s="156" t="s">
        <v>152</v>
      </c>
      <c r="Y139" s="156" t="s">
        <v>131</v>
      </c>
      <c r="Z139" s="146"/>
      <c r="AA139" s="146"/>
      <c r="AB139" s="146"/>
      <c r="AC139" s="146"/>
      <c r="AD139" s="146"/>
      <c r="AE139" s="146"/>
      <c r="AF139" s="146"/>
      <c r="AG139" s="146" t="s">
        <v>153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80">
        <v>43</v>
      </c>
      <c r="B140" s="181" t="s">
        <v>276</v>
      </c>
      <c r="C140" s="190" t="s">
        <v>277</v>
      </c>
      <c r="D140" s="182" t="s">
        <v>137</v>
      </c>
      <c r="E140" s="183">
        <v>2</v>
      </c>
      <c r="F140" s="184"/>
      <c r="G140" s="185">
        <f>ROUND(E140*F140,2)</f>
        <v>0</v>
      </c>
      <c r="H140" s="157"/>
      <c r="I140" s="156">
        <f>ROUND(E140*H140,2)</f>
        <v>0</v>
      </c>
      <c r="J140" s="157"/>
      <c r="K140" s="156">
        <f>ROUND(E140*J140,2)</f>
        <v>0</v>
      </c>
      <c r="L140" s="156">
        <v>12</v>
      </c>
      <c r="M140" s="156">
        <f>G140*(1+L140/100)</f>
        <v>0</v>
      </c>
      <c r="N140" s="155">
        <v>4.4000000000000002E-4</v>
      </c>
      <c r="O140" s="155">
        <f>ROUND(E140*N140,2)</f>
        <v>0</v>
      </c>
      <c r="P140" s="155">
        <v>0</v>
      </c>
      <c r="Q140" s="155">
        <f>ROUND(E140*P140,2)</f>
        <v>0</v>
      </c>
      <c r="R140" s="156" t="s">
        <v>275</v>
      </c>
      <c r="S140" s="156" t="s">
        <v>128</v>
      </c>
      <c r="T140" s="156" t="s">
        <v>129</v>
      </c>
      <c r="U140" s="156">
        <v>0</v>
      </c>
      <c r="V140" s="156">
        <f>ROUND(E140*U140,2)</f>
        <v>0</v>
      </c>
      <c r="W140" s="156"/>
      <c r="X140" s="156" t="s">
        <v>152</v>
      </c>
      <c r="Y140" s="156" t="s">
        <v>131</v>
      </c>
      <c r="Z140" s="146"/>
      <c r="AA140" s="146"/>
      <c r="AB140" s="146"/>
      <c r="AC140" s="146"/>
      <c r="AD140" s="146"/>
      <c r="AE140" s="146"/>
      <c r="AF140" s="146"/>
      <c r="AG140" s="146" t="s">
        <v>153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1" x14ac:dyDescent="0.25">
      <c r="A141" s="174">
        <v>44</v>
      </c>
      <c r="B141" s="175" t="s">
        <v>278</v>
      </c>
      <c r="C141" s="188" t="s">
        <v>279</v>
      </c>
      <c r="D141" s="176" t="s">
        <v>137</v>
      </c>
      <c r="E141" s="177">
        <v>2</v>
      </c>
      <c r="F141" s="178"/>
      <c r="G141" s="179">
        <f>ROUND(E141*F141,2)</f>
        <v>0</v>
      </c>
      <c r="H141" s="157"/>
      <c r="I141" s="156">
        <f>ROUND(E141*H141,2)</f>
        <v>0</v>
      </c>
      <c r="J141" s="157"/>
      <c r="K141" s="156">
        <f>ROUND(E141*J141,2)</f>
        <v>0</v>
      </c>
      <c r="L141" s="156">
        <v>12</v>
      </c>
      <c r="M141" s="156">
        <f>G141*(1+L141/100)</f>
        <v>0</v>
      </c>
      <c r="N141" s="155">
        <v>1.2999999999999999E-2</v>
      </c>
      <c r="O141" s="155">
        <f>ROUND(E141*N141,2)</f>
        <v>0.03</v>
      </c>
      <c r="P141" s="155">
        <v>0</v>
      </c>
      <c r="Q141" s="155">
        <f>ROUND(E141*P141,2)</f>
        <v>0</v>
      </c>
      <c r="R141" s="156" t="s">
        <v>275</v>
      </c>
      <c r="S141" s="156" t="s">
        <v>128</v>
      </c>
      <c r="T141" s="156" t="s">
        <v>129</v>
      </c>
      <c r="U141" s="156">
        <v>0</v>
      </c>
      <c r="V141" s="156">
        <f>ROUND(E141*U141,2)</f>
        <v>0</v>
      </c>
      <c r="W141" s="156"/>
      <c r="X141" s="156" t="s">
        <v>152</v>
      </c>
      <c r="Y141" s="156" t="s">
        <v>131</v>
      </c>
      <c r="Z141" s="146"/>
      <c r="AA141" s="146"/>
      <c r="AB141" s="146"/>
      <c r="AC141" s="146"/>
      <c r="AD141" s="146"/>
      <c r="AE141" s="146"/>
      <c r="AF141" s="146"/>
      <c r="AG141" s="146" t="s">
        <v>153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2" x14ac:dyDescent="0.25">
      <c r="A142" s="153"/>
      <c r="B142" s="154"/>
      <c r="C142" s="252" t="s">
        <v>280</v>
      </c>
      <c r="D142" s="253"/>
      <c r="E142" s="253"/>
      <c r="F142" s="253"/>
      <c r="G142" s="253"/>
      <c r="H142" s="156"/>
      <c r="I142" s="156"/>
      <c r="J142" s="156"/>
      <c r="K142" s="156"/>
      <c r="L142" s="156"/>
      <c r="M142" s="156"/>
      <c r="N142" s="155"/>
      <c r="O142" s="155"/>
      <c r="P142" s="155"/>
      <c r="Q142" s="155"/>
      <c r="R142" s="156"/>
      <c r="S142" s="156"/>
      <c r="T142" s="156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149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5">
      <c r="A143" s="153"/>
      <c r="B143" s="154"/>
      <c r="C143" s="254" t="s">
        <v>281</v>
      </c>
      <c r="D143" s="255"/>
      <c r="E143" s="255"/>
      <c r="F143" s="255"/>
      <c r="G143" s="255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149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5">
      <c r="A144" s="153"/>
      <c r="B144" s="154"/>
      <c r="C144" s="254" t="s">
        <v>267</v>
      </c>
      <c r="D144" s="255"/>
      <c r="E144" s="255"/>
      <c r="F144" s="255"/>
      <c r="G144" s="255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149</v>
      </c>
      <c r="AH144" s="146"/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2" x14ac:dyDescent="0.25">
      <c r="A145" s="153"/>
      <c r="B145" s="154"/>
      <c r="C145" s="189" t="s">
        <v>259</v>
      </c>
      <c r="D145" s="158"/>
      <c r="E145" s="159">
        <v>2</v>
      </c>
      <c r="F145" s="156"/>
      <c r="G145" s="156"/>
      <c r="H145" s="156"/>
      <c r="I145" s="156"/>
      <c r="J145" s="156"/>
      <c r="K145" s="156"/>
      <c r="L145" s="156"/>
      <c r="M145" s="156"/>
      <c r="N145" s="155"/>
      <c r="O145" s="155"/>
      <c r="P145" s="155"/>
      <c r="Q145" s="155"/>
      <c r="R145" s="156"/>
      <c r="S145" s="156"/>
      <c r="T145" s="156"/>
      <c r="U145" s="156"/>
      <c r="V145" s="156"/>
      <c r="W145" s="156"/>
      <c r="X145" s="156"/>
      <c r="Y145" s="156"/>
      <c r="Z145" s="146"/>
      <c r="AA145" s="146"/>
      <c r="AB145" s="146"/>
      <c r="AC145" s="146"/>
      <c r="AD145" s="146"/>
      <c r="AE145" s="146"/>
      <c r="AF145" s="146"/>
      <c r="AG145" s="146" t="s">
        <v>134</v>
      </c>
      <c r="AH145" s="146">
        <v>0</v>
      </c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5">
      <c r="A146" s="174">
        <v>45</v>
      </c>
      <c r="B146" s="175" t="s">
        <v>282</v>
      </c>
      <c r="C146" s="188" t="s">
        <v>283</v>
      </c>
      <c r="D146" s="176" t="s">
        <v>137</v>
      </c>
      <c r="E146" s="177">
        <v>4</v>
      </c>
      <c r="F146" s="178"/>
      <c r="G146" s="179">
        <f>ROUND(E146*F146,2)</f>
        <v>0</v>
      </c>
      <c r="H146" s="157"/>
      <c r="I146" s="156">
        <f>ROUND(E146*H146,2)</f>
        <v>0</v>
      </c>
      <c r="J146" s="157"/>
      <c r="K146" s="156">
        <f>ROUND(E146*J146,2)</f>
        <v>0</v>
      </c>
      <c r="L146" s="156">
        <v>12</v>
      </c>
      <c r="M146" s="156">
        <f>G146*(1+L146/100)</f>
        <v>0</v>
      </c>
      <c r="N146" s="155">
        <v>1.6E-2</v>
      </c>
      <c r="O146" s="155">
        <f>ROUND(E146*N146,2)</f>
        <v>0.06</v>
      </c>
      <c r="P146" s="155">
        <v>0</v>
      </c>
      <c r="Q146" s="155">
        <f>ROUND(E146*P146,2)</f>
        <v>0</v>
      </c>
      <c r="R146" s="156" t="s">
        <v>275</v>
      </c>
      <c r="S146" s="156" t="s">
        <v>128</v>
      </c>
      <c r="T146" s="156" t="s">
        <v>129</v>
      </c>
      <c r="U146" s="156">
        <v>0</v>
      </c>
      <c r="V146" s="156">
        <f>ROUND(E146*U146,2)</f>
        <v>0</v>
      </c>
      <c r="W146" s="156"/>
      <c r="X146" s="156" t="s">
        <v>152</v>
      </c>
      <c r="Y146" s="156" t="s">
        <v>131</v>
      </c>
      <c r="Z146" s="146"/>
      <c r="AA146" s="146"/>
      <c r="AB146" s="146"/>
      <c r="AC146" s="146"/>
      <c r="AD146" s="146"/>
      <c r="AE146" s="146"/>
      <c r="AF146" s="146"/>
      <c r="AG146" s="146" t="s">
        <v>153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5">
      <c r="A147" s="153"/>
      <c r="B147" s="154"/>
      <c r="C147" s="252" t="s">
        <v>280</v>
      </c>
      <c r="D147" s="253"/>
      <c r="E147" s="253"/>
      <c r="F147" s="253"/>
      <c r="G147" s="253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149</v>
      </c>
      <c r="AH147" s="146"/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5">
      <c r="A148" s="153"/>
      <c r="B148" s="154"/>
      <c r="C148" s="254" t="s">
        <v>281</v>
      </c>
      <c r="D148" s="255"/>
      <c r="E148" s="255"/>
      <c r="F148" s="255"/>
      <c r="G148" s="255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149</v>
      </c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5">
      <c r="A149" s="153"/>
      <c r="B149" s="154"/>
      <c r="C149" s="254" t="s">
        <v>267</v>
      </c>
      <c r="D149" s="255"/>
      <c r="E149" s="255"/>
      <c r="F149" s="255"/>
      <c r="G149" s="255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149</v>
      </c>
      <c r="AH149" s="146"/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2" x14ac:dyDescent="0.25">
      <c r="A150" s="153"/>
      <c r="B150" s="154"/>
      <c r="C150" s="189" t="s">
        <v>443</v>
      </c>
      <c r="D150" s="158"/>
      <c r="E150" s="159">
        <v>4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134</v>
      </c>
      <c r="AH150" s="146">
        <v>0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ht="20.399999999999999" outlineLevel="1" x14ac:dyDescent="0.25">
      <c r="A151" s="174">
        <v>46</v>
      </c>
      <c r="B151" s="175" t="s">
        <v>284</v>
      </c>
      <c r="C151" s="188" t="s">
        <v>285</v>
      </c>
      <c r="D151" s="176" t="s">
        <v>137</v>
      </c>
      <c r="E151" s="177">
        <v>2</v>
      </c>
      <c r="F151" s="178"/>
      <c r="G151" s="179">
        <f>ROUND(E151*F151,2)</f>
        <v>0</v>
      </c>
      <c r="H151" s="157"/>
      <c r="I151" s="156">
        <f>ROUND(E151*H151,2)</f>
        <v>0</v>
      </c>
      <c r="J151" s="157"/>
      <c r="K151" s="156">
        <f>ROUND(E151*J151,2)</f>
        <v>0</v>
      </c>
      <c r="L151" s="156">
        <v>12</v>
      </c>
      <c r="M151" s="156">
        <f>G151*(1+L151/100)</f>
        <v>0</v>
      </c>
      <c r="N151" s="155">
        <v>2.5000000000000001E-2</v>
      </c>
      <c r="O151" s="155">
        <f>ROUND(E151*N151,2)</f>
        <v>0.05</v>
      </c>
      <c r="P151" s="155">
        <v>0</v>
      </c>
      <c r="Q151" s="155">
        <f>ROUND(E151*P151,2)</f>
        <v>0</v>
      </c>
      <c r="R151" s="156" t="s">
        <v>275</v>
      </c>
      <c r="S151" s="156" t="s">
        <v>128</v>
      </c>
      <c r="T151" s="156" t="s">
        <v>129</v>
      </c>
      <c r="U151" s="156">
        <v>0</v>
      </c>
      <c r="V151" s="156">
        <f>ROUND(E151*U151,2)</f>
        <v>0</v>
      </c>
      <c r="W151" s="156"/>
      <c r="X151" s="156" t="s">
        <v>152</v>
      </c>
      <c r="Y151" s="156" t="s">
        <v>131</v>
      </c>
      <c r="Z151" s="146"/>
      <c r="AA151" s="146"/>
      <c r="AB151" s="146"/>
      <c r="AC151" s="146"/>
      <c r="AD151" s="146"/>
      <c r="AE151" s="146"/>
      <c r="AF151" s="146"/>
      <c r="AG151" s="146" t="s">
        <v>153</v>
      </c>
      <c r="AH151" s="146"/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2" x14ac:dyDescent="0.25">
      <c r="A152" s="153"/>
      <c r="B152" s="154"/>
      <c r="C152" s="189" t="s">
        <v>259</v>
      </c>
      <c r="D152" s="158"/>
      <c r="E152" s="159">
        <v>2</v>
      </c>
      <c r="F152" s="156"/>
      <c r="G152" s="156"/>
      <c r="H152" s="156"/>
      <c r="I152" s="156"/>
      <c r="J152" s="156"/>
      <c r="K152" s="156"/>
      <c r="L152" s="156"/>
      <c r="M152" s="156"/>
      <c r="N152" s="155"/>
      <c r="O152" s="155"/>
      <c r="P152" s="155"/>
      <c r="Q152" s="155"/>
      <c r="R152" s="156"/>
      <c r="S152" s="156"/>
      <c r="T152" s="156"/>
      <c r="U152" s="156"/>
      <c r="V152" s="156"/>
      <c r="W152" s="156"/>
      <c r="X152" s="156"/>
      <c r="Y152" s="156"/>
      <c r="Z152" s="146"/>
      <c r="AA152" s="146"/>
      <c r="AB152" s="146"/>
      <c r="AC152" s="146"/>
      <c r="AD152" s="146"/>
      <c r="AE152" s="146"/>
      <c r="AF152" s="146"/>
      <c r="AG152" s="146" t="s">
        <v>134</v>
      </c>
      <c r="AH152" s="146">
        <v>0</v>
      </c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ht="20.399999999999999" outlineLevel="1" x14ac:dyDescent="0.25">
      <c r="A153" s="174">
        <v>47</v>
      </c>
      <c r="B153" s="175" t="s">
        <v>286</v>
      </c>
      <c r="C153" s="188" t="s">
        <v>287</v>
      </c>
      <c r="D153" s="176" t="s">
        <v>137</v>
      </c>
      <c r="E153" s="177">
        <v>4</v>
      </c>
      <c r="F153" s="178"/>
      <c r="G153" s="179">
        <f>ROUND(E153*F153,2)</f>
        <v>0</v>
      </c>
      <c r="H153" s="157"/>
      <c r="I153" s="156">
        <f>ROUND(E153*H153,2)</f>
        <v>0</v>
      </c>
      <c r="J153" s="157"/>
      <c r="K153" s="156">
        <f>ROUND(E153*J153,2)</f>
        <v>0</v>
      </c>
      <c r="L153" s="156">
        <v>12</v>
      </c>
      <c r="M153" s="156">
        <f>G153*(1+L153/100)</f>
        <v>0</v>
      </c>
      <c r="N153" s="155">
        <v>2.5000000000000001E-2</v>
      </c>
      <c r="O153" s="155">
        <f>ROUND(E153*N153,2)</f>
        <v>0.1</v>
      </c>
      <c r="P153" s="155">
        <v>0</v>
      </c>
      <c r="Q153" s="155">
        <f>ROUND(E153*P153,2)</f>
        <v>0</v>
      </c>
      <c r="R153" s="156" t="s">
        <v>275</v>
      </c>
      <c r="S153" s="156" t="s">
        <v>128</v>
      </c>
      <c r="T153" s="156" t="s">
        <v>129</v>
      </c>
      <c r="U153" s="156">
        <v>0</v>
      </c>
      <c r="V153" s="156">
        <f>ROUND(E153*U153,2)</f>
        <v>0</v>
      </c>
      <c r="W153" s="156"/>
      <c r="X153" s="156" t="s">
        <v>152</v>
      </c>
      <c r="Y153" s="156" t="s">
        <v>131</v>
      </c>
      <c r="Z153" s="146"/>
      <c r="AA153" s="146"/>
      <c r="AB153" s="146"/>
      <c r="AC153" s="146"/>
      <c r="AD153" s="146"/>
      <c r="AE153" s="146"/>
      <c r="AF153" s="146"/>
      <c r="AG153" s="146" t="s">
        <v>153</v>
      </c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2" x14ac:dyDescent="0.25">
      <c r="A154" s="153"/>
      <c r="B154" s="154"/>
      <c r="C154" s="189" t="s">
        <v>443</v>
      </c>
      <c r="D154" s="158"/>
      <c r="E154" s="159">
        <v>4</v>
      </c>
      <c r="F154" s="156"/>
      <c r="G154" s="156"/>
      <c r="H154" s="156"/>
      <c r="I154" s="156"/>
      <c r="J154" s="156"/>
      <c r="K154" s="156"/>
      <c r="L154" s="156"/>
      <c r="M154" s="156"/>
      <c r="N154" s="155"/>
      <c r="O154" s="155"/>
      <c r="P154" s="155"/>
      <c r="Q154" s="155"/>
      <c r="R154" s="156"/>
      <c r="S154" s="156"/>
      <c r="T154" s="156"/>
      <c r="U154" s="156"/>
      <c r="V154" s="156"/>
      <c r="W154" s="156"/>
      <c r="X154" s="156"/>
      <c r="Y154" s="156"/>
      <c r="Z154" s="146"/>
      <c r="AA154" s="146"/>
      <c r="AB154" s="146"/>
      <c r="AC154" s="146"/>
      <c r="AD154" s="146"/>
      <c r="AE154" s="146"/>
      <c r="AF154" s="146"/>
      <c r="AG154" s="146" t="s">
        <v>134</v>
      </c>
      <c r="AH154" s="146">
        <v>0</v>
      </c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1" x14ac:dyDescent="0.25">
      <c r="A155" s="180">
        <v>48</v>
      </c>
      <c r="B155" s="181" t="s">
        <v>288</v>
      </c>
      <c r="C155" s="190" t="s">
        <v>289</v>
      </c>
      <c r="D155" s="182" t="s">
        <v>241</v>
      </c>
      <c r="E155" s="183">
        <v>0.24642</v>
      </c>
      <c r="F155" s="184"/>
      <c r="G155" s="185">
        <f>ROUND(E155*F155,2)</f>
        <v>0</v>
      </c>
      <c r="H155" s="157"/>
      <c r="I155" s="156">
        <f>ROUND(E155*H155,2)</f>
        <v>0</v>
      </c>
      <c r="J155" s="157"/>
      <c r="K155" s="156">
        <f>ROUND(E155*J155,2)</f>
        <v>0</v>
      </c>
      <c r="L155" s="156">
        <v>12</v>
      </c>
      <c r="M155" s="156">
        <f>G155*(1+L155/100)</f>
        <v>0</v>
      </c>
      <c r="N155" s="155">
        <v>0</v>
      </c>
      <c r="O155" s="155">
        <f>ROUND(E155*N155,2)</f>
        <v>0</v>
      </c>
      <c r="P155" s="155">
        <v>0</v>
      </c>
      <c r="Q155" s="155">
        <f>ROUND(E155*P155,2)</f>
        <v>0</v>
      </c>
      <c r="R155" s="156"/>
      <c r="S155" s="156" t="s">
        <v>128</v>
      </c>
      <c r="T155" s="156" t="s">
        <v>129</v>
      </c>
      <c r="U155" s="156">
        <v>2.2549999999999999</v>
      </c>
      <c r="V155" s="156">
        <f>ROUND(E155*U155,2)</f>
        <v>0.56000000000000005</v>
      </c>
      <c r="W155" s="156"/>
      <c r="X155" s="156" t="s">
        <v>242</v>
      </c>
      <c r="Y155" s="156" t="s">
        <v>131</v>
      </c>
      <c r="Z155" s="146"/>
      <c r="AA155" s="146"/>
      <c r="AB155" s="146"/>
      <c r="AC155" s="146"/>
      <c r="AD155" s="146"/>
      <c r="AE155" s="146"/>
      <c r="AF155" s="146"/>
      <c r="AG155" s="146" t="s">
        <v>243</v>
      </c>
      <c r="AH155" s="146"/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x14ac:dyDescent="0.25">
      <c r="A156" s="167" t="s">
        <v>123</v>
      </c>
      <c r="B156" s="168" t="s">
        <v>82</v>
      </c>
      <c r="C156" s="187" t="s">
        <v>83</v>
      </c>
      <c r="D156" s="169"/>
      <c r="E156" s="170"/>
      <c r="F156" s="171"/>
      <c r="G156" s="172">
        <f>SUMIF(AG157:AG163,"&lt;&gt;NOR",G157:G163)</f>
        <v>0</v>
      </c>
      <c r="H156" s="166"/>
      <c r="I156" s="166">
        <f>SUM(I157:I163)</f>
        <v>0</v>
      </c>
      <c r="J156" s="166"/>
      <c r="K156" s="166">
        <f>SUM(K157:K163)</f>
        <v>0</v>
      </c>
      <c r="L156" s="166"/>
      <c r="M156" s="166">
        <f>SUM(M157:M163)</f>
        <v>0</v>
      </c>
      <c r="N156" s="165"/>
      <c r="O156" s="165">
        <f>SUM(O157:O163)</f>
        <v>0.16</v>
      </c>
      <c r="P156" s="165"/>
      <c r="Q156" s="165">
        <f>SUM(Q157:Q163)</f>
        <v>0</v>
      </c>
      <c r="R156" s="166"/>
      <c r="S156" s="166"/>
      <c r="T156" s="166"/>
      <c r="U156" s="166"/>
      <c r="V156" s="166">
        <f>SUM(V157:V163)</f>
        <v>6.0299999999999994</v>
      </c>
      <c r="W156" s="166"/>
      <c r="X156" s="166"/>
      <c r="Y156" s="166"/>
      <c r="AG156" t="s">
        <v>124</v>
      </c>
    </row>
    <row r="157" spans="1:60" outlineLevel="1" x14ac:dyDescent="0.25">
      <c r="A157" s="174">
        <v>49</v>
      </c>
      <c r="B157" s="175" t="s">
        <v>290</v>
      </c>
      <c r="C157" s="188" t="s">
        <v>291</v>
      </c>
      <c r="D157" s="176" t="s">
        <v>127</v>
      </c>
      <c r="E157" s="177">
        <v>5.3</v>
      </c>
      <c r="F157" s="178"/>
      <c r="G157" s="179">
        <f>ROUND(E157*F157,2)</f>
        <v>0</v>
      </c>
      <c r="H157" s="157"/>
      <c r="I157" s="156">
        <f>ROUND(E157*H157,2)</f>
        <v>0</v>
      </c>
      <c r="J157" s="157"/>
      <c r="K157" s="156">
        <f>ROUND(E157*J157,2)</f>
        <v>0</v>
      </c>
      <c r="L157" s="156">
        <v>12</v>
      </c>
      <c r="M157" s="156">
        <f>G157*(1+L157/100)</f>
        <v>0</v>
      </c>
      <c r="N157" s="155">
        <v>2.1000000000000001E-4</v>
      </c>
      <c r="O157" s="155">
        <f>ROUND(E157*N157,2)</f>
        <v>0</v>
      </c>
      <c r="P157" s="155">
        <v>0</v>
      </c>
      <c r="Q157" s="155">
        <f>ROUND(E157*P157,2)</f>
        <v>0</v>
      </c>
      <c r="R157" s="156"/>
      <c r="S157" s="156" t="s">
        <v>128</v>
      </c>
      <c r="T157" s="156" t="s">
        <v>129</v>
      </c>
      <c r="U157" s="156">
        <v>0.05</v>
      </c>
      <c r="V157" s="156">
        <f>ROUND(E157*U157,2)</f>
        <v>0.27</v>
      </c>
      <c r="W157" s="156"/>
      <c r="X157" s="156" t="s">
        <v>130</v>
      </c>
      <c r="Y157" s="156" t="s">
        <v>131</v>
      </c>
      <c r="Z157" s="146"/>
      <c r="AA157" s="146"/>
      <c r="AB157" s="146"/>
      <c r="AC157" s="146"/>
      <c r="AD157" s="146"/>
      <c r="AE157" s="146"/>
      <c r="AF157" s="146"/>
      <c r="AG157" s="146" t="s">
        <v>132</v>
      </c>
      <c r="AH157" s="146"/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2" x14ac:dyDescent="0.25">
      <c r="A158" s="153"/>
      <c r="B158" s="154"/>
      <c r="C158" s="189" t="s">
        <v>431</v>
      </c>
      <c r="D158" s="158"/>
      <c r="E158" s="159">
        <v>5.3</v>
      </c>
      <c r="F158" s="156"/>
      <c r="G158" s="156"/>
      <c r="H158" s="156"/>
      <c r="I158" s="156"/>
      <c r="J158" s="156"/>
      <c r="K158" s="156"/>
      <c r="L158" s="156"/>
      <c r="M158" s="156"/>
      <c r="N158" s="155"/>
      <c r="O158" s="155"/>
      <c r="P158" s="155"/>
      <c r="Q158" s="155"/>
      <c r="R158" s="156"/>
      <c r="S158" s="156"/>
      <c r="T158" s="156"/>
      <c r="U158" s="156"/>
      <c r="V158" s="156"/>
      <c r="W158" s="156"/>
      <c r="X158" s="156"/>
      <c r="Y158" s="156"/>
      <c r="Z158" s="146"/>
      <c r="AA158" s="146"/>
      <c r="AB158" s="146"/>
      <c r="AC158" s="146"/>
      <c r="AD158" s="146"/>
      <c r="AE158" s="146"/>
      <c r="AF158" s="146"/>
      <c r="AG158" s="146" t="s">
        <v>134</v>
      </c>
      <c r="AH158" s="146">
        <v>0</v>
      </c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ht="20.399999999999999" outlineLevel="1" x14ac:dyDescent="0.25">
      <c r="A159" s="174">
        <v>50</v>
      </c>
      <c r="B159" s="175" t="s">
        <v>292</v>
      </c>
      <c r="C159" s="188" t="s">
        <v>293</v>
      </c>
      <c r="D159" s="176" t="s">
        <v>127</v>
      </c>
      <c r="E159" s="177">
        <v>5.3</v>
      </c>
      <c r="F159" s="178"/>
      <c r="G159" s="179">
        <f>ROUND(E159*F159,2)</f>
        <v>0</v>
      </c>
      <c r="H159" s="157"/>
      <c r="I159" s="156">
        <f>ROUND(E159*H159,2)</f>
        <v>0</v>
      </c>
      <c r="J159" s="157"/>
      <c r="K159" s="156">
        <f>ROUND(E159*J159,2)</f>
        <v>0</v>
      </c>
      <c r="L159" s="156">
        <v>12</v>
      </c>
      <c r="M159" s="156">
        <f>G159*(1+L159/100)</f>
        <v>0</v>
      </c>
      <c r="N159" s="155">
        <v>5.1500000000000001E-3</v>
      </c>
      <c r="O159" s="155">
        <f>ROUND(E159*N159,2)</f>
        <v>0.03</v>
      </c>
      <c r="P159" s="155">
        <v>0</v>
      </c>
      <c r="Q159" s="155">
        <f>ROUND(E159*P159,2)</f>
        <v>0</v>
      </c>
      <c r="R159" s="156"/>
      <c r="S159" s="156" t="s">
        <v>128</v>
      </c>
      <c r="T159" s="156" t="s">
        <v>129</v>
      </c>
      <c r="U159" s="156">
        <v>1.04</v>
      </c>
      <c r="V159" s="156">
        <f>ROUND(E159*U159,2)</f>
        <v>5.51</v>
      </c>
      <c r="W159" s="156"/>
      <c r="X159" s="156" t="s">
        <v>130</v>
      </c>
      <c r="Y159" s="156" t="s">
        <v>131</v>
      </c>
      <c r="Z159" s="146"/>
      <c r="AA159" s="146"/>
      <c r="AB159" s="146"/>
      <c r="AC159" s="146"/>
      <c r="AD159" s="146"/>
      <c r="AE159" s="146"/>
      <c r="AF159" s="146"/>
      <c r="AG159" s="146" t="s">
        <v>132</v>
      </c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2" x14ac:dyDescent="0.25">
      <c r="A160" s="153"/>
      <c r="B160" s="154"/>
      <c r="C160" s="189" t="s">
        <v>431</v>
      </c>
      <c r="D160" s="158"/>
      <c r="E160" s="159">
        <v>5.3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134</v>
      </c>
      <c r="AH160" s="146">
        <v>0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1" x14ac:dyDescent="0.25">
      <c r="A161" s="174">
        <v>51</v>
      </c>
      <c r="B161" s="175" t="s">
        <v>294</v>
      </c>
      <c r="C161" s="188" t="s">
        <v>295</v>
      </c>
      <c r="D161" s="176" t="s">
        <v>127</v>
      </c>
      <c r="E161" s="177">
        <v>5.9359999999999999</v>
      </c>
      <c r="F161" s="178"/>
      <c r="G161" s="179">
        <f>ROUND(E161*F161,2)</f>
        <v>0</v>
      </c>
      <c r="H161" s="157"/>
      <c r="I161" s="156">
        <f>ROUND(E161*H161,2)</f>
        <v>0</v>
      </c>
      <c r="J161" s="157"/>
      <c r="K161" s="156">
        <f>ROUND(E161*J161,2)</f>
        <v>0</v>
      </c>
      <c r="L161" s="156">
        <v>12</v>
      </c>
      <c r="M161" s="156">
        <f>G161*(1+L161/100)</f>
        <v>0</v>
      </c>
      <c r="N161" s="155">
        <v>2.1899999999999999E-2</v>
      </c>
      <c r="O161" s="155">
        <f>ROUND(E161*N161,2)</f>
        <v>0.13</v>
      </c>
      <c r="P161" s="155">
        <v>0</v>
      </c>
      <c r="Q161" s="155">
        <f>ROUND(E161*P161,2)</f>
        <v>0</v>
      </c>
      <c r="R161" s="156" t="s">
        <v>275</v>
      </c>
      <c r="S161" s="156" t="s">
        <v>128</v>
      </c>
      <c r="T161" s="156" t="s">
        <v>129</v>
      </c>
      <c r="U161" s="156">
        <v>0</v>
      </c>
      <c r="V161" s="156">
        <f>ROUND(E161*U161,2)</f>
        <v>0</v>
      </c>
      <c r="W161" s="156"/>
      <c r="X161" s="156" t="s">
        <v>152</v>
      </c>
      <c r="Y161" s="156" t="s">
        <v>131</v>
      </c>
      <c r="Z161" s="146"/>
      <c r="AA161" s="146"/>
      <c r="AB161" s="146"/>
      <c r="AC161" s="146"/>
      <c r="AD161" s="146"/>
      <c r="AE161" s="146"/>
      <c r="AF161" s="146"/>
      <c r="AG161" s="146" t="s">
        <v>153</v>
      </c>
      <c r="AH161" s="146"/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2" x14ac:dyDescent="0.25">
      <c r="A162" s="153"/>
      <c r="B162" s="154"/>
      <c r="C162" s="189" t="s">
        <v>445</v>
      </c>
      <c r="D162" s="158"/>
      <c r="E162" s="159">
        <v>5.9359999999999999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134</v>
      </c>
      <c r="AH162" s="146">
        <v>0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outlineLevel="1" x14ac:dyDescent="0.25">
      <c r="A163" s="180">
        <v>52</v>
      </c>
      <c r="B163" s="181" t="s">
        <v>297</v>
      </c>
      <c r="C163" s="190" t="s">
        <v>298</v>
      </c>
      <c r="D163" s="182" t="s">
        <v>241</v>
      </c>
      <c r="E163" s="183">
        <v>0.15841</v>
      </c>
      <c r="F163" s="184"/>
      <c r="G163" s="185">
        <f>ROUND(E163*F163,2)</f>
        <v>0</v>
      </c>
      <c r="H163" s="157"/>
      <c r="I163" s="156">
        <f>ROUND(E163*H163,2)</f>
        <v>0</v>
      </c>
      <c r="J163" s="157"/>
      <c r="K163" s="156">
        <f>ROUND(E163*J163,2)</f>
        <v>0</v>
      </c>
      <c r="L163" s="156">
        <v>12</v>
      </c>
      <c r="M163" s="156">
        <f>G163*(1+L163/100)</f>
        <v>0</v>
      </c>
      <c r="N163" s="155">
        <v>0</v>
      </c>
      <c r="O163" s="155">
        <f>ROUND(E163*N163,2)</f>
        <v>0</v>
      </c>
      <c r="P163" s="155">
        <v>0</v>
      </c>
      <c r="Q163" s="155">
        <f>ROUND(E163*P163,2)</f>
        <v>0</v>
      </c>
      <c r="R163" s="156"/>
      <c r="S163" s="156" t="s">
        <v>128</v>
      </c>
      <c r="T163" s="156" t="s">
        <v>129</v>
      </c>
      <c r="U163" s="156">
        <v>1.5980000000000001</v>
      </c>
      <c r="V163" s="156">
        <f>ROUND(E163*U163,2)</f>
        <v>0.25</v>
      </c>
      <c r="W163" s="156"/>
      <c r="X163" s="156" t="s">
        <v>242</v>
      </c>
      <c r="Y163" s="156" t="s">
        <v>131</v>
      </c>
      <c r="Z163" s="146"/>
      <c r="AA163" s="146"/>
      <c r="AB163" s="146"/>
      <c r="AC163" s="146"/>
      <c r="AD163" s="146"/>
      <c r="AE163" s="146"/>
      <c r="AF163" s="146"/>
      <c r="AG163" s="146" t="s">
        <v>243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x14ac:dyDescent="0.25">
      <c r="A164" s="167" t="s">
        <v>123</v>
      </c>
      <c r="B164" s="168" t="s">
        <v>84</v>
      </c>
      <c r="C164" s="187" t="s">
        <v>85</v>
      </c>
      <c r="D164" s="169"/>
      <c r="E164" s="170"/>
      <c r="F164" s="171"/>
      <c r="G164" s="172">
        <f>SUMIF(AG165:AG176,"&lt;&gt;NOR",G165:G176)</f>
        <v>0</v>
      </c>
      <c r="H164" s="166"/>
      <c r="I164" s="166">
        <f>SUM(I165:I176)</f>
        <v>0</v>
      </c>
      <c r="J164" s="166"/>
      <c r="K164" s="166">
        <f>SUM(K165:K176)</f>
        <v>0</v>
      </c>
      <c r="L164" s="166"/>
      <c r="M164" s="166">
        <f>SUM(M165:M176)</f>
        <v>0</v>
      </c>
      <c r="N164" s="165"/>
      <c r="O164" s="165">
        <f>SUM(O165:O176)</f>
        <v>0.32</v>
      </c>
      <c r="P164" s="165"/>
      <c r="Q164" s="165">
        <f>SUM(Q165:Q176)</f>
        <v>0.3</v>
      </c>
      <c r="R164" s="166"/>
      <c r="S164" s="166"/>
      <c r="T164" s="166"/>
      <c r="U164" s="166"/>
      <c r="V164" s="166">
        <f>SUM(V165:V176)</f>
        <v>25.740000000000002</v>
      </c>
      <c r="W164" s="166"/>
      <c r="X164" s="166"/>
      <c r="Y164" s="166"/>
      <c r="AG164" t="s">
        <v>124</v>
      </c>
    </row>
    <row r="165" spans="1:60" ht="20.399999999999999" outlineLevel="1" x14ac:dyDescent="0.25">
      <c r="A165" s="180">
        <v>53</v>
      </c>
      <c r="B165" s="181" t="s">
        <v>299</v>
      </c>
      <c r="C165" s="190" t="s">
        <v>300</v>
      </c>
      <c r="D165" s="182" t="s">
        <v>127</v>
      </c>
      <c r="E165" s="183">
        <v>82.9</v>
      </c>
      <c r="F165" s="184"/>
      <c r="G165" s="185">
        <f>ROUND(E165*F165,2)</f>
        <v>0</v>
      </c>
      <c r="H165" s="157"/>
      <c r="I165" s="156">
        <f>ROUND(E165*H165,2)</f>
        <v>0</v>
      </c>
      <c r="J165" s="157"/>
      <c r="K165" s="156">
        <f>ROUND(E165*J165,2)</f>
        <v>0</v>
      </c>
      <c r="L165" s="156">
        <v>12</v>
      </c>
      <c r="M165" s="156">
        <f>G165*(1+L165/100)</f>
        <v>0</v>
      </c>
      <c r="N165" s="155">
        <v>0</v>
      </c>
      <c r="O165" s="155">
        <f>ROUND(E165*N165,2)</f>
        <v>0</v>
      </c>
      <c r="P165" s="155">
        <v>0</v>
      </c>
      <c r="Q165" s="155">
        <f>ROUND(E165*P165,2)</f>
        <v>0</v>
      </c>
      <c r="R165" s="156"/>
      <c r="S165" s="156" t="s">
        <v>128</v>
      </c>
      <c r="T165" s="156" t="s">
        <v>129</v>
      </c>
      <c r="U165" s="156">
        <v>1.6E-2</v>
      </c>
      <c r="V165" s="156">
        <f>ROUND(E165*U165,2)</f>
        <v>1.33</v>
      </c>
      <c r="W165" s="156"/>
      <c r="X165" s="156" t="s">
        <v>130</v>
      </c>
      <c r="Y165" s="156" t="s">
        <v>131</v>
      </c>
      <c r="Z165" s="146"/>
      <c r="AA165" s="146"/>
      <c r="AB165" s="146"/>
      <c r="AC165" s="146"/>
      <c r="AD165" s="146"/>
      <c r="AE165" s="146"/>
      <c r="AF165" s="146"/>
      <c r="AG165" s="146" t="s">
        <v>132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1" x14ac:dyDescent="0.25">
      <c r="A166" s="174">
        <v>54</v>
      </c>
      <c r="B166" s="175" t="s">
        <v>301</v>
      </c>
      <c r="C166" s="188" t="s">
        <v>302</v>
      </c>
      <c r="D166" s="176" t="s">
        <v>198</v>
      </c>
      <c r="E166" s="177">
        <v>71.599999999999994</v>
      </c>
      <c r="F166" s="178"/>
      <c r="G166" s="179">
        <f>ROUND(E166*F166,2)</f>
        <v>0</v>
      </c>
      <c r="H166" s="157"/>
      <c r="I166" s="156">
        <f>ROUND(E166*H166,2)</f>
        <v>0</v>
      </c>
      <c r="J166" s="157"/>
      <c r="K166" s="156">
        <f>ROUND(E166*J166,2)</f>
        <v>0</v>
      </c>
      <c r="L166" s="156">
        <v>12</v>
      </c>
      <c r="M166" s="156">
        <f>G166*(1+L166/100)</f>
        <v>0</v>
      </c>
      <c r="N166" s="155">
        <v>0</v>
      </c>
      <c r="O166" s="155">
        <f>ROUND(E166*N166,2)</f>
        <v>0</v>
      </c>
      <c r="P166" s="155">
        <v>8.0000000000000007E-5</v>
      </c>
      <c r="Q166" s="155">
        <f>ROUND(E166*P166,2)</f>
        <v>0.01</v>
      </c>
      <c r="R166" s="156"/>
      <c r="S166" s="156" t="s">
        <v>128</v>
      </c>
      <c r="T166" s="156" t="s">
        <v>129</v>
      </c>
      <c r="U166" s="156">
        <v>0.04</v>
      </c>
      <c r="V166" s="156">
        <f>ROUND(E166*U166,2)</f>
        <v>2.86</v>
      </c>
      <c r="W166" s="156"/>
      <c r="X166" s="156" t="s">
        <v>130</v>
      </c>
      <c r="Y166" s="156" t="s">
        <v>131</v>
      </c>
      <c r="Z166" s="146"/>
      <c r="AA166" s="146"/>
      <c r="AB166" s="146"/>
      <c r="AC166" s="146"/>
      <c r="AD166" s="146"/>
      <c r="AE166" s="146"/>
      <c r="AF166" s="146"/>
      <c r="AG166" s="146" t="s">
        <v>132</v>
      </c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outlineLevel="2" x14ac:dyDescent="0.25">
      <c r="A167" s="153"/>
      <c r="B167" s="154"/>
      <c r="C167" s="189" t="s">
        <v>446</v>
      </c>
      <c r="D167" s="158"/>
      <c r="E167" s="159">
        <v>13.9</v>
      </c>
      <c r="F167" s="156"/>
      <c r="G167" s="156"/>
      <c r="H167" s="156"/>
      <c r="I167" s="156"/>
      <c r="J167" s="156"/>
      <c r="K167" s="156"/>
      <c r="L167" s="156"/>
      <c r="M167" s="156"/>
      <c r="N167" s="155"/>
      <c r="O167" s="155"/>
      <c r="P167" s="155"/>
      <c r="Q167" s="155"/>
      <c r="R167" s="156"/>
      <c r="S167" s="156"/>
      <c r="T167" s="156"/>
      <c r="U167" s="156"/>
      <c r="V167" s="156"/>
      <c r="W167" s="156"/>
      <c r="X167" s="156"/>
      <c r="Y167" s="156"/>
      <c r="Z167" s="146"/>
      <c r="AA167" s="146"/>
      <c r="AB167" s="146"/>
      <c r="AC167" s="146"/>
      <c r="AD167" s="146"/>
      <c r="AE167" s="146"/>
      <c r="AF167" s="146"/>
      <c r="AG167" s="146" t="s">
        <v>134</v>
      </c>
      <c r="AH167" s="146">
        <v>0</v>
      </c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</row>
    <row r="168" spans="1:60" outlineLevel="3" x14ac:dyDescent="0.25">
      <c r="A168" s="153"/>
      <c r="B168" s="154"/>
      <c r="C168" s="189" t="s">
        <v>447</v>
      </c>
      <c r="D168" s="158"/>
      <c r="E168" s="159">
        <v>16.8</v>
      </c>
      <c r="F168" s="156"/>
      <c r="G168" s="156"/>
      <c r="H168" s="156"/>
      <c r="I168" s="156"/>
      <c r="J168" s="156"/>
      <c r="K168" s="156"/>
      <c r="L168" s="156"/>
      <c r="M168" s="156"/>
      <c r="N168" s="155"/>
      <c r="O168" s="155"/>
      <c r="P168" s="155"/>
      <c r="Q168" s="155"/>
      <c r="R168" s="156"/>
      <c r="S168" s="156"/>
      <c r="T168" s="156"/>
      <c r="U168" s="156"/>
      <c r="V168" s="156"/>
      <c r="W168" s="156"/>
      <c r="X168" s="156"/>
      <c r="Y168" s="156"/>
      <c r="Z168" s="146"/>
      <c r="AA168" s="146"/>
      <c r="AB168" s="146"/>
      <c r="AC168" s="146"/>
      <c r="AD168" s="146"/>
      <c r="AE168" s="146"/>
      <c r="AF168" s="146"/>
      <c r="AG168" s="146" t="s">
        <v>134</v>
      </c>
      <c r="AH168" s="146">
        <v>0</v>
      </c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outlineLevel="3" x14ac:dyDescent="0.25">
      <c r="A169" s="153"/>
      <c r="B169" s="154"/>
      <c r="C169" s="189" t="s">
        <v>448</v>
      </c>
      <c r="D169" s="158"/>
      <c r="E169" s="159">
        <v>8.4</v>
      </c>
      <c r="F169" s="156"/>
      <c r="G169" s="156"/>
      <c r="H169" s="156"/>
      <c r="I169" s="156"/>
      <c r="J169" s="156"/>
      <c r="K169" s="156"/>
      <c r="L169" s="156"/>
      <c r="M169" s="156"/>
      <c r="N169" s="155"/>
      <c r="O169" s="155"/>
      <c r="P169" s="155"/>
      <c r="Q169" s="155"/>
      <c r="R169" s="156"/>
      <c r="S169" s="156"/>
      <c r="T169" s="156"/>
      <c r="U169" s="156"/>
      <c r="V169" s="156"/>
      <c r="W169" s="156"/>
      <c r="X169" s="156"/>
      <c r="Y169" s="156"/>
      <c r="Z169" s="146"/>
      <c r="AA169" s="146"/>
      <c r="AB169" s="146"/>
      <c r="AC169" s="146"/>
      <c r="AD169" s="146"/>
      <c r="AE169" s="146"/>
      <c r="AF169" s="146"/>
      <c r="AG169" s="146" t="s">
        <v>134</v>
      </c>
      <c r="AH169" s="146">
        <v>0</v>
      </c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</row>
    <row r="170" spans="1:60" outlineLevel="3" x14ac:dyDescent="0.25">
      <c r="A170" s="153"/>
      <c r="B170" s="154"/>
      <c r="C170" s="189" t="s">
        <v>449</v>
      </c>
      <c r="D170" s="158"/>
      <c r="E170" s="159">
        <v>14.8</v>
      </c>
      <c r="F170" s="156"/>
      <c r="G170" s="156"/>
      <c r="H170" s="156"/>
      <c r="I170" s="156"/>
      <c r="J170" s="156"/>
      <c r="K170" s="156"/>
      <c r="L170" s="156"/>
      <c r="M170" s="156"/>
      <c r="N170" s="155"/>
      <c r="O170" s="155"/>
      <c r="P170" s="155"/>
      <c r="Q170" s="155"/>
      <c r="R170" s="156"/>
      <c r="S170" s="156"/>
      <c r="T170" s="156"/>
      <c r="U170" s="156"/>
      <c r="V170" s="156"/>
      <c r="W170" s="156"/>
      <c r="X170" s="156"/>
      <c r="Y170" s="156"/>
      <c r="Z170" s="146"/>
      <c r="AA170" s="146"/>
      <c r="AB170" s="146"/>
      <c r="AC170" s="146"/>
      <c r="AD170" s="146"/>
      <c r="AE170" s="146"/>
      <c r="AF170" s="146"/>
      <c r="AG170" s="146" t="s">
        <v>134</v>
      </c>
      <c r="AH170" s="146">
        <v>0</v>
      </c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3" x14ac:dyDescent="0.25">
      <c r="A171" s="153"/>
      <c r="B171" s="154"/>
      <c r="C171" s="189" t="s">
        <v>450</v>
      </c>
      <c r="D171" s="158"/>
      <c r="E171" s="159">
        <v>17.7</v>
      </c>
      <c r="F171" s="156"/>
      <c r="G171" s="156"/>
      <c r="H171" s="156"/>
      <c r="I171" s="156"/>
      <c r="J171" s="156"/>
      <c r="K171" s="156"/>
      <c r="L171" s="156"/>
      <c r="M171" s="156"/>
      <c r="N171" s="155"/>
      <c r="O171" s="155"/>
      <c r="P171" s="155"/>
      <c r="Q171" s="155"/>
      <c r="R171" s="156"/>
      <c r="S171" s="156"/>
      <c r="T171" s="156"/>
      <c r="U171" s="156"/>
      <c r="V171" s="156"/>
      <c r="W171" s="156"/>
      <c r="X171" s="156"/>
      <c r="Y171" s="156"/>
      <c r="Z171" s="146"/>
      <c r="AA171" s="146"/>
      <c r="AB171" s="146"/>
      <c r="AC171" s="146"/>
      <c r="AD171" s="146"/>
      <c r="AE171" s="146"/>
      <c r="AF171" s="146"/>
      <c r="AG171" s="146" t="s">
        <v>134</v>
      </c>
      <c r="AH171" s="146">
        <v>0</v>
      </c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outlineLevel="1" x14ac:dyDescent="0.25">
      <c r="A172" s="174">
        <v>55</v>
      </c>
      <c r="B172" s="175" t="s">
        <v>306</v>
      </c>
      <c r="C172" s="188" t="s">
        <v>307</v>
      </c>
      <c r="D172" s="176" t="s">
        <v>127</v>
      </c>
      <c r="E172" s="177">
        <v>82.9</v>
      </c>
      <c r="F172" s="178"/>
      <c r="G172" s="179">
        <f>ROUND(E172*F172,2)</f>
        <v>0</v>
      </c>
      <c r="H172" s="157"/>
      <c r="I172" s="156">
        <f>ROUND(E172*H172,2)</f>
        <v>0</v>
      </c>
      <c r="J172" s="157"/>
      <c r="K172" s="156">
        <f>ROUND(E172*J172,2)</f>
        <v>0</v>
      </c>
      <c r="L172" s="156">
        <v>12</v>
      </c>
      <c r="M172" s="156">
        <f>G172*(1+L172/100)</f>
        <v>0</v>
      </c>
      <c r="N172" s="155">
        <v>0</v>
      </c>
      <c r="O172" s="155">
        <f>ROUND(E172*N172,2)</f>
        <v>0</v>
      </c>
      <c r="P172" s="155">
        <v>3.5000000000000001E-3</v>
      </c>
      <c r="Q172" s="155">
        <f>ROUND(E172*P172,2)</f>
        <v>0.28999999999999998</v>
      </c>
      <c r="R172" s="156"/>
      <c r="S172" s="156" t="s">
        <v>128</v>
      </c>
      <c r="T172" s="156" t="s">
        <v>129</v>
      </c>
      <c r="U172" s="156">
        <v>0.26</v>
      </c>
      <c r="V172" s="156">
        <f>ROUND(E172*U172,2)</f>
        <v>21.55</v>
      </c>
      <c r="W172" s="156"/>
      <c r="X172" s="156" t="s">
        <v>130</v>
      </c>
      <c r="Y172" s="156" t="s">
        <v>131</v>
      </c>
      <c r="Z172" s="146"/>
      <c r="AA172" s="146"/>
      <c r="AB172" s="146"/>
      <c r="AC172" s="146"/>
      <c r="AD172" s="146"/>
      <c r="AE172" s="146"/>
      <c r="AF172" s="146"/>
      <c r="AG172" s="146" t="s">
        <v>132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outlineLevel="2" x14ac:dyDescent="0.25">
      <c r="A173" s="153"/>
      <c r="B173" s="154"/>
      <c r="C173" s="189" t="s">
        <v>451</v>
      </c>
      <c r="D173" s="158"/>
      <c r="E173" s="159">
        <v>82.9</v>
      </c>
      <c r="F173" s="156"/>
      <c r="G173" s="156"/>
      <c r="H173" s="156"/>
      <c r="I173" s="156"/>
      <c r="J173" s="156"/>
      <c r="K173" s="156"/>
      <c r="L173" s="156"/>
      <c r="M173" s="156"/>
      <c r="N173" s="155"/>
      <c r="O173" s="155"/>
      <c r="P173" s="155"/>
      <c r="Q173" s="155"/>
      <c r="R173" s="156"/>
      <c r="S173" s="156"/>
      <c r="T173" s="156"/>
      <c r="U173" s="156"/>
      <c r="V173" s="156"/>
      <c r="W173" s="156"/>
      <c r="X173" s="156"/>
      <c r="Y173" s="156"/>
      <c r="Z173" s="146"/>
      <c r="AA173" s="146"/>
      <c r="AB173" s="146"/>
      <c r="AC173" s="146"/>
      <c r="AD173" s="146"/>
      <c r="AE173" s="146"/>
      <c r="AF173" s="146"/>
      <c r="AG173" s="146" t="s">
        <v>134</v>
      </c>
      <c r="AH173" s="146">
        <v>0</v>
      </c>
      <c r="AI173" s="146"/>
      <c r="AJ173" s="146"/>
      <c r="AK173" s="146"/>
      <c r="AL173" s="146"/>
      <c r="AM173" s="146"/>
      <c r="AN173" s="146"/>
      <c r="AO173" s="146"/>
      <c r="AP173" s="146"/>
      <c r="AQ173" s="146"/>
      <c r="AR173" s="146"/>
      <c r="AS173" s="146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</row>
    <row r="174" spans="1:60" ht="20.399999999999999" outlineLevel="1" x14ac:dyDescent="0.25">
      <c r="A174" s="174">
        <v>56</v>
      </c>
      <c r="B174" s="175" t="s">
        <v>309</v>
      </c>
      <c r="C174" s="188" t="s">
        <v>310</v>
      </c>
      <c r="D174" s="176" t="s">
        <v>127</v>
      </c>
      <c r="E174" s="177">
        <v>82.9</v>
      </c>
      <c r="F174" s="178"/>
      <c r="G174" s="179">
        <f>ROUND(E174*F174,2)</f>
        <v>0</v>
      </c>
      <c r="H174" s="157"/>
      <c r="I174" s="156">
        <f>ROUND(E174*H174,2)</f>
        <v>0</v>
      </c>
      <c r="J174" s="157"/>
      <c r="K174" s="156">
        <f>ROUND(E174*J174,2)</f>
        <v>0</v>
      </c>
      <c r="L174" s="156">
        <v>12</v>
      </c>
      <c r="M174" s="156">
        <f>G174*(1+L174/100)</f>
        <v>0</v>
      </c>
      <c r="N174" s="155">
        <v>3.8700000000000002E-3</v>
      </c>
      <c r="O174" s="155">
        <f>ROUND(E174*N174,2)</f>
        <v>0.32</v>
      </c>
      <c r="P174" s="155">
        <v>0</v>
      </c>
      <c r="Q174" s="155">
        <f>ROUND(E174*P174,2)</f>
        <v>0</v>
      </c>
      <c r="R174" s="156"/>
      <c r="S174" s="156" t="s">
        <v>128</v>
      </c>
      <c r="T174" s="156" t="s">
        <v>246</v>
      </c>
      <c r="U174" s="156">
        <v>0</v>
      </c>
      <c r="V174" s="156">
        <f>ROUND(E174*U174,2)</f>
        <v>0</v>
      </c>
      <c r="W174" s="156"/>
      <c r="X174" s="156" t="s">
        <v>247</v>
      </c>
      <c r="Y174" s="156" t="s">
        <v>131</v>
      </c>
      <c r="Z174" s="146"/>
      <c r="AA174" s="146"/>
      <c r="AB174" s="146"/>
      <c r="AC174" s="146"/>
      <c r="AD174" s="146"/>
      <c r="AE174" s="146"/>
      <c r="AF174" s="146"/>
      <c r="AG174" s="146" t="s">
        <v>248</v>
      </c>
      <c r="AH174" s="146"/>
      <c r="AI174" s="146"/>
      <c r="AJ174" s="146"/>
      <c r="AK174" s="146"/>
      <c r="AL174" s="146"/>
      <c r="AM174" s="146"/>
      <c r="AN174" s="146"/>
      <c r="AO174" s="146"/>
      <c r="AP174" s="146"/>
      <c r="AQ174" s="146"/>
      <c r="AR174" s="146"/>
      <c r="AS174" s="146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</row>
    <row r="175" spans="1:60" ht="31.2" outlineLevel="2" x14ac:dyDescent="0.25">
      <c r="A175" s="153"/>
      <c r="B175" s="154"/>
      <c r="C175" s="252" t="s">
        <v>452</v>
      </c>
      <c r="D175" s="253"/>
      <c r="E175" s="253"/>
      <c r="F175" s="253"/>
      <c r="G175" s="253"/>
      <c r="H175" s="156"/>
      <c r="I175" s="156"/>
      <c r="J175" s="156"/>
      <c r="K175" s="156"/>
      <c r="L175" s="156"/>
      <c r="M175" s="156"/>
      <c r="N175" s="155"/>
      <c r="O175" s="155"/>
      <c r="P175" s="155"/>
      <c r="Q175" s="155"/>
      <c r="R175" s="156"/>
      <c r="S175" s="156"/>
      <c r="T175" s="156"/>
      <c r="U175" s="156"/>
      <c r="V175" s="156"/>
      <c r="W175" s="156"/>
      <c r="X175" s="156"/>
      <c r="Y175" s="156"/>
      <c r="Z175" s="146"/>
      <c r="AA175" s="146"/>
      <c r="AB175" s="146"/>
      <c r="AC175" s="146"/>
      <c r="AD175" s="146"/>
      <c r="AE175" s="146"/>
      <c r="AF175" s="146"/>
      <c r="AG175" s="146" t="s">
        <v>149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86" t="str">
        <f>C175</f>
        <v>Provedení soklové lišty ve všech místnostech: materiál - hybridní PVC, výška hrany - 80m, dřevěný dekor dle dekoru podlahy dané místnosti , rohy - řešeno lokálně, seříznutím pod úhlem, montáž - lepené spec. lepidlem na podlahové lišty .... celkem 71,6 m</v>
      </c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5">
      <c r="A176" s="153"/>
      <c r="B176" s="154"/>
      <c r="C176" s="189" t="s">
        <v>451</v>
      </c>
      <c r="D176" s="158"/>
      <c r="E176" s="159">
        <v>82.9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134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x14ac:dyDescent="0.25">
      <c r="A177" s="167" t="s">
        <v>123</v>
      </c>
      <c r="B177" s="168" t="s">
        <v>86</v>
      </c>
      <c r="C177" s="187" t="s">
        <v>87</v>
      </c>
      <c r="D177" s="169"/>
      <c r="E177" s="170"/>
      <c r="F177" s="171"/>
      <c r="G177" s="172">
        <f>SUMIF(AG178:AG191,"&lt;&gt;NOR",G178:G191)</f>
        <v>0</v>
      </c>
      <c r="H177" s="166"/>
      <c r="I177" s="166">
        <f>SUM(I178:I191)</f>
        <v>0</v>
      </c>
      <c r="J177" s="166"/>
      <c r="K177" s="166">
        <f>SUM(K178:K191)</f>
        <v>0</v>
      </c>
      <c r="L177" s="166"/>
      <c r="M177" s="166">
        <f>SUM(M178:M191)</f>
        <v>0</v>
      </c>
      <c r="N177" s="165"/>
      <c r="O177" s="165">
        <f>SUM(O178:O191)</f>
        <v>1.01</v>
      </c>
      <c r="P177" s="165"/>
      <c r="Q177" s="165">
        <f>SUM(Q178:Q191)</f>
        <v>0</v>
      </c>
      <c r="R177" s="166"/>
      <c r="S177" s="166"/>
      <c r="T177" s="166"/>
      <c r="U177" s="166"/>
      <c r="V177" s="166">
        <f>SUM(V178:V191)</f>
        <v>50.35</v>
      </c>
      <c r="W177" s="166"/>
      <c r="X177" s="166"/>
      <c r="Y177" s="166"/>
      <c r="AG177" t="s">
        <v>124</v>
      </c>
    </row>
    <row r="178" spans="1:60" outlineLevel="1" x14ac:dyDescent="0.25">
      <c r="A178" s="174">
        <v>57</v>
      </c>
      <c r="B178" s="175" t="s">
        <v>312</v>
      </c>
      <c r="C178" s="188" t="s">
        <v>313</v>
      </c>
      <c r="D178" s="176" t="s">
        <v>127</v>
      </c>
      <c r="E178" s="177">
        <v>36.286999999999999</v>
      </c>
      <c r="F178" s="178"/>
      <c r="G178" s="179">
        <f>ROUND(E178*F178,2)</f>
        <v>0</v>
      </c>
      <c r="H178" s="157"/>
      <c r="I178" s="156">
        <f>ROUND(E178*H178,2)</f>
        <v>0</v>
      </c>
      <c r="J178" s="157"/>
      <c r="K178" s="156">
        <f>ROUND(E178*J178,2)</f>
        <v>0</v>
      </c>
      <c r="L178" s="156">
        <v>12</v>
      </c>
      <c r="M178" s="156">
        <f>G178*(1+L178/100)</f>
        <v>0</v>
      </c>
      <c r="N178" s="155">
        <v>1.6000000000000001E-4</v>
      </c>
      <c r="O178" s="155">
        <f>ROUND(E178*N178,2)</f>
        <v>0.01</v>
      </c>
      <c r="P178" s="155">
        <v>0</v>
      </c>
      <c r="Q178" s="155">
        <f>ROUND(E178*P178,2)</f>
        <v>0</v>
      </c>
      <c r="R178" s="156"/>
      <c r="S178" s="156" t="s">
        <v>128</v>
      </c>
      <c r="T178" s="156" t="s">
        <v>129</v>
      </c>
      <c r="U178" s="156">
        <v>0.05</v>
      </c>
      <c r="V178" s="156">
        <f>ROUND(E178*U178,2)</f>
        <v>1.81</v>
      </c>
      <c r="W178" s="156"/>
      <c r="X178" s="156" t="s">
        <v>130</v>
      </c>
      <c r="Y178" s="156" t="s">
        <v>131</v>
      </c>
      <c r="Z178" s="146"/>
      <c r="AA178" s="146"/>
      <c r="AB178" s="146"/>
      <c r="AC178" s="146"/>
      <c r="AD178" s="146"/>
      <c r="AE178" s="146"/>
      <c r="AF178" s="146"/>
      <c r="AG178" s="146" t="s">
        <v>132</v>
      </c>
      <c r="AH178" s="146"/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outlineLevel="2" x14ac:dyDescent="0.25">
      <c r="A179" s="153"/>
      <c r="B179" s="154"/>
      <c r="C179" s="252" t="s">
        <v>314</v>
      </c>
      <c r="D179" s="253"/>
      <c r="E179" s="253"/>
      <c r="F179" s="253"/>
      <c r="G179" s="253"/>
      <c r="H179" s="156"/>
      <c r="I179" s="156"/>
      <c r="J179" s="156"/>
      <c r="K179" s="156"/>
      <c r="L179" s="156"/>
      <c r="M179" s="156"/>
      <c r="N179" s="155"/>
      <c r="O179" s="155"/>
      <c r="P179" s="155"/>
      <c r="Q179" s="155"/>
      <c r="R179" s="156"/>
      <c r="S179" s="156"/>
      <c r="T179" s="156"/>
      <c r="U179" s="156"/>
      <c r="V179" s="156"/>
      <c r="W179" s="156"/>
      <c r="X179" s="156"/>
      <c r="Y179" s="156"/>
      <c r="Z179" s="146"/>
      <c r="AA179" s="146"/>
      <c r="AB179" s="146"/>
      <c r="AC179" s="146"/>
      <c r="AD179" s="146"/>
      <c r="AE179" s="146"/>
      <c r="AF179" s="146"/>
      <c r="AG179" s="146" t="s">
        <v>149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5">
      <c r="A180" s="153"/>
      <c r="B180" s="154"/>
      <c r="C180" s="189" t="s">
        <v>418</v>
      </c>
      <c r="D180" s="158"/>
      <c r="E180" s="159">
        <v>13.204000000000001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134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outlineLevel="3" x14ac:dyDescent="0.25">
      <c r="A181" s="153"/>
      <c r="B181" s="154"/>
      <c r="C181" s="189" t="s">
        <v>419</v>
      </c>
      <c r="D181" s="158"/>
      <c r="E181" s="159">
        <v>20.683</v>
      </c>
      <c r="F181" s="156"/>
      <c r="G181" s="156"/>
      <c r="H181" s="156"/>
      <c r="I181" s="156"/>
      <c r="J181" s="156"/>
      <c r="K181" s="156"/>
      <c r="L181" s="156"/>
      <c r="M181" s="156"/>
      <c r="N181" s="155"/>
      <c r="O181" s="155"/>
      <c r="P181" s="155"/>
      <c r="Q181" s="155"/>
      <c r="R181" s="156"/>
      <c r="S181" s="156"/>
      <c r="T181" s="156"/>
      <c r="U181" s="156"/>
      <c r="V181" s="156"/>
      <c r="W181" s="156"/>
      <c r="X181" s="156"/>
      <c r="Y181" s="156"/>
      <c r="Z181" s="146"/>
      <c r="AA181" s="146"/>
      <c r="AB181" s="146"/>
      <c r="AC181" s="146"/>
      <c r="AD181" s="146"/>
      <c r="AE181" s="146"/>
      <c r="AF181" s="146"/>
      <c r="AG181" s="146" t="s">
        <v>134</v>
      </c>
      <c r="AH181" s="146">
        <v>0</v>
      </c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3" x14ac:dyDescent="0.25">
      <c r="A182" s="153"/>
      <c r="B182" s="154"/>
      <c r="C182" s="189" t="s">
        <v>420</v>
      </c>
      <c r="D182" s="158"/>
      <c r="E182" s="159">
        <v>2.4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134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ht="20.399999999999999" outlineLevel="1" x14ac:dyDescent="0.25">
      <c r="A183" s="174">
        <v>58</v>
      </c>
      <c r="B183" s="175" t="s">
        <v>316</v>
      </c>
      <c r="C183" s="188" t="s">
        <v>317</v>
      </c>
      <c r="D183" s="176" t="s">
        <v>127</v>
      </c>
      <c r="E183" s="177">
        <v>36.286999999999999</v>
      </c>
      <c r="F183" s="178"/>
      <c r="G183" s="179">
        <f>ROUND(E183*F183,2)</f>
        <v>0</v>
      </c>
      <c r="H183" s="157"/>
      <c r="I183" s="156">
        <f>ROUND(E183*H183,2)</f>
        <v>0</v>
      </c>
      <c r="J183" s="157"/>
      <c r="K183" s="156">
        <f>ROUND(E183*J183,2)</f>
        <v>0</v>
      </c>
      <c r="L183" s="156">
        <v>12</v>
      </c>
      <c r="M183" s="156">
        <f>G183*(1+L183/100)</f>
        <v>0</v>
      </c>
      <c r="N183" s="155">
        <v>5.3499999999999997E-3</v>
      </c>
      <c r="O183" s="155">
        <f>ROUND(E183*N183,2)</f>
        <v>0.19</v>
      </c>
      <c r="P183" s="155">
        <v>0</v>
      </c>
      <c r="Q183" s="155">
        <f>ROUND(E183*P183,2)</f>
        <v>0</v>
      </c>
      <c r="R183" s="156"/>
      <c r="S183" s="156" t="s">
        <v>128</v>
      </c>
      <c r="T183" s="156" t="s">
        <v>129</v>
      </c>
      <c r="U183" s="156">
        <v>1.29</v>
      </c>
      <c r="V183" s="156">
        <f>ROUND(E183*U183,2)</f>
        <v>46.81</v>
      </c>
      <c r="W183" s="156"/>
      <c r="X183" s="156" t="s">
        <v>130</v>
      </c>
      <c r="Y183" s="156" t="s">
        <v>131</v>
      </c>
      <c r="Z183" s="146"/>
      <c r="AA183" s="146"/>
      <c r="AB183" s="146"/>
      <c r="AC183" s="146"/>
      <c r="AD183" s="146"/>
      <c r="AE183" s="146"/>
      <c r="AF183" s="146"/>
      <c r="AG183" s="146" t="s">
        <v>132</v>
      </c>
      <c r="AH183" s="146"/>
      <c r="AI183" s="146"/>
      <c r="AJ183" s="146"/>
      <c r="AK183" s="146"/>
      <c r="AL183" s="146"/>
      <c r="AM183" s="146"/>
      <c r="AN183" s="146"/>
      <c r="AO183" s="146"/>
      <c r="AP183" s="146"/>
      <c r="AQ183" s="146"/>
      <c r="AR183" s="146"/>
      <c r="AS183" s="146"/>
      <c r="AT183" s="146"/>
      <c r="AU183" s="146"/>
      <c r="AV183" s="146"/>
      <c r="AW183" s="146"/>
      <c r="AX183" s="146"/>
      <c r="AY183" s="146"/>
      <c r="AZ183" s="146"/>
      <c r="BA183" s="146"/>
      <c r="BB183" s="146"/>
      <c r="BC183" s="146"/>
      <c r="BD183" s="146"/>
      <c r="BE183" s="146"/>
      <c r="BF183" s="146"/>
      <c r="BG183" s="146"/>
      <c r="BH183" s="146"/>
    </row>
    <row r="184" spans="1:60" outlineLevel="2" x14ac:dyDescent="0.25">
      <c r="A184" s="153"/>
      <c r="B184" s="154"/>
      <c r="C184" s="189" t="s">
        <v>418</v>
      </c>
      <c r="D184" s="158"/>
      <c r="E184" s="159">
        <v>13.204000000000001</v>
      </c>
      <c r="F184" s="156"/>
      <c r="G184" s="156"/>
      <c r="H184" s="156"/>
      <c r="I184" s="156"/>
      <c r="J184" s="156"/>
      <c r="K184" s="156"/>
      <c r="L184" s="156"/>
      <c r="M184" s="156"/>
      <c r="N184" s="155"/>
      <c r="O184" s="155"/>
      <c r="P184" s="155"/>
      <c r="Q184" s="155"/>
      <c r="R184" s="156"/>
      <c r="S184" s="156"/>
      <c r="T184" s="156"/>
      <c r="U184" s="156"/>
      <c r="V184" s="156"/>
      <c r="W184" s="156"/>
      <c r="X184" s="156"/>
      <c r="Y184" s="156"/>
      <c r="Z184" s="146"/>
      <c r="AA184" s="146"/>
      <c r="AB184" s="146"/>
      <c r="AC184" s="146"/>
      <c r="AD184" s="146"/>
      <c r="AE184" s="146"/>
      <c r="AF184" s="146"/>
      <c r="AG184" s="146" t="s">
        <v>134</v>
      </c>
      <c r="AH184" s="146">
        <v>0</v>
      </c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46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</row>
    <row r="185" spans="1:60" outlineLevel="3" x14ac:dyDescent="0.25">
      <c r="A185" s="153"/>
      <c r="B185" s="154"/>
      <c r="C185" s="189" t="s">
        <v>419</v>
      </c>
      <c r="D185" s="158"/>
      <c r="E185" s="159">
        <v>20.683</v>
      </c>
      <c r="F185" s="156"/>
      <c r="G185" s="156"/>
      <c r="H185" s="156"/>
      <c r="I185" s="156"/>
      <c r="J185" s="156"/>
      <c r="K185" s="156"/>
      <c r="L185" s="156"/>
      <c r="M185" s="156"/>
      <c r="N185" s="155"/>
      <c r="O185" s="155"/>
      <c r="P185" s="155"/>
      <c r="Q185" s="155"/>
      <c r="R185" s="156"/>
      <c r="S185" s="156"/>
      <c r="T185" s="156"/>
      <c r="U185" s="156"/>
      <c r="V185" s="156"/>
      <c r="W185" s="156"/>
      <c r="X185" s="156"/>
      <c r="Y185" s="156"/>
      <c r="Z185" s="146"/>
      <c r="AA185" s="146"/>
      <c r="AB185" s="146"/>
      <c r="AC185" s="146"/>
      <c r="AD185" s="146"/>
      <c r="AE185" s="146"/>
      <c r="AF185" s="146"/>
      <c r="AG185" s="146" t="s">
        <v>134</v>
      </c>
      <c r="AH185" s="146">
        <v>0</v>
      </c>
      <c r="AI185" s="146"/>
      <c r="AJ185" s="146"/>
      <c r="AK185" s="146"/>
      <c r="AL185" s="146"/>
      <c r="AM185" s="146"/>
      <c r="AN185" s="146"/>
      <c r="AO185" s="146"/>
      <c r="AP185" s="146"/>
      <c r="AQ185" s="146"/>
      <c r="AR185" s="146"/>
      <c r="AS185" s="146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</row>
    <row r="186" spans="1:60" outlineLevel="3" x14ac:dyDescent="0.25">
      <c r="A186" s="153"/>
      <c r="B186" s="154"/>
      <c r="C186" s="189" t="s">
        <v>420</v>
      </c>
      <c r="D186" s="158"/>
      <c r="E186" s="159">
        <v>2.4</v>
      </c>
      <c r="F186" s="156"/>
      <c r="G186" s="156"/>
      <c r="H186" s="156"/>
      <c r="I186" s="156"/>
      <c r="J186" s="156"/>
      <c r="K186" s="156"/>
      <c r="L186" s="156"/>
      <c r="M186" s="156"/>
      <c r="N186" s="155"/>
      <c r="O186" s="155"/>
      <c r="P186" s="155"/>
      <c r="Q186" s="155"/>
      <c r="R186" s="156"/>
      <c r="S186" s="156"/>
      <c r="T186" s="156"/>
      <c r="U186" s="156"/>
      <c r="V186" s="156"/>
      <c r="W186" s="156"/>
      <c r="X186" s="156"/>
      <c r="Y186" s="156"/>
      <c r="Z186" s="146"/>
      <c r="AA186" s="146"/>
      <c r="AB186" s="146"/>
      <c r="AC186" s="146"/>
      <c r="AD186" s="146"/>
      <c r="AE186" s="146"/>
      <c r="AF186" s="146"/>
      <c r="AG186" s="146" t="s">
        <v>134</v>
      </c>
      <c r="AH186" s="146">
        <v>0</v>
      </c>
      <c r="AI186" s="146"/>
      <c r="AJ186" s="146"/>
      <c r="AK186" s="146"/>
      <c r="AL186" s="146"/>
      <c r="AM186" s="146"/>
      <c r="AN186" s="146"/>
      <c r="AO186" s="146"/>
      <c r="AP186" s="146"/>
      <c r="AQ186" s="146"/>
      <c r="AR186" s="146"/>
      <c r="AS186" s="146"/>
      <c r="AT186" s="146"/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</row>
    <row r="187" spans="1:60" outlineLevel="1" x14ac:dyDescent="0.25">
      <c r="A187" s="174">
        <v>59</v>
      </c>
      <c r="B187" s="175" t="s">
        <v>318</v>
      </c>
      <c r="C187" s="188" t="s">
        <v>319</v>
      </c>
      <c r="D187" s="176" t="s">
        <v>198</v>
      </c>
      <c r="E187" s="177">
        <v>0.9</v>
      </c>
      <c r="F187" s="178"/>
      <c r="G187" s="179">
        <f>ROUND(E187*F187,2)</f>
        <v>0</v>
      </c>
      <c r="H187" s="157"/>
      <c r="I187" s="156">
        <f>ROUND(E187*H187,2)</f>
        <v>0</v>
      </c>
      <c r="J187" s="157"/>
      <c r="K187" s="156">
        <f>ROUND(E187*J187,2)</f>
        <v>0</v>
      </c>
      <c r="L187" s="156">
        <v>12</v>
      </c>
      <c r="M187" s="156">
        <f>G187*(1+L187/100)</f>
        <v>0</v>
      </c>
      <c r="N187" s="155">
        <v>6.6E-4</v>
      </c>
      <c r="O187" s="155">
        <f>ROUND(E187*N187,2)</f>
        <v>0</v>
      </c>
      <c r="P187" s="155">
        <v>0</v>
      </c>
      <c r="Q187" s="155">
        <f>ROUND(E187*P187,2)</f>
        <v>0</v>
      </c>
      <c r="R187" s="156"/>
      <c r="S187" s="156" t="s">
        <v>128</v>
      </c>
      <c r="T187" s="156" t="s">
        <v>129</v>
      </c>
      <c r="U187" s="156">
        <v>0.12</v>
      </c>
      <c r="V187" s="156">
        <f>ROUND(E187*U187,2)</f>
        <v>0.11</v>
      </c>
      <c r="W187" s="156"/>
      <c r="X187" s="156" t="s">
        <v>130</v>
      </c>
      <c r="Y187" s="156" t="s">
        <v>131</v>
      </c>
      <c r="Z187" s="146"/>
      <c r="AA187" s="146"/>
      <c r="AB187" s="146"/>
      <c r="AC187" s="146"/>
      <c r="AD187" s="146"/>
      <c r="AE187" s="146"/>
      <c r="AF187" s="146"/>
      <c r="AG187" s="146" t="s">
        <v>132</v>
      </c>
      <c r="AH187" s="146"/>
      <c r="AI187" s="146"/>
      <c r="AJ187" s="146"/>
      <c r="AK187" s="146"/>
      <c r="AL187" s="146"/>
      <c r="AM187" s="146"/>
      <c r="AN187" s="146"/>
      <c r="AO187" s="146"/>
      <c r="AP187" s="146"/>
      <c r="AQ187" s="146"/>
      <c r="AR187" s="146"/>
      <c r="AS187" s="146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</row>
    <row r="188" spans="1:60" outlineLevel="2" x14ac:dyDescent="0.25">
      <c r="A188" s="153"/>
      <c r="B188" s="154"/>
      <c r="C188" s="189" t="s">
        <v>453</v>
      </c>
      <c r="D188" s="158"/>
      <c r="E188" s="159">
        <v>0.9</v>
      </c>
      <c r="F188" s="156"/>
      <c r="G188" s="156"/>
      <c r="H188" s="156"/>
      <c r="I188" s="156"/>
      <c r="J188" s="156"/>
      <c r="K188" s="156"/>
      <c r="L188" s="156"/>
      <c r="M188" s="156"/>
      <c r="N188" s="155"/>
      <c r="O188" s="155"/>
      <c r="P188" s="155"/>
      <c r="Q188" s="155"/>
      <c r="R188" s="156"/>
      <c r="S188" s="156"/>
      <c r="T188" s="156"/>
      <c r="U188" s="156"/>
      <c r="V188" s="156"/>
      <c r="W188" s="156"/>
      <c r="X188" s="156"/>
      <c r="Y188" s="156"/>
      <c r="Z188" s="146"/>
      <c r="AA188" s="146"/>
      <c r="AB188" s="146"/>
      <c r="AC188" s="146"/>
      <c r="AD188" s="146"/>
      <c r="AE188" s="146"/>
      <c r="AF188" s="146"/>
      <c r="AG188" s="146" t="s">
        <v>134</v>
      </c>
      <c r="AH188" s="146">
        <v>0</v>
      </c>
      <c r="AI188" s="146"/>
      <c r="AJ188" s="146"/>
      <c r="AK188" s="146"/>
      <c r="AL188" s="146"/>
      <c r="AM188" s="146"/>
      <c r="AN188" s="146"/>
      <c r="AO188" s="146"/>
      <c r="AP188" s="146"/>
      <c r="AQ188" s="146"/>
      <c r="AR188" s="146"/>
      <c r="AS188" s="146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</row>
    <row r="189" spans="1:60" outlineLevel="1" x14ac:dyDescent="0.25">
      <c r="A189" s="174">
        <v>60</v>
      </c>
      <c r="B189" s="175" t="s">
        <v>322</v>
      </c>
      <c r="C189" s="188" t="s">
        <v>323</v>
      </c>
      <c r="D189" s="176" t="s">
        <v>127</v>
      </c>
      <c r="E189" s="177">
        <v>40.641440000000003</v>
      </c>
      <c r="F189" s="178"/>
      <c r="G189" s="179">
        <f>ROUND(E189*F189,2)</f>
        <v>0</v>
      </c>
      <c r="H189" s="157"/>
      <c r="I189" s="156">
        <f>ROUND(E189*H189,2)</f>
        <v>0</v>
      </c>
      <c r="J189" s="157"/>
      <c r="K189" s="156">
        <f>ROUND(E189*J189,2)</f>
        <v>0</v>
      </c>
      <c r="L189" s="156">
        <v>12</v>
      </c>
      <c r="M189" s="156">
        <f>G189*(1+L189/100)</f>
        <v>0</v>
      </c>
      <c r="N189" s="155">
        <v>0.02</v>
      </c>
      <c r="O189" s="155">
        <f>ROUND(E189*N189,2)</f>
        <v>0.81</v>
      </c>
      <c r="P189" s="155">
        <v>0</v>
      </c>
      <c r="Q189" s="155">
        <f>ROUND(E189*P189,2)</f>
        <v>0</v>
      </c>
      <c r="R189" s="156" t="s">
        <v>275</v>
      </c>
      <c r="S189" s="156" t="s">
        <v>128</v>
      </c>
      <c r="T189" s="156" t="s">
        <v>129</v>
      </c>
      <c r="U189" s="156">
        <v>0</v>
      </c>
      <c r="V189" s="156">
        <f>ROUND(E189*U189,2)</f>
        <v>0</v>
      </c>
      <c r="W189" s="156"/>
      <c r="X189" s="156" t="s">
        <v>152</v>
      </c>
      <c r="Y189" s="156" t="s">
        <v>131</v>
      </c>
      <c r="Z189" s="146"/>
      <c r="AA189" s="146"/>
      <c r="AB189" s="146"/>
      <c r="AC189" s="146"/>
      <c r="AD189" s="146"/>
      <c r="AE189" s="146"/>
      <c r="AF189" s="146"/>
      <c r="AG189" s="146" t="s">
        <v>153</v>
      </c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</row>
    <row r="190" spans="1:60" outlineLevel="2" x14ac:dyDescent="0.25">
      <c r="A190" s="153"/>
      <c r="B190" s="154"/>
      <c r="C190" s="189" t="s">
        <v>454</v>
      </c>
      <c r="D190" s="158"/>
      <c r="E190" s="159">
        <v>40.641440000000003</v>
      </c>
      <c r="F190" s="156"/>
      <c r="G190" s="156"/>
      <c r="H190" s="156"/>
      <c r="I190" s="156"/>
      <c r="J190" s="156"/>
      <c r="K190" s="156"/>
      <c r="L190" s="156"/>
      <c r="M190" s="156"/>
      <c r="N190" s="155"/>
      <c r="O190" s="155"/>
      <c r="P190" s="155"/>
      <c r="Q190" s="155"/>
      <c r="R190" s="156"/>
      <c r="S190" s="156"/>
      <c r="T190" s="156"/>
      <c r="U190" s="156"/>
      <c r="V190" s="156"/>
      <c r="W190" s="156"/>
      <c r="X190" s="156"/>
      <c r="Y190" s="156"/>
      <c r="Z190" s="146"/>
      <c r="AA190" s="146"/>
      <c r="AB190" s="146"/>
      <c r="AC190" s="146"/>
      <c r="AD190" s="146"/>
      <c r="AE190" s="146"/>
      <c r="AF190" s="146"/>
      <c r="AG190" s="146" t="s">
        <v>134</v>
      </c>
      <c r="AH190" s="146">
        <v>0</v>
      </c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</row>
    <row r="191" spans="1:60" outlineLevel="1" x14ac:dyDescent="0.25">
      <c r="A191" s="180">
        <v>61</v>
      </c>
      <c r="B191" s="181" t="s">
        <v>326</v>
      </c>
      <c r="C191" s="190" t="s">
        <v>327</v>
      </c>
      <c r="D191" s="182" t="s">
        <v>241</v>
      </c>
      <c r="E191" s="183">
        <v>1.01336</v>
      </c>
      <c r="F191" s="184"/>
      <c r="G191" s="185">
        <f>ROUND(E191*F191,2)</f>
        <v>0</v>
      </c>
      <c r="H191" s="157"/>
      <c r="I191" s="156">
        <f>ROUND(E191*H191,2)</f>
        <v>0</v>
      </c>
      <c r="J191" s="157"/>
      <c r="K191" s="156">
        <f>ROUND(E191*J191,2)</f>
        <v>0</v>
      </c>
      <c r="L191" s="156">
        <v>12</v>
      </c>
      <c r="M191" s="156">
        <f>G191*(1+L191/100)</f>
        <v>0</v>
      </c>
      <c r="N191" s="155">
        <v>0</v>
      </c>
      <c r="O191" s="155">
        <f>ROUND(E191*N191,2)</f>
        <v>0</v>
      </c>
      <c r="P191" s="155">
        <v>0</v>
      </c>
      <c r="Q191" s="155">
        <f>ROUND(E191*P191,2)</f>
        <v>0</v>
      </c>
      <c r="R191" s="156"/>
      <c r="S191" s="156" t="s">
        <v>128</v>
      </c>
      <c r="T191" s="156" t="s">
        <v>129</v>
      </c>
      <c r="U191" s="156">
        <v>1.5980000000000001</v>
      </c>
      <c r="V191" s="156">
        <f>ROUND(E191*U191,2)</f>
        <v>1.62</v>
      </c>
      <c r="W191" s="156"/>
      <c r="X191" s="156" t="s">
        <v>242</v>
      </c>
      <c r="Y191" s="156" t="s">
        <v>131</v>
      </c>
      <c r="Z191" s="146"/>
      <c r="AA191" s="146"/>
      <c r="AB191" s="146"/>
      <c r="AC191" s="146"/>
      <c r="AD191" s="146"/>
      <c r="AE191" s="146"/>
      <c r="AF191" s="146"/>
      <c r="AG191" s="146" t="s">
        <v>243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x14ac:dyDescent="0.25">
      <c r="A192" s="167" t="s">
        <v>123</v>
      </c>
      <c r="B192" s="168" t="s">
        <v>88</v>
      </c>
      <c r="C192" s="187" t="s">
        <v>89</v>
      </c>
      <c r="D192" s="169"/>
      <c r="E192" s="170"/>
      <c r="F192" s="171"/>
      <c r="G192" s="172">
        <f>SUMIF(AG193:AG226,"&lt;&gt;NOR",G193:G226)</f>
        <v>0</v>
      </c>
      <c r="H192" s="166"/>
      <c r="I192" s="166">
        <f>SUM(I193:I226)</f>
        <v>0</v>
      </c>
      <c r="J192" s="166"/>
      <c r="K192" s="166">
        <f>SUM(K193:K226)</f>
        <v>0</v>
      </c>
      <c r="L192" s="166"/>
      <c r="M192" s="166">
        <f>SUM(M193:M226)</f>
        <v>0</v>
      </c>
      <c r="N192" s="165"/>
      <c r="O192" s="165">
        <f>SUM(O193:O226)</f>
        <v>0.15000000000000002</v>
      </c>
      <c r="P192" s="165"/>
      <c r="Q192" s="165">
        <f>SUM(Q193:Q226)</f>
        <v>0.3</v>
      </c>
      <c r="R192" s="166"/>
      <c r="S192" s="166"/>
      <c r="T192" s="166"/>
      <c r="U192" s="166"/>
      <c r="V192" s="166">
        <f>SUM(V193:V226)</f>
        <v>71.25</v>
      </c>
      <c r="W192" s="166"/>
      <c r="X192" s="166"/>
      <c r="Y192" s="166"/>
      <c r="AG192" t="s">
        <v>124</v>
      </c>
    </row>
    <row r="193" spans="1:60" outlineLevel="1" x14ac:dyDescent="0.25">
      <c r="A193" s="174">
        <v>62</v>
      </c>
      <c r="B193" s="175" t="s">
        <v>328</v>
      </c>
      <c r="C193" s="188" t="s">
        <v>329</v>
      </c>
      <c r="D193" s="176" t="s">
        <v>127</v>
      </c>
      <c r="E193" s="177">
        <v>335.32499999999999</v>
      </c>
      <c r="F193" s="178"/>
      <c r="G193" s="179">
        <f>ROUND(E193*F193,2)</f>
        <v>0</v>
      </c>
      <c r="H193" s="157"/>
      <c r="I193" s="156">
        <f>ROUND(E193*H193,2)</f>
        <v>0</v>
      </c>
      <c r="J193" s="157"/>
      <c r="K193" s="156">
        <f>ROUND(E193*J193,2)</f>
        <v>0</v>
      </c>
      <c r="L193" s="156">
        <v>12</v>
      </c>
      <c r="M193" s="156">
        <f>G193*(1+L193/100)</f>
        <v>0</v>
      </c>
      <c r="N193" s="155">
        <v>0</v>
      </c>
      <c r="O193" s="155">
        <f>ROUND(E193*N193,2)</f>
        <v>0</v>
      </c>
      <c r="P193" s="155">
        <v>8.9999999999999998E-4</v>
      </c>
      <c r="Q193" s="155">
        <f>ROUND(E193*P193,2)</f>
        <v>0.3</v>
      </c>
      <c r="R193" s="156"/>
      <c r="S193" s="156" t="s">
        <v>128</v>
      </c>
      <c r="T193" s="156" t="s">
        <v>129</v>
      </c>
      <c r="U193" s="156">
        <v>0.08</v>
      </c>
      <c r="V193" s="156">
        <f>ROUND(E193*U193,2)</f>
        <v>26.83</v>
      </c>
      <c r="W193" s="156"/>
      <c r="X193" s="156" t="s">
        <v>130</v>
      </c>
      <c r="Y193" s="156" t="s">
        <v>131</v>
      </c>
      <c r="Z193" s="146"/>
      <c r="AA193" s="146"/>
      <c r="AB193" s="146"/>
      <c r="AC193" s="146"/>
      <c r="AD193" s="146"/>
      <c r="AE193" s="146"/>
      <c r="AF193" s="146"/>
      <c r="AG193" s="146" t="s">
        <v>132</v>
      </c>
      <c r="AH193" s="146"/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outlineLevel="2" x14ac:dyDescent="0.25">
      <c r="A194" s="153"/>
      <c r="B194" s="154"/>
      <c r="C194" s="252" t="s">
        <v>330</v>
      </c>
      <c r="D194" s="253"/>
      <c r="E194" s="253"/>
      <c r="F194" s="253"/>
      <c r="G194" s="253"/>
      <c r="H194" s="156"/>
      <c r="I194" s="156"/>
      <c r="J194" s="156"/>
      <c r="K194" s="156"/>
      <c r="L194" s="156"/>
      <c r="M194" s="156"/>
      <c r="N194" s="155"/>
      <c r="O194" s="155"/>
      <c r="P194" s="155"/>
      <c r="Q194" s="155"/>
      <c r="R194" s="156"/>
      <c r="S194" s="156"/>
      <c r="T194" s="156"/>
      <c r="U194" s="156"/>
      <c r="V194" s="156"/>
      <c r="W194" s="156"/>
      <c r="X194" s="156"/>
      <c r="Y194" s="156"/>
      <c r="Z194" s="146"/>
      <c r="AA194" s="146"/>
      <c r="AB194" s="146"/>
      <c r="AC194" s="146"/>
      <c r="AD194" s="146"/>
      <c r="AE194" s="146"/>
      <c r="AF194" s="146"/>
      <c r="AG194" s="146" t="s">
        <v>149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5">
      <c r="A195" s="153"/>
      <c r="B195" s="154"/>
      <c r="C195" s="189" t="s">
        <v>455</v>
      </c>
      <c r="D195" s="158"/>
      <c r="E195" s="159">
        <v>88.2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134</v>
      </c>
      <c r="AH195" s="146">
        <v>0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5">
      <c r="A196" s="153"/>
      <c r="B196" s="154"/>
      <c r="C196" s="189" t="s">
        <v>456</v>
      </c>
      <c r="D196" s="158"/>
      <c r="E196" s="159">
        <v>247.125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134</v>
      </c>
      <c r="AH196" s="146">
        <v>0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1" x14ac:dyDescent="0.25">
      <c r="A197" s="174">
        <v>63</v>
      </c>
      <c r="B197" s="175" t="s">
        <v>333</v>
      </c>
      <c r="C197" s="188" t="s">
        <v>334</v>
      </c>
      <c r="D197" s="176" t="s">
        <v>127</v>
      </c>
      <c r="E197" s="177">
        <v>334.92500000000001</v>
      </c>
      <c r="F197" s="178"/>
      <c r="G197" s="179">
        <f>ROUND(E197*F197,2)</f>
        <v>0</v>
      </c>
      <c r="H197" s="157"/>
      <c r="I197" s="156">
        <f>ROUND(E197*H197,2)</f>
        <v>0</v>
      </c>
      <c r="J197" s="157"/>
      <c r="K197" s="156">
        <f>ROUND(E197*J197,2)</f>
        <v>0</v>
      </c>
      <c r="L197" s="156">
        <v>12</v>
      </c>
      <c r="M197" s="156">
        <f>G197*(1+L197/100)</f>
        <v>0</v>
      </c>
      <c r="N197" s="155">
        <v>6.9999999999999994E-5</v>
      </c>
      <c r="O197" s="155">
        <f>ROUND(E197*N197,2)</f>
        <v>0.02</v>
      </c>
      <c r="P197" s="155">
        <v>0</v>
      </c>
      <c r="Q197" s="155">
        <f>ROUND(E197*P197,2)</f>
        <v>0</v>
      </c>
      <c r="R197" s="156"/>
      <c r="S197" s="156" t="s">
        <v>128</v>
      </c>
      <c r="T197" s="156" t="s">
        <v>129</v>
      </c>
      <c r="U197" s="156">
        <v>0.03</v>
      </c>
      <c r="V197" s="156">
        <f>ROUND(E197*U197,2)</f>
        <v>10.050000000000001</v>
      </c>
      <c r="W197" s="156"/>
      <c r="X197" s="156" t="s">
        <v>130</v>
      </c>
      <c r="Y197" s="156" t="s">
        <v>131</v>
      </c>
      <c r="Z197" s="146"/>
      <c r="AA197" s="146"/>
      <c r="AB197" s="146"/>
      <c r="AC197" s="146"/>
      <c r="AD197" s="146"/>
      <c r="AE197" s="146"/>
      <c r="AF197" s="146"/>
      <c r="AG197" s="146" t="s">
        <v>132</v>
      </c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ht="20.399999999999999" outlineLevel="2" x14ac:dyDescent="0.25">
      <c r="A198" s="153"/>
      <c r="B198" s="154"/>
      <c r="C198" s="189" t="s">
        <v>417</v>
      </c>
      <c r="D198" s="158"/>
      <c r="E198" s="159">
        <v>88.2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134</v>
      </c>
      <c r="AH198" s="146">
        <v>0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outlineLevel="3" x14ac:dyDescent="0.25">
      <c r="A199" s="153"/>
      <c r="B199" s="154"/>
      <c r="C199" s="191" t="s">
        <v>336</v>
      </c>
      <c r="D199" s="163"/>
      <c r="E199" s="164">
        <v>88.2</v>
      </c>
      <c r="F199" s="156"/>
      <c r="G199" s="156"/>
      <c r="H199" s="156"/>
      <c r="I199" s="156"/>
      <c r="J199" s="156"/>
      <c r="K199" s="156"/>
      <c r="L199" s="156"/>
      <c r="M199" s="156"/>
      <c r="N199" s="155"/>
      <c r="O199" s="155"/>
      <c r="P199" s="155"/>
      <c r="Q199" s="155"/>
      <c r="R199" s="156"/>
      <c r="S199" s="156"/>
      <c r="T199" s="156"/>
      <c r="U199" s="156"/>
      <c r="V199" s="156"/>
      <c r="W199" s="156"/>
      <c r="X199" s="156"/>
      <c r="Y199" s="156"/>
      <c r="Z199" s="146"/>
      <c r="AA199" s="146"/>
      <c r="AB199" s="146"/>
      <c r="AC199" s="146"/>
      <c r="AD199" s="146"/>
      <c r="AE199" s="146"/>
      <c r="AF199" s="146"/>
      <c r="AG199" s="146" t="s">
        <v>134</v>
      </c>
      <c r="AH199" s="146">
        <v>1</v>
      </c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3" x14ac:dyDescent="0.25">
      <c r="A200" s="153"/>
      <c r="B200" s="154"/>
      <c r="C200" s="189" t="s">
        <v>421</v>
      </c>
      <c r="D200" s="158"/>
      <c r="E200" s="159">
        <v>39.536999999999999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134</v>
      </c>
      <c r="AH200" s="146">
        <v>0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5">
      <c r="A201" s="153"/>
      <c r="B201" s="154"/>
      <c r="C201" s="189" t="s">
        <v>422</v>
      </c>
      <c r="D201" s="158"/>
      <c r="E201" s="159">
        <v>46.661999999999999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134</v>
      </c>
      <c r="AH201" s="146">
        <v>0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outlineLevel="3" x14ac:dyDescent="0.25">
      <c r="A202" s="153"/>
      <c r="B202" s="154"/>
      <c r="C202" s="189" t="s">
        <v>423</v>
      </c>
      <c r="D202" s="158"/>
      <c r="E202" s="159">
        <v>37.387999999999998</v>
      </c>
      <c r="F202" s="156"/>
      <c r="G202" s="156"/>
      <c r="H202" s="156"/>
      <c r="I202" s="156"/>
      <c r="J202" s="156"/>
      <c r="K202" s="156"/>
      <c r="L202" s="156"/>
      <c r="M202" s="156"/>
      <c r="N202" s="155"/>
      <c r="O202" s="155"/>
      <c r="P202" s="155"/>
      <c r="Q202" s="155"/>
      <c r="R202" s="156"/>
      <c r="S202" s="156"/>
      <c r="T202" s="156"/>
      <c r="U202" s="156"/>
      <c r="V202" s="156"/>
      <c r="W202" s="156"/>
      <c r="X202" s="156"/>
      <c r="Y202" s="156"/>
      <c r="Z202" s="146"/>
      <c r="AA202" s="146"/>
      <c r="AB202" s="146"/>
      <c r="AC202" s="146"/>
      <c r="AD202" s="146"/>
      <c r="AE202" s="146"/>
      <c r="AF202" s="146"/>
      <c r="AG202" s="146" t="s">
        <v>134</v>
      </c>
      <c r="AH202" s="146">
        <v>0</v>
      </c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outlineLevel="3" x14ac:dyDescent="0.25">
      <c r="A203" s="153"/>
      <c r="B203" s="154"/>
      <c r="C203" s="189" t="s">
        <v>426</v>
      </c>
      <c r="D203" s="158"/>
      <c r="E203" s="159">
        <v>13.384</v>
      </c>
      <c r="F203" s="156"/>
      <c r="G203" s="156"/>
      <c r="H203" s="156"/>
      <c r="I203" s="156"/>
      <c r="J203" s="156"/>
      <c r="K203" s="156"/>
      <c r="L203" s="156"/>
      <c r="M203" s="156"/>
      <c r="N203" s="155"/>
      <c r="O203" s="155"/>
      <c r="P203" s="155"/>
      <c r="Q203" s="155"/>
      <c r="R203" s="156"/>
      <c r="S203" s="156"/>
      <c r="T203" s="156"/>
      <c r="U203" s="156"/>
      <c r="V203" s="156"/>
      <c r="W203" s="156"/>
      <c r="X203" s="156"/>
      <c r="Y203" s="156"/>
      <c r="Z203" s="146"/>
      <c r="AA203" s="146"/>
      <c r="AB203" s="146"/>
      <c r="AC203" s="146"/>
      <c r="AD203" s="146"/>
      <c r="AE203" s="146"/>
      <c r="AF203" s="146"/>
      <c r="AG203" s="146" t="s">
        <v>134</v>
      </c>
      <c r="AH203" s="146">
        <v>0</v>
      </c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outlineLevel="3" x14ac:dyDescent="0.25">
      <c r="A204" s="153"/>
      <c r="B204" s="154"/>
      <c r="C204" s="189" t="s">
        <v>427</v>
      </c>
      <c r="D204" s="158"/>
      <c r="E204" s="159">
        <v>20.863</v>
      </c>
      <c r="F204" s="156"/>
      <c r="G204" s="156"/>
      <c r="H204" s="156"/>
      <c r="I204" s="156"/>
      <c r="J204" s="156"/>
      <c r="K204" s="156"/>
      <c r="L204" s="156"/>
      <c r="M204" s="156"/>
      <c r="N204" s="155"/>
      <c r="O204" s="155"/>
      <c r="P204" s="155"/>
      <c r="Q204" s="155"/>
      <c r="R204" s="156"/>
      <c r="S204" s="156"/>
      <c r="T204" s="156"/>
      <c r="U204" s="156"/>
      <c r="V204" s="156"/>
      <c r="W204" s="156"/>
      <c r="X204" s="156"/>
      <c r="Y204" s="156"/>
      <c r="Z204" s="146"/>
      <c r="AA204" s="146"/>
      <c r="AB204" s="146"/>
      <c r="AC204" s="146"/>
      <c r="AD204" s="146"/>
      <c r="AE204" s="146"/>
      <c r="AF204" s="146"/>
      <c r="AG204" s="146" t="s">
        <v>134</v>
      </c>
      <c r="AH204" s="146">
        <v>0</v>
      </c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outlineLevel="3" x14ac:dyDescent="0.25">
      <c r="A205" s="153"/>
      <c r="B205" s="154"/>
      <c r="C205" s="189" t="s">
        <v>424</v>
      </c>
      <c r="D205" s="158"/>
      <c r="E205" s="159">
        <v>40.628999999999998</v>
      </c>
      <c r="F205" s="156"/>
      <c r="G205" s="156"/>
      <c r="H205" s="156"/>
      <c r="I205" s="156"/>
      <c r="J205" s="156"/>
      <c r="K205" s="156"/>
      <c r="L205" s="156"/>
      <c r="M205" s="156"/>
      <c r="N205" s="155"/>
      <c r="O205" s="155"/>
      <c r="P205" s="155"/>
      <c r="Q205" s="155"/>
      <c r="R205" s="156"/>
      <c r="S205" s="156"/>
      <c r="T205" s="156"/>
      <c r="U205" s="156"/>
      <c r="V205" s="156"/>
      <c r="W205" s="156"/>
      <c r="X205" s="156"/>
      <c r="Y205" s="156"/>
      <c r="Z205" s="146"/>
      <c r="AA205" s="146"/>
      <c r="AB205" s="146"/>
      <c r="AC205" s="146"/>
      <c r="AD205" s="146"/>
      <c r="AE205" s="146"/>
      <c r="AF205" s="146"/>
      <c r="AG205" s="146" t="s">
        <v>134</v>
      </c>
      <c r="AH205" s="146">
        <v>0</v>
      </c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outlineLevel="3" x14ac:dyDescent="0.25">
      <c r="A206" s="153"/>
      <c r="B206" s="154"/>
      <c r="C206" s="189" t="s">
        <v>425</v>
      </c>
      <c r="D206" s="158"/>
      <c r="E206" s="159">
        <v>48.661999999999999</v>
      </c>
      <c r="F206" s="156"/>
      <c r="G206" s="156"/>
      <c r="H206" s="156"/>
      <c r="I206" s="156"/>
      <c r="J206" s="156"/>
      <c r="K206" s="156"/>
      <c r="L206" s="156"/>
      <c r="M206" s="156"/>
      <c r="N206" s="155"/>
      <c r="O206" s="155"/>
      <c r="P206" s="155"/>
      <c r="Q206" s="155"/>
      <c r="R206" s="156"/>
      <c r="S206" s="156"/>
      <c r="T206" s="156"/>
      <c r="U206" s="156"/>
      <c r="V206" s="156"/>
      <c r="W206" s="156"/>
      <c r="X206" s="156"/>
      <c r="Y206" s="156"/>
      <c r="Z206" s="146"/>
      <c r="AA206" s="146"/>
      <c r="AB206" s="146"/>
      <c r="AC206" s="146"/>
      <c r="AD206" s="146"/>
      <c r="AE206" s="146"/>
      <c r="AF206" s="146"/>
      <c r="AG206" s="146" t="s">
        <v>134</v>
      </c>
      <c r="AH206" s="146">
        <v>0</v>
      </c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outlineLevel="3" x14ac:dyDescent="0.25">
      <c r="A207" s="153"/>
      <c r="B207" s="154"/>
      <c r="C207" s="191" t="s">
        <v>336</v>
      </c>
      <c r="D207" s="163"/>
      <c r="E207" s="164">
        <v>247.125</v>
      </c>
      <c r="F207" s="156"/>
      <c r="G207" s="156"/>
      <c r="H207" s="156"/>
      <c r="I207" s="156"/>
      <c r="J207" s="156"/>
      <c r="K207" s="156"/>
      <c r="L207" s="156"/>
      <c r="M207" s="156"/>
      <c r="N207" s="155"/>
      <c r="O207" s="155"/>
      <c r="P207" s="155"/>
      <c r="Q207" s="155"/>
      <c r="R207" s="156"/>
      <c r="S207" s="156"/>
      <c r="T207" s="156"/>
      <c r="U207" s="156"/>
      <c r="V207" s="156"/>
      <c r="W207" s="156"/>
      <c r="X207" s="156"/>
      <c r="Y207" s="156"/>
      <c r="Z207" s="146"/>
      <c r="AA207" s="146"/>
      <c r="AB207" s="146"/>
      <c r="AC207" s="146"/>
      <c r="AD207" s="146"/>
      <c r="AE207" s="146"/>
      <c r="AF207" s="146"/>
      <c r="AG207" s="146" t="s">
        <v>134</v>
      </c>
      <c r="AH207" s="146">
        <v>1</v>
      </c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outlineLevel="3" x14ac:dyDescent="0.25">
      <c r="A208" s="153"/>
      <c r="B208" s="154"/>
      <c r="C208" s="189" t="s">
        <v>457</v>
      </c>
      <c r="D208" s="158"/>
      <c r="E208" s="159">
        <v>-2.4</v>
      </c>
      <c r="F208" s="156"/>
      <c r="G208" s="156"/>
      <c r="H208" s="156"/>
      <c r="I208" s="156"/>
      <c r="J208" s="156"/>
      <c r="K208" s="156"/>
      <c r="L208" s="156"/>
      <c r="M208" s="156"/>
      <c r="N208" s="155"/>
      <c r="O208" s="155"/>
      <c r="P208" s="155"/>
      <c r="Q208" s="155"/>
      <c r="R208" s="156"/>
      <c r="S208" s="156"/>
      <c r="T208" s="156"/>
      <c r="U208" s="156"/>
      <c r="V208" s="156"/>
      <c r="W208" s="156"/>
      <c r="X208" s="156"/>
      <c r="Y208" s="156"/>
      <c r="Z208" s="146"/>
      <c r="AA208" s="146"/>
      <c r="AB208" s="146"/>
      <c r="AC208" s="146"/>
      <c r="AD208" s="146"/>
      <c r="AE208" s="146"/>
      <c r="AF208" s="146"/>
      <c r="AG208" s="146" t="s">
        <v>134</v>
      </c>
      <c r="AH208" s="146">
        <v>0</v>
      </c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outlineLevel="3" x14ac:dyDescent="0.25">
      <c r="A209" s="153"/>
      <c r="B209" s="154"/>
      <c r="C209" s="191" t="s">
        <v>336</v>
      </c>
      <c r="D209" s="163"/>
      <c r="E209" s="164">
        <v>-2.4</v>
      </c>
      <c r="F209" s="156"/>
      <c r="G209" s="156"/>
      <c r="H209" s="156"/>
      <c r="I209" s="156"/>
      <c r="J209" s="156"/>
      <c r="K209" s="156"/>
      <c r="L209" s="156"/>
      <c r="M209" s="156"/>
      <c r="N209" s="155"/>
      <c r="O209" s="155"/>
      <c r="P209" s="155"/>
      <c r="Q209" s="155"/>
      <c r="R209" s="156"/>
      <c r="S209" s="156"/>
      <c r="T209" s="156"/>
      <c r="U209" s="156"/>
      <c r="V209" s="156"/>
      <c r="W209" s="156"/>
      <c r="X209" s="156"/>
      <c r="Y209" s="156"/>
      <c r="Z209" s="146"/>
      <c r="AA209" s="146"/>
      <c r="AB209" s="146"/>
      <c r="AC209" s="146"/>
      <c r="AD209" s="146"/>
      <c r="AE209" s="146"/>
      <c r="AF209" s="146"/>
      <c r="AG209" s="146" t="s">
        <v>134</v>
      </c>
      <c r="AH209" s="146">
        <v>1</v>
      </c>
      <c r="AI209" s="146"/>
      <c r="AJ209" s="146"/>
      <c r="AK209" s="146"/>
      <c r="AL209" s="146"/>
      <c r="AM209" s="146"/>
      <c r="AN209" s="146"/>
      <c r="AO209" s="146"/>
      <c r="AP209" s="146"/>
      <c r="AQ209" s="146"/>
      <c r="AR209" s="146"/>
      <c r="AS209" s="146"/>
      <c r="AT209" s="146"/>
      <c r="AU209" s="146"/>
      <c r="AV209" s="146"/>
      <c r="AW209" s="146"/>
      <c r="AX209" s="146"/>
      <c r="AY209" s="146"/>
      <c r="AZ209" s="146"/>
      <c r="BA209" s="146"/>
      <c r="BB209" s="146"/>
      <c r="BC209" s="146"/>
      <c r="BD209" s="146"/>
      <c r="BE209" s="146"/>
      <c r="BF209" s="146"/>
      <c r="BG209" s="146"/>
      <c r="BH209" s="146"/>
    </row>
    <row r="210" spans="1:60" outlineLevel="3" x14ac:dyDescent="0.25">
      <c r="A210" s="153"/>
      <c r="B210" s="154"/>
      <c r="C210" s="189" t="s">
        <v>411</v>
      </c>
      <c r="D210" s="158"/>
      <c r="E210" s="159">
        <v>2</v>
      </c>
      <c r="F210" s="156"/>
      <c r="G210" s="156"/>
      <c r="H210" s="156"/>
      <c r="I210" s="156"/>
      <c r="J210" s="156"/>
      <c r="K210" s="156"/>
      <c r="L210" s="156"/>
      <c r="M210" s="156"/>
      <c r="N210" s="155"/>
      <c r="O210" s="155"/>
      <c r="P210" s="155"/>
      <c r="Q210" s="155"/>
      <c r="R210" s="156"/>
      <c r="S210" s="156"/>
      <c r="T210" s="156"/>
      <c r="U210" s="156"/>
      <c r="V210" s="156"/>
      <c r="W210" s="156"/>
      <c r="X210" s="156"/>
      <c r="Y210" s="156"/>
      <c r="Z210" s="146"/>
      <c r="AA210" s="146"/>
      <c r="AB210" s="146"/>
      <c r="AC210" s="146"/>
      <c r="AD210" s="146"/>
      <c r="AE210" s="146"/>
      <c r="AF210" s="146"/>
      <c r="AG210" s="146" t="s">
        <v>134</v>
      </c>
      <c r="AH210" s="146">
        <v>0</v>
      </c>
      <c r="AI210" s="146"/>
      <c r="AJ210" s="146"/>
      <c r="AK210" s="146"/>
      <c r="AL210" s="146"/>
      <c r="AM210" s="146"/>
      <c r="AN210" s="146"/>
      <c r="AO210" s="146"/>
      <c r="AP210" s="146"/>
      <c r="AQ210" s="146"/>
      <c r="AR210" s="146"/>
      <c r="AS210" s="146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</row>
    <row r="211" spans="1:60" outlineLevel="1" x14ac:dyDescent="0.25">
      <c r="A211" s="174">
        <v>64</v>
      </c>
      <c r="B211" s="175" t="s">
        <v>338</v>
      </c>
      <c r="C211" s="188" t="s">
        <v>339</v>
      </c>
      <c r="D211" s="176" t="s">
        <v>127</v>
      </c>
      <c r="E211" s="177">
        <v>334.92500000000001</v>
      </c>
      <c r="F211" s="178"/>
      <c r="G211" s="179">
        <f>ROUND(E211*F211,2)</f>
        <v>0</v>
      </c>
      <c r="H211" s="157"/>
      <c r="I211" s="156">
        <f>ROUND(E211*H211,2)</f>
        <v>0</v>
      </c>
      <c r="J211" s="157"/>
      <c r="K211" s="156">
        <f>ROUND(E211*J211,2)</f>
        <v>0</v>
      </c>
      <c r="L211" s="156">
        <v>12</v>
      </c>
      <c r="M211" s="156">
        <f>G211*(1+L211/100)</f>
        <v>0</v>
      </c>
      <c r="N211" s="155">
        <v>2.9E-4</v>
      </c>
      <c r="O211" s="155">
        <f>ROUND(E211*N211,2)</f>
        <v>0.1</v>
      </c>
      <c r="P211" s="155">
        <v>0</v>
      </c>
      <c r="Q211" s="155">
        <f>ROUND(E211*P211,2)</f>
        <v>0</v>
      </c>
      <c r="R211" s="156"/>
      <c r="S211" s="156" t="s">
        <v>128</v>
      </c>
      <c r="T211" s="156" t="s">
        <v>129</v>
      </c>
      <c r="U211" s="156">
        <v>0.1</v>
      </c>
      <c r="V211" s="156">
        <f>ROUND(E211*U211,2)</f>
        <v>33.49</v>
      </c>
      <c r="W211" s="156"/>
      <c r="X211" s="156" t="s">
        <v>130</v>
      </c>
      <c r="Y211" s="156" t="s">
        <v>131</v>
      </c>
      <c r="Z211" s="146"/>
      <c r="AA211" s="146"/>
      <c r="AB211" s="146"/>
      <c r="AC211" s="146"/>
      <c r="AD211" s="146"/>
      <c r="AE211" s="146"/>
      <c r="AF211" s="146"/>
      <c r="AG211" s="146" t="s">
        <v>132</v>
      </c>
      <c r="AH211" s="146"/>
      <c r="AI211" s="146"/>
      <c r="AJ211" s="146"/>
      <c r="AK211" s="146"/>
      <c r="AL211" s="146"/>
      <c r="AM211" s="146"/>
      <c r="AN211" s="146"/>
      <c r="AO211" s="146"/>
      <c r="AP211" s="146"/>
      <c r="AQ211" s="146"/>
      <c r="AR211" s="146"/>
      <c r="AS211" s="146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</row>
    <row r="212" spans="1:60" ht="20.399999999999999" outlineLevel="2" x14ac:dyDescent="0.25">
      <c r="A212" s="153"/>
      <c r="B212" s="154"/>
      <c r="C212" s="189" t="s">
        <v>417</v>
      </c>
      <c r="D212" s="158"/>
      <c r="E212" s="159">
        <v>88.2</v>
      </c>
      <c r="F212" s="156"/>
      <c r="G212" s="156"/>
      <c r="H212" s="156"/>
      <c r="I212" s="156"/>
      <c r="J212" s="156"/>
      <c r="K212" s="156"/>
      <c r="L212" s="156"/>
      <c r="M212" s="156"/>
      <c r="N212" s="155"/>
      <c r="O212" s="155"/>
      <c r="P212" s="155"/>
      <c r="Q212" s="155"/>
      <c r="R212" s="156"/>
      <c r="S212" s="156"/>
      <c r="T212" s="156"/>
      <c r="U212" s="156"/>
      <c r="V212" s="156"/>
      <c r="W212" s="156"/>
      <c r="X212" s="156"/>
      <c r="Y212" s="156"/>
      <c r="Z212" s="146"/>
      <c r="AA212" s="146"/>
      <c r="AB212" s="146"/>
      <c r="AC212" s="146"/>
      <c r="AD212" s="146"/>
      <c r="AE212" s="146"/>
      <c r="AF212" s="146"/>
      <c r="AG212" s="146" t="s">
        <v>134</v>
      </c>
      <c r="AH212" s="146">
        <v>0</v>
      </c>
      <c r="AI212" s="146"/>
      <c r="AJ212" s="146"/>
      <c r="AK212" s="146"/>
      <c r="AL212" s="146"/>
      <c r="AM212" s="146"/>
      <c r="AN212" s="146"/>
      <c r="AO212" s="146"/>
      <c r="AP212" s="146"/>
      <c r="AQ212" s="146"/>
      <c r="AR212" s="146"/>
      <c r="AS212" s="146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</row>
    <row r="213" spans="1:60" outlineLevel="3" x14ac:dyDescent="0.25">
      <c r="A213" s="153"/>
      <c r="B213" s="154"/>
      <c r="C213" s="191" t="s">
        <v>336</v>
      </c>
      <c r="D213" s="163"/>
      <c r="E213" s="164">
        <v>88.2</v>
      </c>
      <c r="F213" s="156"/>
      <c r="G213" s="156"/>
      <c r="H213" s="156"/>
      <c r="I213" s="156"/>
      <c r="J213" s="156"/>
      <c r="K213" s="156"/>
      <c r="L213" s="156"/>
      <c r="M213" s="156"/>
      <c r="N213" s="155"/>
      <c r="O213" s="155"/>
      <c r="P213" s="155"/>
      <c r="Q213" s="155"/>
      <c r="R213" s="156"/>
      <c r="S213" s="156"/>
      <c r="T213" s="156"/>
      <c r="U213" s="156"/>
      <c r="V213" s="156"/>
      <c r="W213" s="156"/>
      <c r="X213" s="156"/>
      <c r="Y213" s="156"/>
      <c r="Z213" s="146"/>
      <c r="AA213" s="146"/>
      <c r="AB213" s="146"/>
      <c r="AC213" s="146"/>
      <c r="AD213" s="146"/>
      <c r="AE213" s="146"/>
      <c r="AF213" s="146"/>
      <c r="AG213" s="146" t="s">
        <v>134</v>
      </c>
      <c r="AH213" s="146">
        <v>1</v>
      </c>
      <c r="AI213" s="146"/>
      <c r="AJ213" s="146"/>
      <c r="AK213" s="146"/>
      <c r="AL213" s="146"/>
      <c r="AM213" s="146"/>
      <c r="AN213" s="146"/>
      <c r="AO213" s="146"/>
      <c r="AP213" s="146"/>
      <c r="AQ213" s="146"/>
      <c r="AR213" s="146"/>
      <c r="AS213" s="146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</row>
    <row r="214" spans="1:60" outlineLevel="3" x14ac:dyDescent="0.25">
      <c r="A214" s="153"/>
      <c r="B214" s="154"/>
      <c r="C214" s="189" t="s">
        <v>421</v>
      </c>
      <c r="D214" s="158"/>
      <c r="E214" s="159">
        <v>39.536999999999999</v>
      </c>
      <c r="F214" s="156"/>
      <c r="G214" s="156"/>
      <c r="H214" s="156"/>
      <c r="I214" s="156"/>
      <c r="J214" s="156"/>
      <c r="K214" s="156"/>
      <c r="L214" s="156"/>
      <c r="M214" s="156"/>
      <c r="N214" s="155"/>
      <c r="O214" s="155"/>
      <c r="P214" s="155"/>
      <c r="Q214" s="155"/>
      <c r="R214" s="156"/>
      <c r="S214" s="156"/>
      <c r="T214" s="156"/>
      <c r="U214" s="156"/>
      <c r="V214" s="156"/>
      <c r="W214" s="156"/>
      <c r="X214" s="156"/>
      <c r="Y214" s="156"/>
      <c r="Z214" s="146"/>
      <c r="AA214" s="146"/>
      <c r="AB214" s="146"/>
      <c r="AC214" s="146"/>
      <c r="AD214" s="146"/>
      <c r="AE214" s="146"/>
      <c r="AF214" s="146"/>
      <c r="AG214" s="146" t="s">
        <v>134</v>
      </c>
      <c r="AH214" s="146">
        <v>0</v>
      </c>
      <c r="AI214" s="146"/>
      <c r="AJ214" s="146"/>
      <c r="AK214" s="146"/>
      <c r="AL214" s="146"/>
      <c r="AM214" s="146"/>
      <c r="AN214" s="146"/>
      <c r="AO214" s="146"/>
      <c r="AP214" s="146"/>
      <c r="AQ214" s="146"/>
      <c r="AR214" s="146"/>
      <c r="AS214" s="146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</row>
    <row r="215" spans="1:60" outlineLevel="3" x14ac:dyDescent="0.25">
      <c r="A215" s="153"/>
      <c r="B215" s="154"/>
      <c r="C215" s="189" t="s">
        <v>422</v>
      </c>
      <c r="D215" s="158"/>
      <c r="E215" s="159">
        <v>46.661999999999999</v>
      </c>
      <c r="F215" s="156"/>
      <c r="G215" s="156"/>
      <c r="H215" s="156"/>
      <c r="I215" s="156"/>
      <c r="J215" s="156"/>
      <c r="K215" s="156"/>
      <c r="L215" s="156"/>
      <c r="M215" s="156"/>
      <c r="N215" s="155"/>
      <c r="O215" s="155"/>
      <c r="P215" s="155"/>
      <c r="Q215" s="155"/>
      <c r="R215" s="156"/>
      <c r="S215" s="156"/>
      <c r="T215" s="156"/>
      <c r="U215" s="156"/>
      <c r="V215" s="156"/>
      <c r="W215" s="156"/>
      <c r="X215" s="156"/>
      <c r="Y215" s="156"/>
      <c r="Z215" s="146"/>
      <c r="AA215" s="146"/>
      <c r="AB215" s="146"/>
      <c r="AC215" s="146"/>
      <c r="AD215" s="146"/>
      <c r="AE215" s="146"/>
      <c r="AF215" s="146"/>
      <c r="AG215" s="146" t="s">
        <v>134</v>
      </c>
      <c r="AH215" s="146">
        <v>0</v>
      </c>
      <c r="AI215" s="146"/>
      <c r="AJ215" s="146"/>
      <c r="AK215" s="146"/>
      <c r="AL215" s="146"/>
      <c r="AM215" s="146"/>
      <c r="AN215" s="146"/>
      <c r="AO215" s="146"/>
      <c r="AP215" s="146"/>
      <c r="AQ215" s="146"/>
      <c r="AR215" s="146"/>
      <c r="AS215" s="146"/>
      <c r="AT215" s="146"/>
      <c r="AU215" s="146"/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</row>
    <row r="216" spans="1:60" outlineLevel="3" x14ac:dyDescent="0.25">
      <c r="A216" s="153"/>
      <c r="B216" s="154"/>
      <c r="C216" s="189" t="s">
        <v>423</v>
      </c>
      <c r="D216" s="158"/>
      <c r="E216" s="159">
        <v>37.387999999999998</v>
      </c>
      <c r="F216" s="156"/>
      <c r="G216" s="156"/>
      <c r="H216" s="156"/>
      <c r="I216" s="156"/>
      <c r="J216" s="156"/>
      <c r="K216" s="156"/>
      <c r="L216" s="156"/>
      <c r="M216" s="156"/>
      <c r="N216" s="155"/>
      <c r="O216" s="155"/>
      <c r="P216" s="155"/>
      <c r="Q216" s="155"/>
      <c r="R216" s="156"/>
      <c r="S216" s="156"/>
      <c r="T216" s="156"/>
      <c r="U216" s="156"/>
      <c r="V216" s="156"/>
      <c r="W216" s="156"/>
      <c r="X216" s="156"/>
      <c r="Y216" s="156"/>
      <c r="Z216" s="146"/>
      <c r="AA216" s="146"/>
      <c r="AB216" s="146"/>
      <c r="AC216" s="146"/>
      <c r="AD216" s="146"/>
      <c r="AE216" s="146"/>
      <c r="AF216" s="146"/>
      <c r="AG216" s="146" t="s">
        <v>134</v>
      </c>
      <c r="AH216" s="146">
        <v>0</v>
      </c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3" x14ac:dyDescent="0.25">
      <c r="A217" s="153"/>
      <c r="B217" s="154"/>
      <c r="C217" s="189" t="s">
        <v>426</v>
      </c>
      <c r="D217" s="158"/>
      <c r="E217" s="159">
        <v>13.384</v>
      </c>
      <c r="F217" s="156"/>
      <c r="G217" s="156"/>
      <c r="H217" s="156"/>
      <c r="I217" s="156"/>
      <c r="J217" s="156"/>
      <c r="K217" s="156"/>
      <c r="L217" s="156"/>
      <c r="M217" s="156"/>
      <c r="N217" s="155"/>
      <c r="O217" s="155"/>
      <c r="P217" s="155"/>
      <c r="Q217" s="155"/>
      <c r="R217" s="156"/>
      <c r="S217" s="156"/>
      <c r="T217" s="156"/>
      <c r="U217" s="156"/>
      <c r="V217" s="156"/>
      <c r="W217" s="156"/>
      <c r="X217" s="156"/>
      <c r="Y217" s="156"/>
      <c r="Z217" s="146"/>
      <c r="AA217" s="146"/>
      <c r="AB217" s="146"/>
      <c r="AC217" s="146"/>
      <c r="AD217" s="146"/>
      <c r="AE217" s="146"/>
      <c r="AF217" s="146"/>
      <c r="AG217" s="146" t="s">
        <v>134</v>
      </c>
      <c r="AH217" s="146">
        <v>0</v>
      </c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outlineLevel="3" x14ac:dyDescent="0.25">
      <c r="A218" s="153"/>
      <c r="B218" s="154"/>
      <c r="C218" s="189" t="s">
        <v>427</v>
      </c>
      <c r="D218" s="158"/>
      <c r="E218" s="159">
        <v>20.863</v>
      </c>
      <c r="F218" s="156"/>
      <c r="G218" s="156"/>
      <c r="H218" s="156"/>
      <c r="I218" s="156"/>
      <c r="J218" s="156"/>
      <c r="K218" s="156"/>
      <c r="L218" s="156"/>
      <c r="M218" s="156"/>
      <c r="N218" s="155"/>
      <c r="O218" s="155"/>
      <c r="P218" s="155"/>
      <c r="Q218" s="155"/>
      <c r="R218" s="156"/>
      <c r="S218" s="156"/>
      <c r="T218" s="156"/>
      <c r="U218" s="156"/>
      <c r="V218" s="156"/>
      <c r="W218" s="156"/>
      <c r="X218" s="156"/>
      <c r="Y218" s="156"/>
      <c r="Z218" s="146"/>
      <c r="AA218" s="146"/>
      <c r="AB218" s="146"/>
      <c r="AC218" s="146"/>
      <c r="AD218" s="146"/>
      <c r="AE218" s="146"/>
      <c r="AF218" s="146"/>
      <c r="AG218" s="146" t="s">
        <v>134</v>
      </c>
      <c r="AH218" s="146">
        <v>0</v>
      </c>
      <c r="AI218" s="146"/>
      <c r="AJ218" s="146"/>
      <c r="AK218" s="146"/>
      <c r="AL218" s="146"/>
      <c r="AM218" s="146"/>
      <c r="AN218" s="146"/>
      <c r="AO218" s="146"/>
      <c r="AP218" s="146"/>
      <c r="AQ218" s="146"/>
      <c r="AR218" s="146"/>
      <c r="AS218" s="146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</row>
    <row r="219" spans="1:60" outlineLevel="3" x14ac:dyDescent="0.25">
      <c r="A219" s="153"/>
      <c r="B219" s="154"/>
      <c r="C219" s="189" t="s">
        <v>424</v>
      </c>
      <c r="D219" s="158"/>
      <c r="E219" s="159">
        <v>40.628999999999998</v>
      </c>
      <c r="F219" s="156"/>
      <c r="G219" s="156"/>
      <c r="H219" s="156"/>
      <c r="I219" s="156"/>
      <c r="J219" s="156"/>
      <c r="K219" s="156"/>
      <c r="L219" s="156"/>
      <c r="M219" s="156"/>
      <c r="N219" s="155"/>
      <c r="O219" s="155"/>
      <c r="P219" s="155"/>
      <c r="Q219" s="155"/>
      <c r="R219" s="156"/>
      <c r="S219" s="156"/>
      <c r="T219" s="156"/>
      <c r="U219" s="156"/>
      <c r="V219" s="156"/>
      <c r="W219" s="156"/>
      <c r="X219" s="156"/>
      <c r="Y219" s="156"/>
      <c r="Z219" s="146"/>
      <c r="AA219" s="146"/>
      <c r="AB219" s="146"/>
      <c r="AC219" s="146"/>
      <c r="AD219" s="146"/>
      <c r="AE219" s="146"/>
      <c r="AF219" s="146"/>
      <c r="AG219" s="146" t="s">
        <v>134</v>
      </c>
      <c r="AH219" s="146">
        <v>0</v>
      </c>
      <c r="AI219" s="146"/>
      <c r="AJ219" s="146"/>
      <c r="AK219" s="146"/>
      <c r="AL219" s="146"/>
      <c r="AM219" s="146"/>
      <c r="AN219" s="146"/>
      <c r="AO219" s="146"/>
      <c r="AP219" s="146"/>
      <c r="AQ219" s="146"/>
      <c r="AR219" s="146"/>
      <c r="AS219" s="146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</row>
    <row r="220" spans="1:60" outlineLevel="3" x14ac:dyDescent="0.25">
      <c r="A220" s="153"/>
      <c r="B220" s="154"/>
      <c r="C220" s="189" t="s">
        <v>425</v>
      </c>
      <c r="D220" s="158"/>
      <c r="E220" s="159">
        <v>48.661999999999999</v>
      </c>
      <c r="F220" s="156"/>
      <c r="G220" s="156"/>
      <c r="H220" s="156"/>
      <c r="I220" s="156"/>
      <c r="J220" s="156"/>
      <c r="K220" s="156"/>
      <c r="L220" s="156"/>
      <c r="M220" s="156"/>
      <c r="N220" s="155"/>
      <c r="O220" s="155"/>
      <c r="P220" s="155"/>
      <c r="Q220" s="155"/>
      <c r="R220" s="156"/>
      <c r="S220" s="156"/>
      <c r="T220" s="156"/>
      <c r="U220" s="156"/>
      <c r="V220" s="156"/>
      <c r="W220" s="156"/>
      <c r="X220" s="156"/>
      <c r="Y220" s="156"/>
      <c r="Z220" s="146"/>
      <c r="AA220" s="146"/>
      <c r="AB220" s="146"/>
      <c r="AC220" s="146"/>
      <c r="AD220" s="146"/>
      <c r="AE220" s="146"/>
      <c r="AF220" s="146"/>
      <c r="AG220" s="146" t="s">
        <v>134</v>
      </c>
      <c r="AH220" s="146">
        <v>0</v>
      </c>
      <c r="AI220" s="146"/>
      <c r="AJ220" s="146"/>
      <c r="AK220" s="146"/>
      <c r="AL220" s="146"/>
      <c r="AM220" s="146"/>
      <c r="AN220" s="146"/>
      <c r="AO220" s="146"/>
      <c r="AP220" s="146"/>
      <c r="AQ220" s="146"/>
      <c r="AR220" s="146"/>
      <c r="AS220" s="146"/>
      <c r="AT220" s="146"/>
      <c r="AU220" s="146"/>
      <c r="AV220" s="146"/>
      <c r="AW220" s="146"/>
      <c r="AX220" s="146"/>
      <c r="AY220" s="146"/>
      <c r="AZ220" s="146"/>
      <c r="BA220" s="146"/>
      <c r="BB220" s="146"/>
      <c r="BC220" s="146"/>
      <c r="BD220" s="146"/>
      <c r="BE220" s="146"/>
      <c r="BF220" s="146"/>
      <c r="BG220" s="146"/>
      <c r="BH220" s="146"/>
    </row>
    <row r="221" spans="1:60" outlineLevel="3" x14ac:dyDescent="0.25">
      <c r="A221" s="153"/>
      <c r="B221" s="154"/>
      <c r="C221" s="191" t="s">
        <v>336</v>
      </c>
      <c r="D221" s="163"/>
      <c r="E221" s="164">
        <v>247.125</v>
      </c>
      <c r="F221" s="156"/>
      <c r="G221" s="156"/>
      <c r="H221" s="156"/>
      <c r="I221" s="156"/>
      <c r="J221" s="156"/>
      <c r="K221" s="156"/>
      <c r="L221" s="156"/>
      <c r="M221" s="156"/>
      <c r="N221" s="155"/>
      <c r="O221" s="155"/>
      <c r="P221" s="155"/>
      <c r="Q221" s="155"/>
      <c r="R221" s="156"/>
      <c r="S221" s="156"/>
      <c r="T221" s="156"/>
      <c r="U221" s="156"/>
      <c r="V221" s="156"/>
      <c r="W221" s="156"/>
      <c r="X221" s="156"/>
      <c r="Y221" s="156"/>
      <c r="Z221" s="146"/>
      <c r="AA221" s="146"/>
      <c r="AB221" s="146"/>
      <c r="AC221" s="146"/>
      <c r="AD221" s="146"/>
      <c r="AE221" s="146"/>
      <c r="AF221" s="146"/>
      <c r="AG221" s="146" t="s">
        <v>134</v>
      </c>
      <c r="AH221" s="146">
        <v>1</v>
      </c>
      <c r="AI221" s="146"/>
      <c r="AJ221" s="146"/>
      <c r="AK221" s="146"/>
      <c r="AL221" s="146"/>
      <c r="AM221" s="146"/>
      <c r="AN221" s="146"/>
      <c r="AO221" s="146"/>
      <c r="AP221" s="146"/>
      <c r="AQ221" s="146"/>
      <c r="AR221" s="146"/>
      <c r="AS221" s="146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</row>
    <row r="222" spans="1:60" outlineLevel="3" x14ac:dyDescent="0.25">
      <c r="A222" s="153"/>
      <c r="B222" s="154"/>
      <c r="C222" s="189" t="s">
        <v>457</v>
      </c>
      <c r="D222" s="158"/>
      <c r="E222" s="159">
        <v>-2.4</v>
      </c>
      <c r="F222" s="156"/>
      <c r="G222" s="156"/>
      <c r="H222" s="156"/>
      <c r="I222" s="156"/>
      <c r="J222" s="156"/>
      <c r="K222" s="156"/>
      <c r="L222" s="156"/>
      <c r="M222" s="156"/>
      <c r="N222" s="155"/>
      <c r="O222" s="155"/>
      <c r="P222" s="155"/>
      <c r="Q222" s="155"/>
      <c r="R222" s="156"/>
      <c r="S222" s="156"/>
      <c r="T222" s="156"/>
      <c r="U222" s="156"/>
      <c r="V222" s="156"/>
      <c r="W222" s="156"/>
      <c r="X222" s="156"/>
      <c r="Y222" s="156"/>
      <c r="Z222" s="146"/>
      <c r="AA222" s="146"/>
      <c r="AB222" s="146"/>
      <c r="AC222" s="146"/>
      <c r="AD222" s="146"/>
      <c r="AE222" s="146"/>
      <c r="AF222" s="146"/>
      <c r="AG222" s="146" t="s">
        <v>134</v>
      </c>
      <c r="AH222" s="146">
        <v>0</v>
      </c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3" x14ac:dyDescent="0.25">
      <c r="A223" s="153"/>
      <c r="B223" s="154"/>
      <c r="C223" s="191" t="s">
        <v>336</v>
      </c>
      <c r="D223" s="163"/>
      <c r="E223" s="164">
        <v>-2.4</v>
      </c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134</v>
      </c>
      <c r="AH223" s="146">
        <v>1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outlineLevel="3" x14ac:dyDescent="0.25">
      <c r="A224" s="153"/>
      <c r="B224" s="154"/>
      <c r="C224" s="189" t="s">
        <v>411</v>
      </c>
      <c r="D224" s="158"/>
      <c r="E224" s="159">
        <v>2</v>
      </c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134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ht="20.399999999999999" outlineLevel="1" x14ac:dyDescent="0.25">
      <c r="A225" s="174">
        <v>65</v>
      </c>
      <c r="B225" s="175" t="s">
        <v>340</v>
      </c>
      <c r="C225" s="188" t="s">
        <v>341</v>
      </c>
      <c r="D225" s="176" t="s">
        <v>127</v>
      </c>
      <c r="E225" s="177">
        <v>88.2</v>
      </c>
      <c r="F225" s="178"/>
      <c r="G225" s="179">
        <f>ROUND(E225*F225,2)</f>
        <v>0</v>
      </c>
      <c r="H225" s="157"/>
      <c r="I225" s="156">
        <f>ROUND(E225*H225,2)</f>
        <v>0</v>
      </c>
      <c r="J225" s="157"/>
      <c r="K225" s="156">
        <f>ROUND(E225*J225,2)</f>
        <v>0</v>
      </c>
      <c r="L225" s="156">
        <v>12</v>
      </c>
      <c r="M225" s="156">
        <f>G225*(1+L225/100)</f>
        <v>0</v>
      </c>
      <c r="N225" s="155">
        <v>3.5E-4</v>
      </c>
      <c r="O225" s="155">
        <f>ROUND(E225*N225,2)</f>
        <v>0.03</v>
      </c>
      <c r="P225" s="155">
        <v>0</v>
      </c>
      <c r="Q225" s="155">
        <f>ROUND(E225*P225,2)</f>
        <v>0</v>
      </c>
      <c r="R225" s="156"/>
      <c r="S225" s="156" t="s">
        <v>128</v>
      </c>
      <c r="T225" s="156" t="s">
        <v>129</v>
      </c>
      <c r="U225" s="156">
        <v>0.01</v>
      </c>
      <c r="V225" s="156">
        <f>ROUND(E225*U225,2)</f>
        <v>0.88</v>
      </c>
      <c r="W225" s="156"/>
      <c r="X225" s="156" t="s">
        <v>130</v>
      </c>
      <c r="Y225" s="156" t="s">
        <v>131</v>
      </c>
      <c r="Z225" s="146"/>
      <c r="AA225" s="146"/>
      <c r="AB225" s="146"/>
      <c r="AC225" s="146"/>
      <c r="AD225" s="146"/>
      <c r="AE225" s="146"/>
      <c r="AF225" s="146"/>
      <c r="AG225" s="146" t="s">
        <v>132</v>
      </c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ht="20.399999999999999" outlineLevel="2" x14ac:dyDescent="0.25">
      <c r="A226" s="153"/>
      <c r="B226" s="154"/>
      <c r="C226" s="189" t="s">
        <v>417</v>
      </c>
      <c r="D226" s="158"/>
      <c r="E226" s="159">
        <v>88.2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134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x14ac:dyDescent="0.25">
      <c r="A227" s="167" t="s">
        <v>123</v>
      </c>
      <c r="B227" s="168" t="s">
        <v>90</v>
      </c>
      <c r="C227" s="187" t="s">
        <v>91</v>
      </c>
      <c r="D227" s="169"/>
      <c r="E227" s="170"/>
      <c r="F227" s="171"/>
      <c r="G227" s="172">
        <f>SUMIF(AG228:AG228,"&lt;&gt;NOR",G228:G228)</f>
        <v>0</v>
      </c>
      <c r="H227" s="166"/>
      <c r="I227" s="166">
        <f>SUM(I228:I228)</f>
        <v>0</v>
      </c>
      <c r="J227" s="166"/>
      <c r="K227" s="166">
        <f>SUM(K228:K228)</f>
        <v>0</v>
      </c>
      <c r="L227" s="166"/>
      <c r="M227" s="166">
        <f>SUM(M228:M228)</f>
        <v>0</v>
      </c>
      <c r="N227" s="165"/>
      <c r="O227" s="165">
        <f>SUM(O228:O228)</f>
        <v>0</v>
      </c>
      <c r="P227" s="165"/>
      <c r="Q227" s="165">
        <f>SUM(Q228:Q228)</f>
        <v>0</v>
      </c>
      <c r="R227" s="166"/>
      <c r="S227" s="166"/>
      <c r="T227" s="166"/>
      <c r="U227" s="166"/>
      <c r="V227" s="166">
        <f>SUM(V228:V228)</f>
        <v>0</v>
      </c>
      <c r="W227" s="166"/>
      <c r="X227" s="166"/>
      <c r="Y227" s="166"/>
      <c r="AG227" t="s">
        <v>124</v>
      </c>
    </row>
    <row r="228" spans="1:60" outlineLevel="1" x14ac:dyDescent="0.25">
      <c r="A228" s="180">
        <v>66</v>
      </c>
      <c r="B228" s="181" t="s">
        <v>342</v>
      </c>
      <c r="C228" s="190" t="s">
        <v>343</v>
      </c>
      <c r="D228" s="182" t="s">
        <v>236</v>
      </c>
      <c r="E228" s="183">
        <v>1</v>
      </c>
      <c r="F228" s="184"/>
      <c r="G228" s="185">
        <f>ROUND(E228*F228,2)</f>
        <v>0</v>
      </c>
      <c r="H228" s="157"/>
      <c r="I228" s="156">
        <f>ROUND(E228*H228,2)</f>
        <v>0</v>
      </c>
      <c r="J228" s="157"/>
      <c r="K228" s="156">
        <f>ROUND(E228*J228,2)</f>
        <v>0</v>
      </c>
      <c r="L228" s="156">
        <v>12</v>
      </c>
      <c r="M228" s="156">
        <f>G228*(1+L228/100)</f>
        <v>0</v>
      </c>
      <c r="N228" s="155">
        <v>0</v>
      </c>
      <c r="O228" s="155">
        <f>ROUND(E228*N228,2)</f>
        <v>0</v>
      </c>
      <c r="P228" s="155">
        <v>0</v>
      </c>
      <c r="Q228" s="155">
        <f>ROUND(E228*P228,2)</f>
        <v>0</v>
      </c>
      <c r="R228" s="156"/>
      <c r="S228" s="156" t="s">
        <v>141</v>
      </c>
      <c r="T228" s="156" t="s">
        <v>142</v>
      </c>
      <c r="U228" s="156">
        <v>0</v>
      </c>
      <c r="V228" s="156">
        <f>ROUND(E228*U228,2)</f>
        <v>0</v>
      </c>
      <c r="W228" s="156"/>
      <c r="X228" s="156" t="s">
        <v>130</v>
      </c>
      <c r="Y228" s="156" t="s">
        <v>131</v>
      </c>
      <c r="Z228" s="146"/>
      <c r="AA228" s="146"/>
      <c r="AB228" s="146"/>
      <c r="AC228" s="146"/>
      <c r="AD228" s="146"/>
      <c r="AE228" s="146"/>
      <c r="AF228" s="146"/>
      <c r="AG228" s="146" t="s">
        <v>132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x14ac:dyDescent="0.25">
      <c r="A229" s="167" t="s">
        <v>123</v>
      </c>
      <c r="B229" s="168" t="s">
        <v>92</v>
      </c>
      <c r="C229" s="187" t="s">
        <v>93</v>
      </c>
      <c r="D229" s="169"/>
      <c r="E229" s="170"/>
      <c r="F229" s="171"/>
      <c r="G229" s="172">
        <f>SUMIF(AG230:AG238,"&lt;&gt;NOR",G230:G238)</f>
        <v>0</v>
      </c>
      <c r="H229" s="166"/>
      <c r="I229" s="166">
        <f>SUM(I230:I238)</f>
        <v>0</v>
      </c>
      <c r="J229" s="166"/>
      <c r="K229" s="166">
        <f>SUM(K230:K238)</f>
        <v>0</v>
      </c>
      <c r="L229" s="166"/>
      <c r="M229" s="166">
        <f>SUM(M230:M238)</f>
        <v>0</v>
      </c>
      <c r="N229" s="165"/>
      <c r="O229" s="165">
        <f>SUM(O230:O238)</f>
        <v>0</v>
      </c>
      <c r="P229" s="165"/>
      <c r="Q229" s="165">
        <f>SUM(Q230:Q238)</f>
        <v>0</v>
      </c>
      <c r="R229" s="166"/>
      <c r="S229" s="166"/>
      <c r="T229" s="166"/>
      <c r="U229" s="166"/>
      <c r="V229" s="166">
        <f>SUM(V230:V238)</f>
        <v>24.71</v>
      </c>
      <c r="W229" s="166"/>
      <c r="X229" s="166"/>
      <c r="Y229" s="166"/>
      <c r="AG229" t="s">
        <v>124</v>
      </c>
    </row>
    <row r="230" spans="1:60" outlineLevel="1" x14ac:dyDescent="0.25">
      <c r="A230" s="180">
        <v>67</v>
      </c>
      <c r="B230" s="181" t="s">
        <v>345</v>
      </c>
      <c r="C230" s="190" t="s">
        <v>346</v>
      </c>
      <c r="D230" s="182" t="s">
        <v>241</v>
      </c>
      <c r="E230" s="183">
        <v>5.3940799999999998</v>
      </c>
      <c r="F230" s="184"/>
      <c r="G230" s="185">
        <f>ROUND(E230*F230,2)</f>
        <v>0</v>
      </c>
      <c r="H230" s="157"/>
      <c r="I230" s="156">
        <f>ROUND(E230*H230,2)</f>
        <v>0</v>
      </c>
      <c r="J230" s="157"/>
      <c r="K230" s="156">
        <f>ROUND(E230*J230,2)</f>
        <v>0</v>
      </c>
      <c r="L230" s="156">
        <v>12</v>
      </c>
      <c r="M230" s="156">
        <f>G230*(1+L230/100)</f>
        <v>0</v>
      </c>
      <c r="N230" s="155">
        <v>0</v>
      </c>
      <c r="O230" s="155">
        <f>ROUND(E230*N230,2)</f>
        <v>0</v>
      </c>
      <c r="P230" s="155">
        <v>0</v>
      </c>
      <c r="Q230" s="155">
        <f>ROUND(E230*P230,2)</f>
        <v>0</v>
      </c>
      <c r="R230" s="156"/>
      <c r="S230" s="156" t="s">
        <v>128</v>
      </c>
      <c r="T230" s="156" t="s">
        <v>129</v>
      </c>
      <c r="U230" s="156">
        <v>2.0089999999999999</v>
      </c>
      <c r="V230" s="156">
        <f>ROUND(E230*U230,2)</f>
        <v>10.84</v>
      </c>
      <c r="W230" s="156"/>
      <c r="X230" s="156" t="s">
        <v>347</v>
      </c>
      <c r="Y230" s="156" t="s">
        <v>131</v>
      </c>
      <c r="Z230" s="146"/>
      <c r="AA230" s="146"/>
      <c r="AB230" s="146"/>
      <c r="AC230" s="146"/>
      <c r="AD230" s="146"/>
      <c r="AE230" s="146"/>
      <c r="AF230" s="146"/>
      <c r="AG230" s="146" t="s">
        <v>348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outlineLevel="1" x14ac:dyDescent="0.25">
      <c r="A231" s="180">
        <v>68</v>
      </c>
      <c r="B231" s="181" t="s">
        <v>349</v>
      </c>
      <c r="C231" s="190" t="s">
        <v>350</v>
      </c>
      <c r="D231" s="182" t="s">
        <v>241</v>
      </c>
      <c r="E231" s="183">
        <v>5.3940799999999998</v>
      </c>
      <c r="F231" s="184"/>
      <c r="G231" s="185">
        <f>ROUND(E231*F231,2)</f>
        <v>0</v>
      </c>
      <c r="H231" s="157"/>
      <c r="I231" s="156">
        <f>ROUND(E231*H231,2)</f>
        <v>0</v>
      </c>
      <c r="J231" s="157"/>
      <c r="K231" s="156">
        <f>ROUND(E231*J231,2)</f>
        <v>0</v>
      </c>
      <c r="L231" s="156">
        <v>12</v>
      </c>
      <c r="M231" s="156">
        <f>G231*(1+L231/100)</f>
        <v>0</v>
      </c>
      <c r="N231" s="155">
        <v>0</v>
      </c>
      <c r="O231" s="155">
        <f>ROUND(E231*N231,2)</f>
        <v>0</v>
      </c>
      <c r="P231" s="155">
        <v>0</v>
      </c>
      <c r="Q231" s="155">
        <f>ROUND(E231*P231,2)</f>
        <v>0</v>
      </c>
      <c r="R231" s="156"/>
      <c r="S231" s="156" t="s">
        <v>128</v>
      </c>
      <c r="T231" s="156" t="s">
        <v>129</v>
      </c>
      <c r="U231" s="156">
        <v>1.1399999999999999</v>
      </c>
      <c r="V231" s="156">
        <f>ROUND(E231*U231,2)</f>
        <v>6.15</v>
      </c>
      <c r="W231" s="156"/>
      <c r="X231" s="156" t="s">
        <v>347</v>
      </c>
      <c r="Y231" s="156" t="s">
        <v>131</v>
      </c>
      <c r="Z231" s="146"/>
      <c r="AA231" s="146"/>
      <c r="AB231" s="146"/>
      <c r="AC231" s="146"/>
      <c r="AD231" s="146"/>
      <c r="AE231" s="146"/>
      <c r="AF231" s="146"/>
      <c r="AG231" s="146" t="s">
        <v>348</v>
      </c>
      <c r="AH231" s="146"/>
      <c r="AI231" s="146"/>
      <c r="AJ231" s="146"/>
      <c r="AK231" s="146"/>
      <c r="AL231" s="146"/>
      <c r="AM231" s="146"/>
      <c r="AN231" s="146"/>
      <c r="AO231" s="146"/>
      <c r="AP231" s="146"/>
      <c r="AQ231" s="146"/>
      <c r="AR231" s="146"/>
      <c r="AS231" s="146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</row>
    <row r="232" spans="1:60" outlineLevel="1" x14ac:dyDescent="0.25">
      <c r="A232" s="174">
        <v>69</v>
      </c>
      <c r="B232" s="175" t="s">
        <v>351</v>
      </c>
      <c r="C232" s="188" t="s">
        <v>352</v>
      </c>
      <c r="D232" s="176" t="s">
        <v>241</v>
      </c>
      <c r="E232" s="177">
        <v>5.3940799999999998</v>
      </c>
      <c r="F232" s="178"/>
      <c r="G232" s="179">
        <f>ROUND(E232*F232,2)</f>
        <v>0</v>
      </c>
      <c r="H232" s="157"/>
      <c r="I232" s="156">
        <f>ROUND(E232*H232,2)</f>
        <v>0</v>
      </c>
      <c r="J232" s="157"/>
      <c r="K232" s="156">
        <f>ROUND(E232*J232,2)</f>
        <v>0</v>
      </c>
      <c r="L232" s="156">
        <v>12</v>
      </c>
      <c r="M232" s="156">
        <f>G232*(1+L232/100)</f>
        <v>0</v>
      </c>
      <c r="N232" s="155">
        <v>0</v>
      </c>
      <c r="O232" s="155">
        <f>ROUND(E232*N232,2)</f>
        <v>0</v>
      </c>
      <c r="P232" s="155">
        <v>0</v>
      </c>
      <c r="Q232" s="155">
        <f>ROUND(E232*P232,2)</f>
        <v>0</v>
      </c>
      <c r="R232" s="156"/>
      <c r="S232" s="156" t="s">
        <v>128</v>
      </c>
      <c r="T232" s="156" t="s">
        <v>129</v>
      </c>
      <c r="U232" s="156">
        <v>0.49</v>
      </c>
      <c r="V232" s="156">
        <f>ROUND(E232*U232,2)</f>
        <v>2.64</v>
      </c>
      <c r="W232" s="156"/>
      <c r="X232" s="156" t="s">
        <v>347</v>
      </c>
      <c r="Y232" s="156" t="s">
        <v>131</v>
      </c>
      <c r="Z232" s="146"/>
      <c r="AA232" s="146"/>
      <c r="AB232" s="146"/>
      <c r="AC232" s="146"/>
      <c r="AD232" s="146"/>
      <c r="AE232" s="146"/>
      <c r="AF232" s="146"/>
      <c r="AG232" s="146" t="s">
        <v>348</v>
      </c>
      <c r="AH232" s="146"/>
      <c r="AI232" s="146"/>
      <c r="AJ232" s="146"/>
      <c r="AK232" s="146"/>
      <c r="AL232" s="146"/>
      <c r="AM232" s="146"/>
      <c r="AN232" s="146"/>
      <c r="AO232" s="146"/>
      <c r="AP232" s="146"/>
      <c r="AQ232" s="146"/>
      <c r="AR232" s="146"/>
      <c r="AS232" s="146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</row>
    <row r="233" spans="1:60" outlineLevel="2" x14ac:dyDescent="0.25">
      <c r="A233" s="153"/>
      <c r="B233" s="154"/>
      <c r="C233" s="252" t="s">
        <v>353</v>
      </c>
      <c r="D233" s="253"/>
      <c r="E233" s="253"/>
      <c r="F233" s="253"/>
      <c r="G233" s="253"/>
      <c r="H233" s="156"/>
      <c r="I233" s="156"/>
      <c r="J233" s="156"/>
      <c r="K233" s="156"/>
      <c r="L233" s="156"/>
      <c r="M233" s="156"/>
      <c r="N233" s="155"/>
      <c r="O233" s="155"/>
      <c r="P233" s="155"/>
      <c r="Q233" s="155"/>
      <c r="R233" s="156"/>
      <c r="S233" s="156"/>
      <c r="T233" s="156"/>
      <c r="U233" s="156"/>
      <c r="V233" s="156"/>
      <c r="W233" s="156"/>
      <c r="X233" s="156"/>
      <c r="Y233" s="156"/>
      <c r="Z233" s="146"/>
      <c r="AA233" s="146"/>
      <c r="AB233" s="146"/>
      <c r="AC233" s="146"/>
      <c r="AD233" s="146"/>
      <c r="AE233" s="146"/>
      <c r="AF233" s="146"/>
      <c r="AG233" s="146" t="s">
        <v>149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outlineLevel="1" x14ac:dyDescent="0.25">
      <c r="A234" s="180">
        <v>70</v>
      </c>
      <c r="B234" s="181" t="s">
        <v>354</v>
      </c>
      <c r="C234" s="190" t="s">
        <v>355</v>
      </c>
      <c r="D234" s="182" t="s">
        <v>241</v>
      </c>
      <c r="E234" s="183">
        <v>102.48761</v>
      </c>
      <c r="F234" s="184"/>
      <c r="G234" s="185">
        <f>ROUND(E234*F234,2)</f>
        <v>0</v>
      </c>
      <c r="H234" s="157"/>
      <c r="I234" s="156">
        <f>ROUND(E234*H234,2)</f>
        <v>0</v>
      </c>
      <c r="J234" s="157"/>
      <c r="K234" s="156">
        <f>ROUND(E234*J234,2)</f>
        <v>0</v>
      </c>
      <c r="L234" s="156">
        <v>12</v>
      </c>
      <c r="M234" s="156">
        <f>G234*(1+L234/100)</f>
        <v>0</v>
      </c>
      <c r="N234" s="155">
        <v>0</v>
      </c>
      <c r="O234" s="155">
        <f>ROUND(E234*N234,2)</f>
        <v>0</v>
      </c>
      <c r="P234" s="155">
        <v>0</v>
      </c>
      <c r="Q234" s="155">
        <f>ROUND(E234*P234,2)</f>
        <v>0</v>
      </c>
      <c r="R234" s="156"/>
      <c r="S234" s="156" t="s">
        <v>128</v>
      </c>
      <c r="T234" s="156" t="s">
        <v>129</v>
      </c>
      <c r="U234" s="156">
        <v>0</v>
      </c>
      <c r="V234" s="156">
        <f>ROUND(E234*U234,2)</f>
        <v>0</v>
      </c>
      <c r="W234" s="156"/>
      <c r="X234" s="156" t="s">
        <v>347</v>
      </c>
      <c r="Y234" s="156" t="s">
        <v>131</v>
      </c>
      <c r="Z234" s="146"/>
      <c r="AA234" s="146"/>
      <c r="AB234" s="146"/>
      <c r="AC234" s="146"/>
      <c r="AD234" s="146"/>
      <c r="AE234" s="146"/>
      <c r="AF234" s="146"/>
      <c r="AG234" s="146" t="s">
        <v>348</v>
      </c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</row>
    <row r="235" spans="1:60" outlineLevel="1" x14ac:dyDescent="0.25">
      <c r="A235" s="180">
        <v>71</v>
      </c>
      <c r="B235" s="181" t="s">
        <v>356</v>
      </c>
      <c r="C235" s="190" t="s">
        <v>357</v>
      </c>
      <c r="D235" s="182" t="s">
        <v>241</v>
      </c>
      <c r="E235" s="183">
        <v>5.3940799999999998</v>
      </c>
      <c r="F235" s="184"/>
      <c r="G235" s="185">
        <f>ROUND(E235*F235,2)</f>
        <v>0</v>
      </c>
      <c r="H235" s="157"/>
      <c r="I235" s="156">
        <f>ROUND(E235*H235,2)</f>
        <v>0</v>
      </c>
      <c r="J235" s="157"/>
      <c r="K235" s="156">
        <f>ROUND(E235*J235,2)</f>
        <v>0</v>
      </c>
      <c r="L235" s="156">
        <v>12</v>
      </c>
      <c r="M235" s="156">
        <f>G235*(1+L235/100)</f>
        <v>0</v>
      </c>
      <c r="N235" s="155">
        <v>0</v>
      </c>
      <c r="O235" s="155">
        <f>ROUND(E235*N235,2)</f>
        <v>0</v>
      </c>
      <c r="P235" s="155">
        <v>0</v>
      </c>
      <c r="Q235" s="155">
        <f>ROUND(E235*P235,2)</f>
        <v>0</v>
      </c>
      <c r="R235" s="156"/>
      <c r="S235" s="156" t="s">
        <v>128</v>
      </c>
      <c r="T235" s="156" t="s">
        <v>129</v>
      </c>
      <c r="U235" s="156">
        <v>0.94199999999999995</v>
      </c>
      <c r="V235" s="156">
        <f>ROUND(E235*U235,2)</f>
        <v>5.08</v>
      </c>
      <c r="W235" s="156"/>
      <c r="X235" s="156" t="s">
        <v>347</v>
      </c>
      <c r="Y235" s="156" t="s">
        <v>131</v>
      </c>
      <c r="Z235" s="146"/>
      <c r="AA235" s="146"/>
      <c r="AB235" s="146"/>
      <c r="AC235" s="146"/>
      <c r="AD235" s="146"/>
      <c r="AE235" s="146"/>
      <c r="AF235" s="146"/>
      <c r="AG235" s="146" t="s">
        <v>348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1" x14ac:dyDescent="0.25">
      <c r="A236" s="174">
        <v>72</v>
      </c>
      <c r="B236" s="175" t="s">
        <v>358</v>
      </c>
      <c r="C236" s="188" t="s">
        <v>359</v>
      </c>
      <c r="D236" s="176" t="s">
        <v>241</v>
      </c>
      <c r="E236" s="177">
        <v>5.3940799999999998</v>
      </c>
      <c r="F236" s="178"/>
      <c r="G236" s="179">
        <f>ROUND(E236*F236,2)</f>
        <v>0</v>
      </c>
      <c r="H236" s="157"/>
      <c r="I236" s="156">
        <f>ROUND(E236*H236,2)</f>
        <v>0</v>
      </c>
      <c r="J236" s="157"/>
      <c r="K236" s="156">
        <f>ROUND(E236*J236,2)</f>
        <v>0</v>
      </c>
      <c r="L236" s="156">
        <v>12</v>
      </c>
      <c r="M236" s="156">
        <f>G236*(1+L236/100)</f>
        <v>0</v>
      </c>
      <c r="N236" s="155">
        <v>0</v>
      </c>
      <c r="O236" s="155">
        <f>ROUND(E236*N236,2)</f>
        <v>0</v>
      </c>
      <c r="P236" s="155">
        <v>0</v>
      </c>
      <c r="Q236" s="155">
        <f>ROUND(E236*P236,2)</f>
        <v>0</v>
      </c>
      <c r="R236" s="156"/>
      <c r="S236" s="156" t="s">
        <v>128</v>
      </c>
      <c r="T236" s="156" t="s">
        <v>129</v>
      </c>
      <c r="U236" s="156">
        <v>0</v>
      </c>
      <c r="V236" s="156">
        <f>ROUND(E236*U236,2)</f>
        <v>0</v>
      </c>
      <c r="W236" s="156"/>
      <c r="X236" s="156" t="s">
        <v>347</v>
      </c>
      <c r="Y236" s="156" t="s">
        <v>131</v>
      </c>
      <c r="Z236" s="146"/>
      <c r="AA236" s="146"/>
      <c r="AB236" s="146"/>
      <c r="AC236" s="146"/>
      <c r="AD236" s="146"/>
      <c r="AE236" s="146"/>
      <c r="AF236" s="146"/>
      <c r="AG236" s="146" t="s">
        <v>348</v>
      </c>
      <c r="AH236" s="146"/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ht="21" outlineLevel="2" x14ac:dyDescent="0.25">
      <c r="A237" s="153"/>
      <c r="B237" s="154"/>
      <c r="C237" s="252" t="s">
        <v>360</v>
      </c>
      <c r="D237" s="253"/>
      <c r="E237" s="253"/>
      <c r="F237" s="253"/>
      <c r="G237" s="253"/>
      <c r="H237" s="156"/>
      <c r="I237" s="156"/>
      <c r="J237" s="156"/>
      <c r="K237" s="156"/>
      <c r="L237" s="156"/>
      <c r="M237" s="156"/>
      <c r="N237" s="155"/>
      <c r="O237" s="155"/>
      <c r="P237" s="155"/>
      <c r="Q237" s="155"/>
      <c r="R237" s="156"/>
      <c r="S237" s="156"/>
      <c r="T237" s="156"/>
      <c r="U237" s="156"/>
      <c r="V237" s="156"/>
      <c r="W237" s="156"/>
      <c r="X237" s="156"/>
      <c r="Y237" s="156"/>
      <c r="Z237" s="146"/>
      <c r="AA237" s="146"/>
      <c r="AB237" s="146"/>
      <c r="AC237" s="146"/>
      <c r="AD237" s="146"/>
      <c r="AE237" s="146"/>
      <c r="AF237" s="146"/>
      <c r="AG237" s="146" t="s">
        <v>149</v>
      </c>
      <c r="AH237" s="146"/>
      <c r="AI237" s="146"/>
      <c r="AJ237" s="146"/>
      <c r="AK237" s="146"/>
      <c r="AL237" s="146"/>
      <c r="AM237" s="146"/>
      <c r="AN237" s="146"/>
      <c r="AO237" s="146"/>
      <c r="AP237" s="146"/>
      <c r="AQ237" s="146"/>
      <c r="AR237" s="146"/>
      <c r="AS237" s="146"/>
      <c r="AT237" s="146"/>
      <c r="AU237" s="146"/>
      <c r="AV237" s="146"/>
      <c r="AW237" s="146"/>
      <c r="AX237" s="146"/>
      <c r="AY237" s="146"/>
      <c r="AZ237" s="146"/>
      <c r="BA237" s="186" t="str">
        <f>C237</f>
        <v>STAVEBNÍ ODPADY A NAKLÁDÁNÍ S NIMI BUDE ŘEŠENO DLE ZÁKONA 541/2020 SB. STAVEBNÍ ODPADY A NAKLÁDÁNÍ S NIMI BUDE ŘEŠENO DLE ZÁKONA 541/2020 SB. ZÁKON O ODPADECH .</v>
      </c>
      <c r="BB237" s="146"/>
      <c r="BC237" s="146"/>
      <c r="BD237" s="146"/>
      <c r="BE237" s="146"/>
      <c r="BF237" s="146"/>
      <c r="BG237" s="146"/>
      <c r="BH237" s="146"/>
    </row>
    <row r="238" spans="1:60" ht="31.2" outlineLevel="3" x14ac:dyDescent="0.25">
      <c r="A238" s="153"/>
      <c r="B238" s="154"/>
      <c r="C238" s="254" t="s">
        <v>361</v>
      </c>
      <c r="D238" s="255"/>
      <c r="E238" s="255"/>
      <c r="F238" s="255"/>
      <c r="G238" s="255"/>
      <c r="H238" s="156"/>
      <c r="I238" s="156"/>
      <c r="J238" s="156"/>
      <c r="K238" s="156"/>
      <c r="L238" s="156"/>
      <c r="M238" s="156"/>
      <c r="N238" s="155"/>
      <c r="O238" s="155"/>
      <c r="P238" s="155"/>
      <c r="Q238" s="155"/>
      <c r="R238" s="156"/>
      <c r="S238" s="156"/>
      <c r="T238" s="156"/>
      <c r="U238" s="156"/>
      <c r="V238" s="156"/>
      <c r="W238" s="156"/>
      <c r="X238" s="156"/>
      <c r="Y238" s="156"/>
      <c r="Z238" s="146"/>
      <c r="AA238" s="146"/>
      <c r="AB238" s="146"/>
      <c r="AC238" s="146"/>
      <c r="AD238" s="146"/>
      <c r="AE238" s="146"/>
      <c r="AF238" s="146"/>
      <c r="AG238" s="146" t="s">
        <v>149</v>
      </c>
      <c r="AH238" s="146"/>
      <c r="AI238" s="146"/>
      <c r="AJ238" s="146"/>
      <c r="AK238" s="146"/>
      <c r="AL238" s="146"/>
      <c r="AM238" s="146"/>
      <c r="AN238" s="146"/>
      <c r="AO238" s="146"/>
      <c r="AP238" s="146"/>
      <c r="AQ238" s="146"/>
      <c r="AR238" s="146"/>
      <c r="AS238" s="146"/>
      <c r="AT238" s="146"/>
      <c r="AU238" s="146"/>
      <c r="AV238" s="146"/>
      <c r="AW238" s="146"/>
      <c r="AX238" s="146"/>
      <c r="AY238" s="146"/>
      <c r="AZ238" s="146"/>
      <c r="BA238" s="186" t="str">
        <f>C238</f>
        <v>DLE METODICKÉHO NÁVODU PRO ŘÍZENÍ VZNIKU  STAVEBNÍCH A DEMOLIČNÍCH  ODPADŮ A PRO NAKLÁDÁNÍ S NIMI VYDANÉHO MINISTERSTVEM ŽIVOTNÍHO   PROSTŘEDÍ JE NUTNO MINIMÁLNĚ 70 % ODPADŮ VZNIKLÝCH NA STAVBĚ A PŘI STAVEBNÍCH PRACÍCH RECYKLOVA.</v>
      </c>
      <c r="BB238" s="146"/>
      <c r="BC238" s="146"/>
      <c r="BD238" s="146"/>
      <c r="BE238" s="146"/>
      <c r="BF238" s="146"/>
      <c r="BG238" s="146"/>
      <c r="BH238" s="146"/>
    </row>
    <row r="239" spans="1:60" x14ac:dyDescent="0.25">
      <c r="A239" s="167" t="s">
        <v>123</v>
      </c>
      <c r="B239" s="168" t="s">
        <v>95</v>
      </c>
      <c r="C239" s="187" t="s">
        <v>29</v>
      </c>
      <c r="D239" s="169"/>
      <c r="E239" s="170"/>
      <c r="F239" s="171"/>
      <c r="G239" s="172">
        <f>SUMIF(AG240:AG246,"&lt;&gt;NOR",G240:G246)</f>
        <v>0</v>
      </c>
      <c r="H239" s="166"/>
      <c r="I239" s="166">
        <f>SUM(I240:I246)</f>
        <v>0</v>
      </c>
      <c r="J239" s="166"/>
      <c r="K239" s="166">
        <f>SUM(K240:K246)</f>
        <v>0</v>
      </c>
      <c r="L239" s="166"/>
      <c r="M239" s="166">
        <f>SUM(M240:M246)</f>
        <v>0</v>
      </c>
      <c r="N239" s="165"/>
      <c r="O239" s="165">
        <f>SUM(O240:O246)</f>
        <v>0</v>
      </c>
      <c r="P239" s="165"/>
      <c r="Q239" s="165">
        <f>SUM(Q240:Q246)</f>
        <v>0</v>
      </c>
      <c r="R239" s="166"/>
      <c r="S239" s="166"/>
      <c r="T239" s="166"/>
      <c r="U239" s="166"/>
      <c r="V239" s="166">
        <f>SUM(V240:V246)</f>
        <v>0</v>
      </c>
      <c r="W239" s="166"/>
      <c r="X239" s="166"/>
      <c r="Y239" s="166"/>
      <c r="AG239" t="s">
        <v>124</v>
      </c>
    </row>
    <row r="240" spans="1:60" outlineLevel="1" x14ac:dyDescent="0.25">
      <c r="A240" s="174">
        <v>73</v>
      </c>
      <c r="B240" s="175" t="s">
        <v>362</v>
      </c>
      <c r="C240" s="188" t="s">
        <v>363</v>
      </c>
      <c r="D240" s="176" t="s">
        <v>364</v>
      </c>
      <c r="E240" s="177">
        <v>1</v>
      </c>
      <c r="F240" s="178"/>
      <c r="G240" s="179">
        <f>ROUND(E240*F240,2)</f>
        <v>0</v>
      </c>
      <c r="H240" s="157"/>
      <c r="I240" s="156">
        <f>ROUND(E240*H240,2)</f>
        <v>0</v>
      </c>
      <c r="J240" s="157"/>
      <c r="K240" s="156">
        <f>ROUND(E240*J240,2)</f>
        <v>0</v>
      </c>
      <c r="L240" s="156">
        <v>12</v>
      </c>
      <c r="M240" s="156">
        <f>G240*(1+L240/100)</f>
        <v>0</v>
      </c>
      <c r="N240" s="155">
        <v>0</v>
      </c>
      <c r="O240" s="155">
        <f>ROUND(E240*N240,2)</f>
        <v>0</v>
      </c>
      <c r="P240" s="155">
        <v>0</v>
      </c>
      <c r="Q240" s="155">
        <f>ROUND(E240*P240,2)</f>
        <v>0</v>
      </c>
      <c r="R240" s="156"/>
      <c r="S240" s="156" t="s">
        <v>128</v>
      </c>
      <c r="T240" s="156" t="s">
        <v>142</v>
      </c>
      <c r="U240" s="156">
        <v>0</v>
      </c>
      <c r="V240" s="156">
        <f>ROUND(E240*U240,2)</f>
        <v>0</v>
      </c>
      <c r="W240" s="156"/>
      <c r="X240" s="156" t="s">
        <v>365</v>
      </c>
      <c r="Y240" s="156" t="s">
        <v>131</v>
      </c>
      <c r="Z240" s="146"/>
      <c r="AA240" s="146"/>
      <c r="AB240" s="146"/>
      <c r="AC240" s="146"/>
      <c r="AD240" s="146"/>
      <c r="AE240" s="146"/>
      <c r="AF240" s="146"/>
      <c r="AG240" s="146" t="s">
        <v>366</v>
      </c>
      <c r="AH240" s="146"/>
      <c r="AI240" s="146"/>
      <c r="AJ240" s="146"/>
      <c r="AK240" s="146"/>
      <c r="AL240" s="146"/>
      <c r="AM240" s="146"/>
      <c r="AN240" s="146"/>
      <c r="AO240" s="146"/>
      <c r="AP240" s="146"/>
      <c r="AQ240" s="146"/>
      <c r="AR240" s="146"/>
      <c r="AS240" s="146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</row>
    <row r="241" spans="1:60" outlineLevel="2" x14ac:dyDescent="0.25">
      <c r="A241" s="153"/>
      <c r="B241" s="154"/>
      <c r="C241" s="252" t="s">
        <v>367</v>
      </c>
      <c r="D241" s="253"/>
      <c r="E241" s="253"/>
      <c r="F241" s="253"/>
      <c r="G241" s="253"/>
      <c r="H241" s="156"/>
      <c r="I241" s="156"/>
      <c r="J241" s="156"/>
      <c r="K241" s="156"/>
      <c r="L241" s="156"/>
      <c r="M241" s="156"/>
      <c r="N241" s="155"/>
      <c r="O241" s="155"/>
      <c r="P241" s="155"/>
      <c r="Q241" s="155"/>
      <c r="R241" s="156"/>
      <c r="S241" s="156"/>
      <c r="T241" s="156"/>
      <c r="U241" s="156"/>
      <c r="V241" s="156"/>
      <c r="W241" s="156"/>
      <c r="X241" s="156"/>
      <c r="Y241" s="156"/>
      <c r="Z241" s="146"/>
      <c r="AA241" s="146"/>
      <c r="AB241" s="146"/>
      <c r="AC241" s="146"/>
      <c r="AD241" s="146"/>
      <c r="AE241" s="146"/>
      <c r="AF241" s="146"/>
      <c r="AG241" s="146" t="s">
        <v>149</v>
      </c>
      <c r="AH241" s="146"/>
      <c r="AI241" s="146"/>
      <c r="AJ241" s="146"/>
      <c r="AK241" s="146"/>
      <c r="AL241" s="146"/>
      <c r="AM241" s="146"/>
      <c r="AN241" s="146"/>
      <c r="AO241" s="146"/>
      <c r="AP241" s="146"/>
      <c r="AQ241" s="146"/>
      <c r="AR241" s="146"/>
      <c r="AS241" s="146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</row>
    <row r="242" spans="1:60" outlineLevel="1" x14ac:dyDescent="0.25">
      <c r="A242" s="174">
        <v>74</v>
      </c>
      <c r="B242" s="175" t="s">
        <v>368</v>
      </c>
      <c r="C242" s="188" t="s">
        <v>369</v>
      </c>
      <c r="D242" s="176" t="s">
        <v>364</v>
      </c>
      <c r="E242" s="177">
        <v>1</v>
      </c>
      <c r="F242" s="178"/>
      <c r="G242" s="179">
        <f>ROUND(E242*F242,2)</f>
        <v>0</v>
      </c>
      <c r="H242" s="157"/>
      <c r="I242" s="156">
        <f>ROUND(E242*H242,2)</f>
        <v>0</v>
      </c>
      <c r="J242" s="157"/>
      <c r="K242" s="156">
        <f>ROUND(E242*J242,2)</f>
        <v>0</v>
      </c>
      <c r="L242" s="156">
        <v>12</v>
      </c>
      <c r="M242" s="156">
        <f>G242*(1+L242/100)</f>
        <v>0</v>
      </c>
      <c r="N242" s="155">
        <v>0</v>
      </c>
      <c r="O242" s="155">
        <f>ROUND(E242*N242,2)</f>
        <v>0</v>
      </c>
      <c r="P242" s="155">
        <v>0</v>
      </c>
      <c r="Q242" s="155">
        <f>ROUND(E242*P242,2)</f>
        <v>0</v>
      </c>
      <c r="R242" s="156"/>
      <c r="S242" s="156" t="s">
        <v>128</v>
      </c>
      <c r="T242" s="156" t="s">
        <v>142</v>
      </c>
      <c r="U242" s="156">
        <v>0</v>
      </c>
      <c r="V242" s="156">
        <f>ROUND(E242*U242,2)</f>
        <v>0</v>
      </c>
      <c r="W242" s="156"/>
      <c r="X242" s="156" t="s">
        <v>365</v>
      </c>
      <c r="Y242" s="156" t="s">
        <v>131</v>
      </c>
      <c r="Z242" s="146"/>
      <c r="AA242" s="146"/>
      <c r="AB242" s="146"/>
      <c r="AC242" s="146"/>
      <c r="AD242" s="146"/>
      <c r="AE242" s="146"/>
      <c r="AF242" s="146"/>
      <c r="AG242" s="146" t="s">
        <v>366</v>
      </c>
      <c r="AH242" s="146"/>
      <c r="AI242" s="146"/>
      <c r="AJ242" s="146"/>
      <c r="AK242" s="146"/>
      <c r="AL242" s="146"/>
      <c r="AM242" s="146"/>
      <c r="AN242" s="146"/>
      <c r="AO242" s="146"/>
      <c r="AP242" s="146"/>
      <c r="AQ242" s="146"/>
      <c r="AR242" s="146"/>
      <c r="AS242" s="146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</row>
    <row r="243" spans="1:60" outlineLevel="2" x14ac:dyDescent="0.25">
      <c r="A243" s="153"/>
      <c r="B243" s="154"/>
      <c r="C243" s="252" t="s">
        <v>370</v>
      </c>
      <c r="D243" s="253"/>
      <c r="E243" s="253"/>
      <c r="F243" s="253"/>
      <c r="G243" s="253"/>
      <c r="H243" s="156"/>
      <c r="I243" s="156"/>
      <c r="J243" s="156"/>
      <c r="K243" s="156"/>
      <c r="L243" s="156"/>
      <c r="M243" s="156"/>
      <c r="N243" s="155"/>
      <c r="O243" s="155"/>
      <c r="P243" s="155"/>
      <c r="Q243" s="155"/>
      <c r="R243" s="156"/>
      <c r="S243" s="156"/>
      <c r="T243" s="156"/>
      <c r="U243" s="156"/>
      <c r="V243" s="156"/>
      <c r="W243" s="156"/>
      <c r="X243" s="156"/>
      <c r="Y243" s="156"/>
      <c r="Z243" s="146"/>
      <c r="AA243" s="146"/>
      <c r="AB243" s="146"/>
      <c r="AC243" s="146"/>
      <c r="AD243" s="146"/>
      <c r="AE243" s="146"/>
      <c r="AF243" s="146"/>
      <c r="AG243" s="146" t="s">
        <v>149</v>
      </c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</row>
    <row r="244" spans="1:60" outlineLevel="3" x14ac:dyDescent="0.25">
      <c r="A244" s="153"/>
      <c r="B244" s="154"/>
      <c r="C244" s="192" t="s">
        <v>371</v>
      </c>
      <c r="D244" s="160"/>
      <c r="E244" s="161"/>
      <c r="F244" s="162"/>
      <c r="G244" s="162"/>
      <c r="H244" s="156"/>
      <c r="I244" s="156"/>
      <c r="J244" s="156"/>
      <c r="K244" s="156"/>
      <c r="L244" s="156"/>
      <c r="M244" s="156"/>
      <c r="N244" s="155"/>
      <c r="O244" s="155"/>
      <c r="P244" s="155"/>
      <c r="Q244" s="155"/>
      <c r="R244" s="156"/>
      <c r="S244" s="156"/>
      <c r="T244" s="156"/>
      <c r="U244" s="156"/>
      <c r="V244" s="156"/>
      <c r="W244" s="156"/>
      <c r="X244" s="156"/>
      <c r="Y244" s="156"/>
      <c r="Z244" s="146"/>
      <c r="AA244" s="146"/>
      <c r="AB244" s="146"/>
      <c r="AC244" s="146"/>
      <c r="AD244" s="146"/>
      <c r="AE244" s="146"/>
      <c r="AF244" s="146"/>
      <c r="AG244" s="146" t="s">
        <v>149</v>
      </c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</row>
    <row r="245" spans="1:60" ht="21" outlineLevel="3" x14ac:dyDescent="0.25">
      <c r="A245" s="153"/>
      <c r="B245" s="154"/>
      <c r="C245" s="254" t="s">
        <v>372</v>
      </c>
      <c r="D245" s="255"/>
      <c r="E245" s="255"/>
      <c r="F245" s="255"/>
      <c r="G245" s="255"/>
      <c r="H245" s="156"/>
      <c r="I245" s="156"/>
      <c r="J245" s="156"/>
      <c r="K245" s="156"/>
      <c r="L245" s="156"/>
      <c r="M245" s="156"/>
      <c r="N245" s="155"/>
      <c r="O245" s="155"/>
      <c r="P245" s="155"/>
      <c r="Q245" s="155"/>
      <c r="R245" s="156"/>
      <c r="S245" s="156"/>
      <c r="T245" s="156"/>
      <c r="U245" s="156"/>
      <c r="V245" s="156"/>
      <c r="W245" s="156"/>
      <c r="X245" s="156"/>
      <c r="Y245" s="156"/>
      <c r="Z245" s="146"/>
      <c r="AA245" s="146"/>
      <c r="AB245" s="146"/>
      <c r="AC245" s="146"/>
      <c r="AD245" s="146"/>
      <c r="AE245" s="146"/>
      <c r="AF245" s="146"/>
      <c r="AG245" s="146" t="s">
        <v>149</v>
      </c>
      <c r="AH245" s="146"/>
      <c r="AI245" s="146"/>
      <c r="AJ245" s="146"/>
      <c r="AK245" s="146"/>
      <c r="AL245" s="146"/>
      <c r="AM245" s="146"/>
      <c r="AN245" s="146"/>
      <c r="AO245" s="146"/>
      <c r="AP245" s="146"/>
      <c r="AQ245" s="146"/>
      <c r="AR245" s="146"/>
      <c r="AS245" s="146"/>
      <c r="AT245" s="146"/>
      <c r="AU245" s="146"/>
      <c r="AV245" s="146"/>
      <c r="AW245" s="146"/>
      <c r="AX245" s="146"/>
      <c r="AY245" s="146"/>
      <c r="AZ245" s="146"/>
      <c r="BA245" s="186" t="str">
        <f>C245</f>
        <v>Kompletační činnost (revize, zkoušky, fotodokumnetace, vzorkování, dokumnetace skutečného prosvedení, dodržování bezpečnosti aj..)</v>
      </c>
      <c r="BB245" s="146"/>
      <c r="BC245" s="146"/>
      <c r="BD245" s="146"/>
      <c r="BE245" s="146"/>
      <c r="BF245" s="146"/>
      <c r="BG245" s="146"/>
      <c r="BH245" s="146"/>
    </row>
    <row r="246" spans="1:60" outlineLevel="1" x14ac:dyDescent="0.25">
      <c r="A246" s="174">
        <v>75</v>
      </c>
      <c r="B246" s="175" t="s">
        <v>373</v>
      </c>
      <c r="C246" s="188" t="s">
        <v>374</v>
      </c>
      <c r="D246" s="176" t="s">
        <v>236</v>
      </c>
      <c r="E246" s="177">
        <v>1</v>
      </c>
      <c r="F246" s="178"/>
      <c r="G246" s="179">
        <f>ROUND(E246*F246,2)</f>
        <v>0</v>
      </c>
      <c r="H246" s="157"/>
      <c r="I246" s="156">
        <f>ROUND(E246*H246,2)</f>
        <v>0</v>
      </c>
      <c r="J246" s="157"/>
      <c r="K246" s="156">
        <f>ROUND(E246*J246,2)</f>
        <v>0</v>
      </c>
      <c r="L246" s="156">
        <v>12</v>
      </c>
      <c r="M246" s="156">
        <f>G246*(1+L246/100)</f>
        <v>0</v>
      </c>
      <c r="N246" s="155">
        <v>0</v>
      </c>
      <c r="O246" s="155">
        <f>ROUND(E246*N246,2)</f>
        <v>0</v>
      </c>
      <c r="P246" s="155">
        <v>0</v>
      </c>
      <c r="Q246" s="155">
        <f>ROUND(E246*P246,2)</f>
        <v>0</v>
      </c>
      <c r="R246" s="156"/>
      <c r="S246" s="156" t="s">
        <v>141</v>
      </c>
      <c r="T246" s="156" t="s">
        <v>142</v>
      </c>
      <c r="U246" s="156">
        <v>0</v>
      </c>
      <c r="V246" s="156">
        <f>ROUND(E246*U246,2)</f>
        <v>0</v>
      </c>
      <c r="W246" s="156"/>
      <c r="X246" s="156" t="s">
        <v>365</v>
      </c>
      <c r="Y246" s="156" t="s">
        <v>131</v>
      </c>
      <c r="Z246" s="146"/>
      <c r="AA246" s="146"/>
      <c r="AB246" s="146"/>
      <c r="AC246" s="146"/>
      <c r="AD246" s="146"/>
      <c r="AE246" s="146"/>
      <c r="AF246" s="146"/>
      <c r="AG246" s="146" t="s">
        <v>375</v>
      </c>
      <c r="AH246" s="146"/>
      <c r="AI246" s="146"/>
      <c r="AJ246" s="146"/>
      <c r="AK246" s="146"/>
      <c r="AL246" s="146"/>
      <c r="AM246" s="146"/>
      <c r="AN246" s="146"/>
      <c r="AO246" s="146"/>
      <c r="AP246" s="146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</row>
    <row r="247" spans="1:60" x14ac:dyDescent="0.25">
      <c r="A247" s="3"/>
      <c r="B247" s="4"/>
      <c r="C247" s="193"/>
      <c r="D247" s="6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AE247">
        <v>12</v>
      </c>
      <c r="AF247">
        <v>21</v>
      </c>
      <c r="AG247" t="s">
        <v>109</v>
      </c>
    </row>
    <row r="248" spans="1:60" x14ac:dyDescent="0.25">
      <c r="A248" s="149"/>
      <c r="B248" s="150" t="s">
        <v>31</v>
      </c>
      <c r="C248" s="194"/>
      <c r="D248" s="151"/>
      <c r="E248" s="152"/>
      <c r="F248" s="152"/>
      <c r="G248" s="173">
        <f>G8+G16+G24+G59+G68+G73+G76+G79+G114+G116+G121+G123+G156+G164+G177+G192+G227+G229+G239</f>
        <v>0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AE248">
        <f>SUMIF(L7:L246,AE247,G7:G246)</f>
        <v>0</v>
      </c>
      <c r="AF248">
        <f>SUMIF(L7:L246,AF247,G7:G246)</f>
        <v>0</v>
      </c>
      <c r="AG248" t="s">
        <v>376</v>
      </c>
    </row>
    <row r="249" spans="1:60" x14ac:dyDescent="0.25">
      <c r="A249" s="3"/>
      <c r="B249" s="4"/>
      <c r="C249" s="193"/>
      <c r="D249" s="6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60" x14ac:dyDescent="0.25">
      <c r="A250" s="3"/>
      <c r="B250" s="4"/>
      <c r="C250" s="193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60" x14ac:dyDescent="0.25">
      <c r="A251" s="263" t="s">
        <v>377</v>
      </c>
      <c r="B251" s="263"/>
      <c r="C251" s="264"/>
      <c r="D251" s="6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60" x14ac:dyDescent="0.25">
      <c r="A252" s="265"/>
      <c r="B252" s="266"/>
      <c r="C252" s="267"/>
      <c r="D252" s="266"/>
      <c r="E252" s="266"/>
      <c r="F252" s="266"/>
      <c r="G252" s="26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AG252" t="s">
        <v>378</v>
      </c>
    </row>
    <row r="253" spans="1:60" x14ac:dyDescent="0.25">
      <c r="A253" s="269"/>
      <c r="B253" s="270"/>
      <c r="C253" s="271"/>
      <c r="D253" s="270"/>
      <c r="E253" s="270"/>
      <c r="F253" s="270"/>
      <c r="G253" s="27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60" x14ac:dyDescent="0.25">
      <c r="A254" s="269"/>
      <c r="B254" s="270"/>
      <c r="C254" s="271"/>
      <c r="D254" s="270"/>
      <c r="E254" s="270"/>
      <c r="F254" s="270"/>
      <c r="G254" s="27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60" x14ac:dyDescent="0.25">
      <c r="A255" s="269"/>
      <c r="B255" s="270"/>
      <c r="C255" s="271"/>
      <c r="D255" s="270"/>
      <c r="E255" s="270"/>
      <c r="F255" s="270"/>
      <c r="G255" s="27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60" x14ac:dyDescent="0.25">
      <c r="A256" s="273"/>
      <c r="B256" s="274"/>
      <c r="C256" s="275"/>
      <c r="D256" s="274"/>
      <c r="E256" s="274"/>
      <c r="F256" s="274"/>
      <c r="G256" s="27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33" x14ac:dyDescent="0.25">
      <c r="A257" s="3"/>
      <c r="B257" s="4"/>
      <c r="C257" s="193"/>
      <c r="D257" s="6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33" x14ac:dyDescent="0.25">
      <c r="C258" s="195"/>
      <c r="D258" s="10"/>
      <c r="AG258" t="s">
        <v>379</v>
      </c>
    </row>
    <row r="259" spans="1:33" x14ac:dyDescent="0.25">
      <c r="D259" s="10"/>
    </row>
    <row r="260" spans="1:33" x14ac:dyDescent="0.25">
      <c r="D260" s="10"/>
    </row>
    <row r="261" spans="1:33" x14ac:dyDescent="0.25">
      <c r="D261" s="10"/>
    </row>
    <row r="262" spans="1:33" x14ac:dyDescent="0.25">
      <c r="D262" s="10"/>
    </row>
    <row r="263" spans="1:33" x14ac:dyDescent="0.25">
      <c r="D263" s="10"/>
    </row>
    <row r="264" spans="1:33" x14ac:dyDescent="0.25">
      <c r="D264" s="10"/>
    </row>
    <row r="265" spans="1:33" x14ac:dyDescent="0.25">
      <c r="D265" s="10"/>
    </row>
    <row r="266" spans="1:33" x14ac:dyDescent="0.25">
      <c r="D266" s="10"/>
    </row>
    <row r="267" spans="1:33" x14ac:dyDescent="0.25">
      <c r="D267" s="10"/>
    </row>
    <row r="268" spans="1:33" x14ac:dyDescent="0.25">
      <c r="D268" s="10"/>
    </row>
    <row r="269" spans="1:33" x14ac:dyDescent="0.25">
      <c r="D269" s="10"/>
    </row>
    <row r="270" spans="1:33" x14ac:dyDescent="0.25">
      <c r="D270" s="10"/>
    </row>
    <row r="271" spans="1:33" x14ac:dyDescent="0.25">
      <c r="D271" s="10"/>
    </row>
    <row r="272" spans="1:33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35">
    <mergeCell ref="A251:C251"/>
    <mergeCell ref="A252:G256"/>
    <mergeCell ref="C15:G15"/>
    <mergeCell ref="C20:G20"/>
    <mergeCell ref="C22:G22"/>
    <mergeCell ref="C23:G23"/>
    <mergeCell ref="C133:G133"/>
    <mergeCell ref="A1:G1"/>
    <mergeCell ref="C2:G2"/>
    <mergeCell ref="C3:G3"/>
    <mergeCell ref="C4:G4"/>
    <mergeCell ref="C26:G26"/>
    <mergeCell ref="C31:G31"/>
    <mergeCell ref="C118:G118"/>
    <mergeCell ref="C131:G131"/>
    <mergeCell ref="C132:G132"/>
    <mergeCell ref="C179:G179"/>
    <mergeCell ref="C134:G134"/>
    <mergeCell ref="C135:G135"/>
    <mergeCell ref="C136:G136"/>
    <mergeCell ref="C137:G137"/>
    <mergeCell ref="C142:G142"/>
    <mergeCell ref="C143:G143"/>
    <mergeCell ref="C144:G144"/>
    <mergeCell ref="C147:G147"/>
    <mergeCell ref="C148:G148"/>
    <mergeCell ref="C149:G149"/>
    <mergeCell ref="C175:G175"/>
    <mergeCell ref="C245:G245"/>
    <mergeCell ref="C194:G194"/>
    <mergeCell ref="C233:G233"/>
    <mergeCell ref="C237:G237"/>
    <mergeCell ref="C238:G238"/>
    <mergeCell ref="C241:G241"/>
    <mergeCell ref="C243:G243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SO 01 01 Pol</vt:lpstr>
      <vt:lpstr>SO 02 01 Pol</vt:lpstr>
      <vt:lpstr>SO 03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01 Pol'!Názvy_tisku</vt:lpstr>
      <vt:lpstr>'SO 02 01 Pol'!Názvy_tisku</vt:lpstr>
      <vt:lpstr>'SO 03 01 Pol'!Názvy_tisku</vt:lpstr>
      <vt:lpstr>oadresa</vt:lpstr>
      <vt:lpstr>Stavba!Objednatel</vt:lpstr>
      <vt:lpstr>Stavba!Objekt</vt:lpstr>
      <vt:lpstr>'SO 01 01 Pol'!Oblast_tisku</vt:lpstr>
      <vt:lpstr>'SO 02 01 Pol'!Oblast_tisku</vt:lpstr>
      <vt:lpstr>'SO 03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365</dc:creator>
  <cp:lastModifiedBy>Chovancová Marie</cp:lastModifiedBy>
  <cp:lastPrinted>2019-03-19T12:27:02Z</cp:lastPrinted>
  <dcterms:created xsi:type="dcterms:W3CDTF">2009-04-08T07:15:50Z</dcterms:created>
  <dcterms:modified xsi:type="dcterms:W3CDTF">2025-10-22T05:31:44Z</dcterms:modified>
</cp:coreProperties>
</file>