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R:\05SRUPAR\RMI\Realizované_akce\Rozpracované\Dětské skupiny\VZ_Zřízení_dětské_skupiny\Dodatečné_informace\Vysvětlení_4\"/>
    </mc:Choice>
  </mc:AlternateContent>
  <xr:revisionPtr revIDLastSave="0" documentId="13_ncr:1_{50995A8D-A17D-4D39-A569-2A279BA7062B}" xr6:coauthVersionLast="47" xr6:coauthVersionMax="47" xr10:uidLastSave="{00000000-0000-0000-0000-000000000000}"/>
  <bookViews>
    <workbookView xWindow="-120" yWindow="-120" windowWidth="29040" windowHeight="15720" tabRatio="945" firstSheet="2" activeTab="5" xr2:uid="{00000000-000D-0000-FFFF-FFFF00000000}"/>
  </bookViews>
  <sheets>
    <sheet name="Stavba" sheetId="1" r:id="rId1"/>
    <sheet name="VzorPolozky" sheetId="10" state="hidden" r:id="rId2"/>
    <sheet name="SO01 01.1 Demolice" sheetId="30" r:id="rId3"/>
    <sheet name="SO01 01.2 Nové kce." sheetId="31" r:id="rId4"/>
    <sheet name="SO02 02.1 Odstranění garáže" sheetId="32" r:id="rId5"/>
    <sheet name="D.1.1 ARS" sheetId="12" r:id="rId6"/>
    <sheet name="D1.4.1 ZTI" sheetId="15" r:id="rId7"/>
    <sheet name="D1.4.2 UT" sheetId="16" r:id="rId8"/>
    <sheet name="D1.4.3 VZT" sheetId="17" r:id="rId9"/>
    <sheet name="D1.4.4 EL" sheetId="18" r:id="rId10"/>
    <sheet name="D1.4.5 Gastro" sheetId="20" r:id="rId11"/>
    <sheet name="D1.4.6 FVE" sheetId="19" r:id="rId12"/>
    <sheet name="D2 INTERIER" sheetId="21" r:id="rId13"/>
    <sheet name="SO 02" sheetId="28" r:id="rId14"/>
    <sheet name="SO 03" sheetId="23" r:id="rId15"/>
    <sheet name="IO 01" sheetId="24" r:id="rId16"/>
    <sheet name="IO 02" sheetId="25" r:id="rId17"/>
    <sheet name="IO 03" sheetId="26" r:id="rId18"/>
    <sheet name="IO 04" sheetId="29" r:id="rId19"/>
    <sheet name="VN+ON" sheetId="13" r:id="rId20"/>
  </sheets>
  <externalReferences>
    <externalReference r:id="rId21"/>
  </externalReferences>
  <definedNames>
    <definedName name="_xlnm._FilterDatabase" localSheetId="5" hidden="1">'D.1.1 ARS'!$H$1:$H$854</definedName>
    <definedName name="_xlnm._FilterDatabase" localSheetId="6" hidden="1">'D1.4.1 ZTI'!$H$1:$H$140</definedName>
    <definedName name="_xlnm._FilterDatabase" localSheetId="7" hidden="1">'D1.4.2 UT'!$H$1:$H$104</definedName>
    <definedName name="_xlnm._FilterDatabase" localSheetId="8" hidden="1">'D1.4.3 VZT'!$D$1:$D$61</definedName>
    <definedName name="_xlnm._FilterDatabase" localSheetId="9" hidden="1">'D1.4.4 EL'!$D$1:$D$221</definedName>
    <definedName name="_xlnm._FilterDatabase" localSheetId="10" hidden="1">'D1.4.5 Gastro'!$D$1:$D$220</definedName>
    <definedName name="_xlnm._FilterDatabase" localSheetId="11" hidden="1">'D1.4.6 FVE'!$D$1:$D$45</definedName>
    <definedName name="_xlnm._FilterDatabase" localSheetId="12" hidden="1">'D2 INTERIER'!$D$1:$D$641</definedName>
    <definedName name="_xlnm._FilterDatabase" localSheetId="15" hidden="1">'IO 01'!$H$1:$H$79</definedName>
    <definedName name="_xlnm._FilterDatabase" localSheetId="16" hidden="1">'IO 02'!$D$1:$D$107</definedName>
    <definedName name="_xlnm._FilterDatabase" localSheetId="17" hidden="1">'IO 03'!$H$1:$H$56</definedName>
    <definedName name="_xlnm._FilterDatabase" localSheetId="18" hidden="1">'IO 04'!$D$1:$D$45</definedName>
    <definedName name="_xlnm._FilterDatabase" localSheetId="13" hidden="1">'SO 02'!$H$1:$H$289</definedName>
    <definedName name="_xlnm._FilterDatabase" localSheetId="14" hidden="1">'SO 03'!$D$1:$D$589</definedName>
    <definedName name="CelkemDPHVypocet" localSheetId="0">Stavba!$H$58</definedName>
    <definedName name="CenaCelkem">Stavba!$G$29</definedName>
    <definedName name="CenaCelkemBezDPH">Stavba!$G$28</definedName>
    <definedName name="CenaCelkemVypocet" localSheetId="0">Stavba!$I$58</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5">'D.1.1 ARS'!$1:$7</definedName>
    <definedName name="_xlnm.Print_Titles" localSheetId="6">'D1.4.1 ZTI'!$1:$7</definedName>
    <definedName name="_xlnm.Print_Titles" localSheetId="7">'D1.4.2 UT'!$1:$7</definedName>
    <definedName name="_xlnm.Print_Titles" localSheetId="8">'D1.4.3 VZT'!$1:$7</definedName>
    <definedName name="_xlnm.Print_Titles" localSheetId="9">'D1.4.4 EL'!$1:$7</definedName>
    <definedName name="_xlnm.Print_Titles" localSheetId="10">'D1.4.5 Gastro'!$1:$7</definedName>
    <definedName name="_xlnm.Print_Titles" localSheetId="11">'D1.4.6 FVE'!$1:$7</definedName>
    <definedName name="_xlnm.Print_Titles" localSheetId="12">'D2 INTERIER'!$1:$7</definedName>
    <definedName name="_xlnm.Print_Titles" localSheetId="15">'IO 01'!$1:$7</definedName>
    <definedName name="_xlnm.Print_Titles" localSheetId="16">'IO 02'!$1:$7</definedName>
    <definedName name="_xlnm.Print_Titles" localSheetId="17">'IO 03'!$1:$7</definedName>
    <definedName name="_xlnm.Print_Titles" localSheetId="18">'IO 04'!$1:$7</definedName>
    <definedName name="_xlnm.Print_Titles" localSheetId="13">'SO 02'!$1:$7</definedName>
    <definedName name="_xlnm.Print_Titles" localSheetId="14">'SO 03'!$1:$7</definedName>
    <definedName name="_xlnm.Print_Titles" localSheetId="2">'SO01 01.1 Demolice'!$1:$6</definedName>
    <definedName name="_xlnm.Print_Titles" localSheetId="3">'SO01 01.2 Nové kce.'!$1:$6</definedName>
    <definedName name="_xlnm.Print_Titles" localSheetId="4">'SO02 02.1 Odstranění garáže'!$1:$6</definedName>
    <definedName name="_xlnm.Print_Titles" localSheetId="19">'VN+ON'!$1:$6</definedName>
    <definedName name="oadresa">Stavba!$D$6</definedName>
    <definedName name="Objednatel" localSheetId="0">Stavba!$D$5</definedName>
    <definedName name="Objekt" localSheetId="0">Stavba!$B$38</definedName>
    <definedName name="_xlnm.Print_Area" localSheetId="5">'D.1.1 ARS'!$A$1:$K$856</definedName>
    <definedName name="_xlnm.Print_Area" localSheetId="6">'D1.4.1 ZTI'!$A$1:$K$140</definedName>
    <definedName name="_xlnm.Print_Area" localSheetId="7">'D1.4.2 UT'!$A$1:$K$104</definedName>
    <definedName name="_xlnm.Print_Area" localSheetId="8">'D1.4.3 VZT'!$A$1:$K$61</definedName>
    <definedName name="_xlnm.Print_Area" localSheetId="9">'D1.4.4 EL'!$A$1:$K$223</definedName>
    <definedName name="_xlnm.Print_Area" localSheetId="10">'D1.4.5 Gastro'!$A$1:$K$57</definedName>
    <definedName name="_xlnm.Print_Area" localSheetId="11">'D1.4.6 FVE'!$A$1:$K$47</definedName>
    <definedName name="_xlnm.Print_Area" localSheetId="12">'D2 INTERIER'!$A$1:$K$76</definedName>
    <definedName name="_xlnm.Print_Area" localSheetId="15">'IO 01'!$A$1:$K$79</definedName>
    <definedName name="_xlnm.Print_Area" localSheetId="16">'IO 02'!$A$1:$K$107</definedName>
    <definedName name="_xlnm.Print_Area" localSheetId="17">'IO 03'!$A$1:$K$56</definedName>
    <definedName name="_xlnm.Print_Area" localSheetId="18">'IO 04'!$A$1:$K$45</definedName>
    <definedName name="_xlnm.Print_Area" localSheetId="13">'SO 02'!$A$1:$K$289</definedName>
    <definedName name="_xlnm.Print_Area" localSheetId="14">'SO 03'!$A$1:$K$24</definedName>
    <definedName name="_xlnm.Print_Area" localSheetId="2">'SO01 01.1 Demolice'!$A$1:$K$296</definedName>
    <definedName name="_xlnm.Print_Area" localSheetId="3">'SO01 01.2 Nové kce.'!$A$1:$K$95</definedName>
    <definedName name="_xlnm.Print_Area" localSheetId="4">'SO02 02.1 Odstranění garáže'!$A$1:$K$81</definedName>
    <definedName name="_xlnm.Print_Area" localSheetId="0">Stavba!$B$1:$J$66</definedName>
    <definedName name="_xlnm.Print_Area" localSheetId="19">'VN+ON'!$A$1:$K$45</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5">#REF!</definedName>
    <definedName name="PocetMJ" localSheetId="16">#REF!</definedName>
    <definedName name="PocetMJ" localSheetId="17">#REF!</definedName>
    <definedName name="PocetMJ" localSheetId="18">#REF!</definedName>
    <definedName name="PocetMJ" localSheetId="13">#REF!</definedName>
    <definedName name="PocetMJ" localSheetId="14">#REF!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6">#REF!</definedName>
    <definedName name="SloupecCC" localSheetId="7">#REF!</definedName>
    <definedName name="SloupecCC" localSheetId="8">#REF!</definedName>
    <definedName name="SloupecCC" localSheetId="9">#REF!</definedName>
    <definedName name="SloupecCC" localSheetId="10">#REF!</definedName>
    <definedName name="SloupecCC" localSheetId="11">#REF!</definedName>
    <definedName name="SloupecCC" localSheetId="12">#REF!</definedName>
    <definedName name="SloupecCC" localSheetId="15">#REF!</definedName>
    <definedName name="SloupecCC" localSheetId="16">#REF!</definedName>
    <definedName name="SloupecCC" localSheetId="17">#REF!</definedName>
    <definedName name="SloupecCC" localSheetId="18">#REF!</definedName>
    <definedName name="SloupecCC" localSheetId="13">#REF!</definedName>
    <definedName name="SloupecCC" localSheetId="14">#REF!</definedName>
    <definedName name="SloupecCC">#REF!</definedName>
    <definedName name="SloupecCisloPol" localSheetId="6">#REF!</definedName>
    <definedName name="SloupecCisloPol" localSheetId="7">#REF!</definedName>
    <definedName name="SloupecCisloPol" localSheetId="8">#REF!</definedName>
    <definedName name="SloupecCisloPol" localSheetId="9">#REF!</definedName>
    <definedName name="SloupecCisloPol" localSheetId="10">#REF!</definedName>
    <definedName name="SloupecCisloPol" localSheetId="11">#REF!</definedName>
    <definedName name="SloupecCisloPol" localSheetId="12">#REF!</definedName>
    <definedName name="SloupecCisloPol" localSheetId="15">#REF!</definedName>
    <definedName name="SloupecCisloPol" localSheetId="16">#REF!</definedName>
    <definedName name="SloupecCisloPol" localSheetId="17">#REF!</definedName>
    <definedName name="SloupecCisloPol" localSheetId="18">#REF!</definedName>
    <definedName name="SloupecCisloPol" localSheetId="13">#REF!</definedName>
    <definedName name="SloupecCisloPol" localSheetId="14">#REF!</definedName>
    <definedName name="SloupecCisloPol">#REF!</definedName>
    <definedName name="SloupecJC" localSheetId="6">#REF!</definedName>
    <definedName name="SloupecJC" localSheetId="7">#REF!</definedName>
    <definedName name="SloupecJC" localSheetId="8">#REF!</definedName>
    <definedName name="SloupecJC" localSheetId="9">#REF!</definedName>
    <definedName name="SloupecJC" localSheetId="10">#REF!</definedName>
    <definedName name="SloupecJC" localSheetId="11">#REF!</definedName>
    <definedName name="SloupecJC" localSheetId="12">#REF!</definedName>
    <definedName name="SloupecJC" localSheetId="15">#REF!</definedName>
    <definedName name="SloupecJC" localSheetId="16">#REF!</definedName>
    <definedName name="SloupecJC" localSheetId="17">#REF!</definedName>
    <definedName name="SloupecJC" localSheetId="18">#REF!</definedName>
    <definedName name="SloupecJC" localSheetId="13">#REF!</definedName>
    <definedName name="SloupecJC" localSheetId="14">#REF!</definedName>
    <definedName name="SloupecJC">#REF!</definedName>
    <definedName name="SloupecMJ" localSheetId="6">#REF!</definedName>
    <definedName name="SloupecMJ" localSheetId="7">#REF!</definedName>
    <definedName name="SloupecMJ" localSheetId="8">#REF!</definedName>
    <definedName name="SloupecMJ" localSheetId="9">#REF!</definedName>
    <definedName name="SloupecMJ" localSheetId="10">#REF!</definedName>
    <definedName name="SloupecMJ" localSheetId="11">#REF!</definedName>
    <definedName name="SloupecMJ" localSheetId="12">#REF!</definedName>
    <definedName name="SloupecMJ" localSheetId="15">#REF!</definedName>
    <definedName name="SloupecMJ" localSheetId="16">#REF!</definedName>
    <definedName name="SloupecMJ" localSheetId="17">#REF!</definedName>
    <definedName name="SloupecMJ" localSheetId="18">#REF!</definedName>
    <definedName name="SloupecMJ" localSheetId="13">#REF!</definedName>
    <definedName name="SloupecMJ" localSheetId="14">#REF!</definedName>
    <definedName name="SloupecMJ">#REF!</definedName>
    <definedName name="SloupecMnozstvi" localSheetId="6">#REF!</definedName>
    <definedName name="SloupecMnozstvi" localSheetId="7">#REF!</definedName>
    <definedName name="SloupecMnozstvi" localSheetId="8">#REF!</definedName>
    <definedName name="SloupecMnozstvi" localSheetId="9">#REF!</definedName>
    <definedName name="SloupecMnozstvi" localSheetId="10">#REF!</definedName>
    <definedName name="SloupecMnozstvi" localSheetId="11">#REF!</definedName>
    <definedName name="SloupecMnozstvi" localSheetId="12">#REF!</definedName>
    <definedName name="SloupecMnozstvi" localSheetId="15">#REF!</definedName>
    <definedName name="SloupecMnozstvi" localSheetId="16">#REF!</definedName>
    <definedName name="SloupecMnozstvi" localSheetId="17">#REF!</definedName>
    <definedName name="SloupecMnozstvi" localSheetId="18">#REF!</definedName>
    <definedName name="SloupecMnozstvi" localSheetId="13">#REF!</definedName>
    <definedName name="SloupecMnozstvi" localSheetId="14">#REF!</definedName>
    <definedName name="SloupecMnozstvi">#REF!</definedName>
    <definedName name="SloupecNazPol" localSheetId="6">#REF!</definedName>
    <definedName name="SloupecNazPol" localSheetId="7">#REF!</definedName>
    <definedName name="SloupecNazPol" localSheetId="8">#REF!</definedName>
    <definedName name="SloupecNazPol" localSheetId="9">#REF!</definedName>
    <definedName name="SloupecNazPol" localSheetId="10">#REF!</definedName>
    <definedName name="SloupecNazPol" localSheetId="11">#REF!</definedName>
    <definedName name="SloupecNazPol" localSheetId="12">#REF!</definedName>
    <definedName name="SloupecNazPol" localSheetId="15">#REF!</definedName>
    <definedName name="SloupecNazPol" localSheetId="16">#REF!</definedName>
    <definedName name="SloupecNazPol" localSheetId="17">#REF!</definedName>
    <definedName name="SloupecNazPol" localSheetId="18">#REF!</definedName>
    <definedName name="SloupecNazPol" localSheetId="13">#REF!</definedName>
    <definedName name="SloupecNazPol" localSheetId="14">#REF!</definedName>
    <definedName name="SloupecNazPol">#REF!</definedName>
    <definedName name="SloupecPC" localSheetId="6">#REF!</definedName>
    <definedName name="SloupecPC" localSheetId="7">#REF!</definedName>
    <definedName name="SloupecPC" localSheetId="8">#REF!</definedName>
    <definedName name="SloupecPC" localSheetId="9">#REF!</definedName>
    <definedName name="SloupecPC" localSheetId="10">#REF!</definedName>
    <definedName name="SloupecPC" localSheetId="11">#REF!</definedName>
    <definedName name="SloupecPC" localSheetId="12">#REF!</definedName>
    <definedName name="SloupecPC" localSheetId="15">#REF!</definedName>
    <definedName name="SloupecPC" localSheetId="16">#REF!</definedName>
    <definedName name="SloupecPC" localSheetId="17">#REF!</definedName>
    <definedName name="SloupecPC" localSheetId="18">#REF!</definedName>
    <definedName name="SloupecPC" localSheetId="13">#REF!</definedName>
    <definedName name="SloupecPC" localSheetId="14">#REF!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Stavba!$F$58</definedName>
    <definedName name="ZakladDPHZakl">Stavba!$G$25</definedName>
    <definedName name="ZakladDPHZaklVypocet" localSheetId="0">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5" i="12" l="1"/>
  <c r="I785" i="12" s="1"/>
  <c r="I784" i="12"/>
  <c r="G783" i="12"/>
  <c r="I783" i="12" s="1"/>
  <c r="I782" i="12"/>
  <c r="G781" i="12"/>
  <c r="I781" i="12" s="1"/>
  <c r="I779" i="12"/>
  <c r="G778" i="12"/>
  <c r="I778" i="12" s="1"/>
  <c r="I777" i="12"/>
  <c r="G776" i="12"/>
  <c r="I776" i="12" s="1"/>
  <c r="I775" i="12"/>
  <c r="G774" i="12"/>
  <c r="I774" i="12" s="1"/>
  <c r="I773" i="12"/>
  <c r="G772" i="12"/>
  <c r="I772" i="12" s="1"/>
  <c r="I770" i="12"/>
  <c r="G769" i="12"/>
  <c r="I769" i="12" s="1"/>
  <c r="G767" i="12"/>
  <c r="I767" i="12" s="1"/>
  <c r="I766" i="12"/>
  <c r="I765" i="12"/>
  <c r="I764" i="12"/>
  <c r="G763" i="12"/>
  <c r="I763" i="12" s="1"/>
  <c r="I762" i="12"/>
  <c r="I761" i="12"/>
  <c r="I760" i="12"/>
  <c r="G759" i="12"/>
  <c r="I759" i="12" s="1"/>
  <c r="I758" i="12"/>
  <c r="I757" i="12"/>
  <c r="I756" i="12"/>
  <c r="G755" i="12"/>
  <c r="I755" i="12" s="1"/>
  <c r="I754" i="12"/>
  <c r="I753" i="12"/>
  <c r="I752" i="12"/>
  <c r="I751" i="12"/>
  <c r="G751" i="12"/>
  <c r="I750" i="12"/>
  <c r="I749" i="12"/>
  <c r="I748" i="12"/>
  <c r="G747" i="12"/>
  <c r="I747" i="12" s="1"/>
  <c r="G745" i="12"/>
  <c r="I745" i="12" s="1"/>
  <c r="E744" i="12"/>
  <c r="I743" i="12"/>
  <c r="I742" i="12"/>
  <c r="G741" i="12"/>
  <c r="I741" i="12" s="1"/>
  <c r="I740" i="12"/>
  <c r="I739" i="12"/>
  <c r="I738" i="12"/>
  <c r="I737" i="12"/>
  <c r="I736" i="12"/>
  <c r="I735" i="12"/>
  <c r="I734" i="12"/>
  <c r="G733" i="12"/>
  <c r="I733" i="12" s="1"/>
  <c r="I732" i="12"/>
  <c r="I731" i="12"/>
  <c r="I730" i="12"/>
  <c r="G729" i="12"/>
  <c r="I729" i="12" s="1"/>
  <c r="G727" i="12"/>
  <c r="I727" i="12" s="1"/>
  <c r="I726" i="12"/>
  <c r="I725" i="12"/>
  <c r="I724" i="12"/>
  <c r="I723" i="12"/>
  <c r="I722" i="12"/>
  <c r="G721" i="12"/>
  <c r="I721" i="12" s="1"/>
  <c r="I720" i="12"/>
  <c r="I719" i="12"/>
  <c r="I718" i="12"/>
  <c r="G717" i="12"/>
  <c r="I717" i="12" s="1"/>
  <c r="I716" i="12"/>
  <c r="I715" i="12"/>
  <c r="I714" i="12"/>
  <c r="I713" i="12"/>
  <c r="G713" i="12"/>
  <c r="I712" i="12"/>
  <c r="I711" i="12"/>
  <c r="I710" i="12"/>
  <c r="I709" i="12"/>
  <c r="I708" i="12"/>
  <c r="G707" i="12"/>
  <c r="I707" i="12" s="1"/>
  <c r="G42" i="19"/>
  <c r="G43" i="19"/>
  <c r="K43" i="19" s="1"/>
  <c r="G41" i="19"/>
  <c r="G40" i="19"/>
  <c r="K40" i="19" s="1"/>
  <c r="G105" i="25"/>
  <c r="G103" i="25"/>
  <c r="G99" i="25"/>
  <c r="G98" i="25"/>
  <c r="G97" i="25" s="1"/>
  <c r="G96" i="25"/>
  <c r="G94" i="25"/>
  <c r="G93" i="25"/>
  <c r="G92" i="25"/>
  <c r="G91" i="25"/>
  <c r="G90" i="25"/>
  <c r="G87" i="25"/>
  <c r="G81" i="25"/>
  <c r="G78" i="25"/>
  <c r="G76" i="25"/>
  <c r="G74" i="25"/>
  <c r="G72" i="25"/>
  <c r="G70" i="25"/>
  <c r="G69" i="25" s="1"/>
  <c r="G64" i="25"/>
  <c r="G61" i="25"/>
  <c r="G59" i="25"/>
  <c r="G52" i="25"/>
  <c r="G46" i="25"/>
  <c r="G43" i="25"/>
  <c r="G40" i="25"/>
  <c r="G37" i="25"/>
  <c r="G34" i="25"/>
  <c r="G31" i="25"/>
  <c r="G25" i="25"/>
  <c r="G21" i="25"/>
  <c r="G19" i="25"/>
  <c r="G18" i="25"/>
  <c r="G17" i="25"/>
  <c r="G15" i="25"/>
  <c r="G12" i="25"/>
  <c r="G9" i="25"/>
  <c r="G8" i="25" s="1"/>
  <c r="G87" i="31"/>
  <c r="I87" i="31" s="1"/>
  <c r="G82" i="31"/>
  <c r="I82" i="31" s="1"/>
  <c r="G81" i="31"/>
  <c r="I81" i="31" s="1"/>
  <c r="G42" i="29"/>
  <c r="K42" i="29" s="1"/>
  <c r="G41" i="29"/>
  <c r="K41" i="29" s="1"/>
  <c r="G11" i="25" l="1"/>
  <c r="G80" i="25"/>
  <c r="G89" i="25"/>
  <c r="G706" i="12"/>
  <c r="G746" i="12"/>
  <c r="G58" i="25"/>
  <c r="G768" i="12"/>
  <c r="K41" i="19"/>
  <c r="K42" i="19"/>
  <c r="G33" i="25"/>
  <c r="G212" i="18"/>
  <c r="K212" i="18" s="1"/>
  <c r="G211" i="18"/>
  <c r="K211" i="18" s="1"/>
  <c r="G210" i="18"/>
  <c r="I210" i="18" s="1"/>
  <c r="G206" i="18"/>
  <c r="I206" i="18" s="1"/>
  <c r="G205" i="18"/>
  <c r="I205" i="18" s="1"/>
  <c r="G204" i="18"/>
  <c r="I204" i="18" s="1"/>
  <c r="G203" i="18"/>
  <c r="K203" i="18" s="1"/>
  <c r="G202" i="18"/>
  <c r="K202" i="18" s="1"/>
  <c r="G201" i="18"/>
  <c r="K201" i="18" s="1"/>
  <c r="G200" i="18"/>
  <c r="K200" i="18" s="1"/>
  <c r="G199" i="18"/>
  <c r="K199" i="18" s="1"/>
  <c r="G190" i="18"/>
  <c r="K190" i="18" s="1"/>
  <c r="G180" i="18"/>
  <c r="K180" i="18" s="1"/>
  <c r="G179" i="18"/>
  <c r="I179" i="18" s="1"/>
  <c r="G178" i="18"/>
  <c r="I178" i="18" s="1"/>
  <c r="G177" i="18"/>
  <c r="I177" i="18" s="1"/>
  <c r="G176" i="18"/>
  <c r="I176" i="18" s="1"/>
  <c r="G175" i="18"/>
  <c r="I175" i="18" s="1"/>
  <c r="G174" i="18"/>
  <c r="I174" i="18" s="1"/>
  <c r="G173" i="18"/>
  <c r="I173" i="18" s="1"/>
  <c r="G172" i="18"/>
  <c r="I172" i="18" s="1"/>
  <c r="G171" i="18"/>
  <c r="I171" i="18" s="1"/>
  <c r="G170" i="18"/>
  <c r="I170" i="18" s="1"/>
  <c r="G169" i="18"/>
  <c r="I169" i="18" s="1"/>
  <c r="K167" i="18" l="1"/>
  <c r="G13" i="21"/>
  <c r="G10" i="21"/>
  <c r="I10" i="21" s="1"/>
  <c r="G9" i="21"/>
  <c r="I9" i="21" s="1"/>
  <c r="G813" i="12"/>
  <c r="K813" i="12" s="1"/>
  <c r="K789" i="12" s="1"/>
  <c r="J45" i="13"/>
  <c r="I45" i="13"/>
  <c r="K33" i="13"/>
  <c r="K31" i="13"/>
  <c r="K30" i="13"/>
  <c r="K28" i="13"/>
  <c r="K27" i="13"/>
  <c r="K26" i="13"/>
  <c r="K24" i="13"/>
  <c r="K23" i="13"/>
  <c r="K21" i="13"/>
  <c r="K19" i="13"/>
  <c r="K18" i="13"/>
  <c r="K17" i="13"/>
  <c r="K15" i="13"/>
  <c r="K14" i="13"/>
  <c r="K12" i="13"/>
  <c r="K11" i="13"/>
  <c r="K9" i="13"/>
  <c r="K40" i="29"/>
  <c r="K27" i="29"/>
  <c r="K51" i="26"/>
  <c r="K50" i="26"/>
  <c r="K32" i="26"/>
  <c r="K30" i="26"/>
  <c r="K27" i="26"/>
  <c r="K22" i="26"/>
  <c r="K20" i="26"/>
  <c r="K13" i="26"/>
  <c r="K10" i="26"/>
  <c r="K283" i="28"/>
  <c r="K282" i="28"/>
  <c r="K281" i="28"/>
  <c r="K280" i="28"/>
  <c r="K278" i="28"/>
  <c r="K277" i="28"/>
  <c r="K276" i="28"/>
  <c r="K271" i="28"/>
  <c r="K266" i="28"/>
  <c r="K265" i="28"/>
  <c r="K258" i="28"/>
  <c r="K257" i="28"/>
  <c r="K255" i="28"/>
  <c r="K254" i="28"/>
  <c r="K252" i="28"/>
  <c r="K251" i="28"/>
  <c r="K248" i="28"/>
  <c r="K247" i="28"/>
  <c r="K245" i="28"/>
  <c r="K243" i="28"/>
  <c r="K241" i="28"/>
  <c r="K240" i="28"/>
  <c r="K239" i="28"/>
  <c r="K238" i="28"/>
  <c r="K237" i="28"/>
  <c r="K235" i="28"/>
  <c r="K233" i="28"/>
  <c r="K232" i="28"/>
  <c r="K229" i="28"/>
  <c r="K227" i="28"/>
  <c r="K226" i="28"/>
  <c r="K225" i="28"/>
  <c r="K224" i="28"/>
  <c r="K223" i="28"/>
  <c r="K221" i="28"/>
  <c r="K219" i="28"/>
  <c r="K218" i="28"/>
  <c r="K214" i="28"/>
  <c r="K213" i="28"/>
  <c r="K211" i="28"/>
  <c r="K210" i="28"/>
  <c r="K202" i="28"/>
  <c r="K201" i="28"/>
  <c r="K189" i="28"/>
  <c r="K187" i="28"/>
  <c r="K186" i="28"/>
  <c r="K185" i="28"/>
  <c r="K184" i="28"/>
  <c r="K183" i="28"/>
  <c r="K181" i="28"/>
  <c r="K180" i="28"/>
  <c r="K176" i="28"/>
  <c r="K174" i="28"/>
  <c r="K173" i="28"/>
  <c r="K171" i="28"/>
  <c r="K169" i="28"/>
  <c r="K168" i="28"/>
  <c r="K166" i="28"/>
  <c r="K164" i="28"/>
  <c r="K163" i="28"/>
  <c r="K162" i="28"/>
  <c r="K161" i="28"/>
  <c r="K160" i="28"/>
  <c r="K157" i="28"/>
  <c r="K156" i="28"/>
  <c r="K154" i="28"/>
  <c r="K153" i="28"/>
  <c r="K149" i="28"/>
  <c r="K148" i="28"/>
  <c r="K146" i="28"/>
  <c r="K145" i="28"/>
  <c r="K143" i="28"/>
  <c r="K142" i="28"/>
  <c r="K140" i="28"/>
  <c r="K139" i="28"/>
  <c r="K137" i="28"/>
  <c r="K136" i="28"/>
  <c r="K135" i="28"/>
  <c r="K134" i="28"/>
  <c r="K133" i="28"/>
  <c r="K131" i="28"/>
  <c r="K130" i="28"/>
  <c r="K129" i="28"/>
  <c r="K128" i="28"/>
  <c r="K127" i="28"/>
  <c r="K122" i="28"/>
  <c r="K121" i="28"/>
  <c r="K119" i="28"/>
  <c r="K118" i="28"/>
  <c r="K115" i="28"/>
  <c r="K112" i="28"/>
  <c r="K111" i="28"/>
  <c r="K105" i="28"/>
  <c r="K104" i="28"/>
  <c r="K101" i="28"/>
  <c r="K98" i="28"/>
  <c r="K97" i="28"/>
  <c r="K94" i="28"/>
  <c r="K92" i="28"/>
  <c r="K91" i="28"/>
  <c r="K89" i="28"/>
  <c r="K88" i="28"/>
  <c r="K86" i="28"/>
  <c r="K85" i="28"/>
  <c r="K83" i="28"/>
  <c r="K81" i="28"/>
  <c r="K80" i="28"/>
  <c r="K79" i="28"/>
  <c r="K78" i="28"/>
  <c r="K77" i="28"/>
  <c r="K76" i="28"/>
  <c r="K75" i="28"/>
  <c r="K74" i="28"/>
  <c r="K73" i="28"/>
  <c r="K69" i="28"/>
  <c r="K68" i="28"/>
  <c r="K66" i="28"/>
  <c r="K65" i="28"/>
  <c r="K64" i="28"/>
  <c r="K63" i="28"/>
  <c r="K62" i="28"/>
  <c r="K60" i="28"/>
  <c r="K59" i="28"/>
  <c r="K57" i="28"/>
  <c r="K56" i="28"/>
  <c r="K55" i="28"/>
  <c r="K54" i="28"/>
  <c r="K53" i="28"/>
  <c r="K51" i="28"/>
  <c r="K50" i="28"/>
  <c r="K49" i="28"/>
  <c r="K48" i="28"/>
  <c r="K47" i="28"/>
  <c r="K45" i="28"/>
  <c r="K44" i="28"/>
  <c r="K43" i="28"/>
  <c r="K42" i="28"/>
  <c r="K41" i="28"/>
  <c r="K40" i="28"/>
  <c r="K39" i="28"/>
  <c r="K38" i="28"/>
  <c r="K36" i="28"/>
  <c r="K35" i="28"/>
  <c r="K34" i="28"/>
  <c r="K33" i="28"/>
  <c r="K32" i="28"/>
  <c r="K29" i="28"/>
  <c r="K28" i="28"/>
  <c r="K26" i="28"/>
  <c r="K25" i="28"/>
  <c r="K24" i="28"/>
  <c r="K23" i="28"/>
  <c r="K22" i="28"/>
  <c r="K20" i="28"/>
  <c r="K19" i="28"/>
  <c r="K17" i="28"/>
  <c r="K16" i="28"/>
  <c r="K14" i="28"/>
  <c r="K13" i="28"/>
  <c r="K10" i="28"/>
  <c r="K65" i="21"/>
  <c r="K59" i="21"/>
  <c r="K57" i="21"/>
  <c r="K55" i="21"/>
  <c r="K51" i="21"/>
  <c r="K44" i="21"/>
  <c r="K33" i="21"/>
  <c r="K30" i="21"/>
  <c r="K23" i="21"/>
  <c r="K51" i="20"/>
  <c r="K49" i="20"/>
  <c r="K47" i="20"/>
  <c r="K45" i="20"/>
  <c r="K43" i="20"/>
  <c r="K41" i="20"/>
  <c r="K37" i="20"/>
  <c r="K35" i="20"/>
  <c r="K33" i="20"/>
  <c r="K31" i="20"/>
  <c r="K29" i="20"/>
  <c r="K27" i="20"/>
  <c r="K25" i="20"/>
  <c r="K23" i="20"/>
  <c r="K69" i="12"/>
  <c r="K67" i="12"/>
  <c r="K37" i="12"/>
  <c r="K35" i="12"/>
  <c r="K33" i="12"/>
  <c r="G76" i="32"/>
  <c r="I76" i="32" s="1"/>
  <c r="G73" i="32"/>
  <c r="I73" i="32" s="1"/>
  <c r="G70" i="32"/>
  <c r="I70" i="32" s="1"/>
  <c r="G67" i="32"/>
  <c r="I67" i="32" s="1"/>
  <c r="G64" i="32"/>
  <c r="I64" i="32" s="1"/>
  <c r="AJ61" i="32"/>
  <c r="G60" i="32"/>
  <c r="I60" i="32" s="1"/>
  <c r="G55" i="32"/>
  <c r="I55" i="32" s="1"/>
  <c r="G52" i="32"/>
  <c r="I52" i="32" s="1"/>
  <c r="G48" i="32"/>
  <c r="I48" i="32" s="1"/>
  <c r="G45" i="32"/>
  <c r="I45" i="32" s="1"/>
  <c r="G42" i="32"/>
  <c r="I42" i="32" s="1"/>
  <c r="G40" i="32"/>
  <c r="I40" i="32" s="1"/>
  <c r="G37" i="32"/>
  <c r="I37" i="32" s="1"/>
  <c r="G33" i="32"/>
  <c r="I33" i="32" s="1"/>
  <c r="AJ30" i="32"/>
  <c r="G29" i="32"/>
  <c r="I29" i="32" s="1"/>
  <c r="G25" i="32"/>
  <c r="I25" i="32" s="1"/>
  <c r="G20" i="32"/>
  <c r="I20" i="32" s="1"/>
  <c r="G16" i="32"/>
  <c r="I16" i="32" s="1"/>
  <c r="G9" i="32"/>
  <c r="I9" i="32" s="1"/>
  <c r="G78" i="31"/>
  <c r="G77" i="31" s="1"/>
  <c r="I77" i="31" s="1"/>
  <c r="G74" i="31"/>
  <c r="I74" i="31" s="1"/>
  <c r="G72" i="31"/>
  <c r="I72" i="31" s="1"/>
  <c r="G69" i="31"/>
  <c r="I69" i="31" s="1"/>
  <c r="G64" i="31"/>
  <c r="I64" i="31" s="1"/>
  <c r="G61" i="31"/>
  <c r="I61" i="31" s="1"/>
  <c r="G58" i="31"/>
  <c r="I58" i="31" s="1"/>
  <c r="G54" i="31"/>
  <c r="I54" i="31" s="1"/>
  <c r="G50" i="31"/>
  <c r="I50" i="31" s="1"/>
  <c r="G45" i="31"/>
  <c r="I45" i="31" s="1"/>
  <c r="G42" i="31"/>
  <c r="I42" i="31" s="1"/>
  <c r="AJ38" i="31"/>
  <c r="G37" i="31"/>
  <c r="I37" i="31" s="1"/>
  <c r="AJ34" i="31"/>
  <c r="G33" i="31"/>
  <c r="G27" i="31"/>
  <c r="I27" i="31" s="1"/>
  <c r="AJ22" i="31"/>
  <c r="G21" i="31"/>
  <c r="I21" i="31" s="1"/>
  <c r="G16" i="31"/>
  <c r="I16" i="31" s="1"/>
  <c r="G9" i="31"/>
  <c r="I9" i="31" s="1"/>
  <c r="M296" i="30"/>
  <c r="AI292" i="30"/>
  <c r="AI291" i="30"/>
  <c r="G290" i="30"/>
  <c r="I290" i="30" s="1"/>
  <c r="G286" i="30"/>
  <c r="I286" i="30" s="1"/>
  <c r="G283" i="30"/>
  <c r="I283" i="30" s="1"/>
  <c r="G280" i="30"/>
  <c r="I280" i="30" s="1"/>
  <c r="G277" i="30"/>
  <c r="I277" i="30" s="1"/>
  <c r="G274" i="30"/>
  <c r="I274" i="30" s="1"/>
  <c r="G271" i="30"/>
  <c r="I271" i="30" s="1"/>
  <c r="G268" i="30"/>
  <c r="I268" i="30" s="1"/>
  <c r="G265" i="30"/>
  <c r="I265" i="30" s="1"/>
  <c r="AI261" i="30"/>
  <c r="G260" i="30"/>
  <c r="I260" i="30" s="1"/>
  <c r="G256" i="30"/>
  <c r="I256" i="30" s="1"/>
  <c r="G251" i="30"/>
  <c r="I251" i="30" s="1"/>
  <c r="G246" i="30"/>
  <c r="I246" i="30" s="1"/>
  <c r="G242" i="30"/>
  <c r="I242" i="30" s="1"/>
  <c r="G239" i="30"/>
  <c r="I239" i="30" s="1"/>
  <c r="G236" i="30"/>
  <c r="I236" i="30" s="1"/>
  <c r="G232" i="30"/>
  <c r="I232" i="30" s="1"/>
  <c r="G229" i="30"/>
  <c r="I229" i="30" s="1"/>
  <c r="G226" i="30"/>
  <c r="I226" i="30" s="1"/>
  <c r="G222" i="30"/>
  <c r="I222" i="30" s="1"/>
  <c r="G219" i="30"/>
  <c r="I219" i="30" s="1"/>
  <c r="G215" i="30"/>
  <c r="I215" i="30" s="1"/>
  <c r="G211" i="30"/>
  <c r="I211" i="30" s="1"/>
  <c r="G208" i="30"/>
  <c r="I208" i="30" s="1"/>
  <c r="G205" i="30"/>
  <c r="I205" i="30" s="1"/>
  <c r="G204" i="30"/>
  <c r="I204" i="30" s="1"/>
  <c r="G201" i="30"/>
  <c r="I201" i="30" s="1"/>
  <c r="G197" i="30"/>
  <c r="I197" i="30" s="1"/>
  <c r="G193" i="30"/>
  <c r="I193" i="30" s="1"/>
  <c r="G190" i="30"/>
  <c r="I190" i="30" s="1"/>
  <c r="G185" i="30"/>
  <c r="I185" i="30" s="1"/>
  <c r="G182" i="30"/>
  <c r="I182" i="30" s="1"/>
  <c r="G179" i="30"/>
  <c r="I179" i="30" s="1"/>
  <c r="G176" i="30"/>
  <c r="I176" i="30" s="1"/>
  <c r="G173" i="30"/>
  <c r="I173" i="30" s="1"/>
  <c r="G169" i="30"/>
  <c r="I169" i="30" s="1"/>
  <c r="G164" i="30"/>
  <c r="I164" i="30" s="1"/>
  <c r="G156" i="30"/>
  <c r="I156" i="30" s="1"/>
  <c r="G151" i="30"/>
  <c r="I151" i="30" s="1"/>
  <c r="G144" i="30"/>
  <c r="I144" i="30" s="1"/>
  <c r="G137" i="30"/>
  <c r="I137" i="30" s="1"/>
  <c r="G131" i="30"/>
  <c r="I131" i="30" s="1"/>
  <c r="G125" i="30"/>
  <c r="I125" i="30" s="1"/>
  <c r="G122" i="30"/>
  <c r="I122" i="30" s="1"/>
  <c r="G118" i="30"/>
  <c r="I118" i="30" s="1"/>
  <c r="G114" i="30"/>
  <c r="I114" i="30" s="1"/>
  <c r="G110" i="30"/>
  <c r="I110" i="30" s="1"/>
  <c r="AI107" i="30"/>
  <c r="G106" i="30"/>
  <c r="I106" i="30" s="1"/>
  <c r="AI98" i="30"/>
  <c r="G97" i="30"/>
  <c r="I97" i="30" s="1"/>
  <c r="AI94" i="30"/>
  <c r="G93" i="30"/>
  <c r="I93" i="30" s="1"/>
  <c r="AI89" i="30"/>
  <c r="G88" i="30"/>
  <c r="I88" i="30" s="1"/>
  <c r="AI57" i="30"/>
  <c r="G56" i="30"/>
  <c r="I56" i="30" s="1"/>
  <c r="AI45" i="30"/>
  <c r="G44" i="30"/>
  <c r="I44" i="30" s="1"/>
  <c r="AI40" i="30"/>
  <c r="G39" i="30"/>
  <c r="I39" i="30" s="1"/>
  <c r="AI36" i="30"/>
  <c r="G35" i="30"/>
  <c r="I35" i="30" s="1"/>
  <c r="G23" i="30"/>
  <c r="I23" i="30" s="1"/>
  <c r="G19" i="30"/>
  <c r="I19" i="30" s="1"/>
  <c r="G15" i="30"/>
  <c r="I15" i="30" s="1"/>
  <c r="G9" i="30"/>
  <c r="I9" i="30" s="1"/>
  <c r="F58" i="1"/>
  <c r="G32" i="31" l="1"/>
  <c r="I32" i="31" s="1"/>
  <c r="G24" i="32"/>
  <c r="I24" i="32" s="1"/>
  <c r="G59" i="32"/>
  <c r="I59" i="32" s="1"/>
  <c r="I33" i="31"/>
  <c r="I78" i="31"/>
  <c r="I13" i="21"/>
  <c r="I8" i="21" s="1"/>
  <c r="G8" i="32"/>
  <c r="N296" i="30"/>
  <c r="G196" i="30"/>
  <c r="I196" i="30" s="1"/>
  <c r="G214" i="30"/>
  <c r="I214" i="30" s="1"/>
  <c r="G235" i="30"/>
  <c r="I235" i="30" s="1"/>
  <c r="G8" i="30"/>
  <c r="I8" i="30" s="1"/>
  <c r="G22" i="30"/>
  <c r="I22" i="30" s="1"/>
  <c r="G200" i="30"/>
  <c r="I200" i="30" s="1"/>
  <c r="G218" i="30"/>
  <c r="I218" i="30" s="1"/>
  <c r="G8" i="31"/>
  <c r="G15" i="31"/>
  <c r="I15" i="31" s="1"/>
  <c r="G63" i="31"/>
  <c r="I63" i="31" s="1"/>
  <c r="G189" i="30"/>
  <c r="I189" i="30" s="1"/>
  <c r="G250" i="30"/>
  <c r="I250" i="30" s="1"/>
  <c r="G255" i="30"/>
  <c r="I255" i="30" s="1"/>
  <c r="G259" i="30"/>
  <c r="I259" i="30" s="1"/>
  <c r="I8" i="31" l="1"/>
  <c r="I93" i="31" s="1"/>
  <c r="G93" i="31"/>
  <c r="I296" i="30"/>
  <c r="G81" i="32"/>
  <c r="G41" i="1" s="1"/>
  <c r="H41" i="1" s="1"/>
  <c r="I41" i="1" s="1"/>
  <c r="I8" i="32"/>
  <c r="I81" i="32" s="1"/>
  <c r="G296" i="30"/>
  <c r="G39" i="1" s="1"/>
  <c r="G40" i="1"/>
  <c r="H39" i="1" l="1"/>
  <c r="I39" i="1" s="1"/>
  <c r="H40" i="1"/>
  <c r="I40" i="1" s="1"/>
  <c r="K43" i="29"/>
  <c r="G32" i="29"/>
  <c r="K32" i="29" s="1"/>
  <c r="G9" i="29"/>
  <c r="K9" i="29" s="1"/>
  <c r="G10" i="29"/>
  <c r="K10" i="29" s="1"/>
  <c r="G11" i="29"/>
  <c r="K11" i="29" s="1"/>
  <c r="G12" i="29"/>
  <c r="K12" i="29" s="1"/>
  <c r="G13" i="29"/>
  <c r="K13" i="29" s="1"/>
  <c r="G14" i="29"/>
  <c r="K14" i="29" s="1"/>
  <c r="G15" i="29"/>
  <c r="K15" i="29" s="1"/>
  <c r="G16" i="29"/>
  <c r="K16" i="29" s="1"/>
  <c r="G17" i="29"/>
  <c r="K17" i="29" s="1"/>
  <c r="G18" i="29"/>
  <c r="K18" i="29" s="1"/>
  <c r="G19" i="29"/>
  <c r="K19" i="29" s="1"/>
  <c r="G20" i="29"/>
  <c r="K20" i="29" s="1"/>
  <c r="G21" i="29"/>
  <c r="K21" i="29" s="1"/>
  <c r="G22" i="29"/>
  <c r="K22" i="29" s="1"/>
  <c r="G23" i="29"/>
  <c r="K23" i="29" s="1"/>
  <c r="G24" i="29"/>
  <c r="G25" i="29"/>
  <c r="K25" i="29" s="1"/>
  <c r="G26" i="29"/>
  <c r="K26" i="29" s="1"/>
  <c r="G28" i="29"/>
  <c r="K28" i="29" s="1"/>
  <c r="G29" i="29"/>
  <c r="K29" i="29" s="1"/>
  <c r="G30" i="29"/>
  <c r="K30" i="29" s="1"/>
  <c r="G31" i="29"/>
  <c r="K31" i="29" s="1"/>
  <c r="G8" i="29" l="1"/>
  <c r="K8" i="29" s="1"/>
  <c r="K24" i="29"/>
  <c r="I28" i="25"/>
  <c r="I29" i="25"/>
  <c r="I30" i="25"/>
  <c r="I31" i="25"/>
  <c r="I32" i="25"/>
  <c r="I34" i="25"/>
  <c r="I35" i="25"/>
  <c r="I36" i="25"/>
  <c r="I37" i="25"/>
  <c r="I38" i="25"/>
  <c r="I39" i="25"/>
  <c r="I40" i="25"/>
  <c r="I41" i="25"/>
  <c r="I42" i="25"/>
  <c r="I43" i="25"/>
  <c r="I44" i="25"/>
  <c r="I45" i="25"/>
  <c r="I46" i="25"/>
  <c r="I47" i="25"/>
  <c r="I48" i="25"/>
  <c r="I49" i="25"/>
  <c r="I50" i="25"/>
  <c r="I51" i="25"/>
  <c r="I52" i="25"/>
  <c r="I53" i="25"/>
  <c r="I54" i="25"/>
  <c r="I55" i="25"/>
  <c r="I56" i="25"/>
  <c r="I57" i="25"/>
  <c r="I18" i="25"/>
  <c r="I19" i="25"/>
  <c r="I20" i="25"/>
  <c r="I21" i="25"/>
  <c r="I22" i="25"/>
  <c r="I59" i="25"/>
  <c r="I60" i="25"/>
  <c r="I61" i="25"/>
  <c r="I62" i="25"/>
  <c r="I63" i="25"/>
  <c r="I64" i="25"/>
  <c r="I65" i="25"/>
  <c r="I66" i="25"/>
  <c r="I67" i="25"/>
  <c r="I68" i="25"/>
  <c r="I23" i="25"/>
  <c r="I24" i="25"/>
  <c r="I25" i="25"/>
  <c r="I26" i="25"/>
  <c r="I27" i="25"/>
  <c r="I76" i="25"/>
  <c r="I77" i="25"/>
  <c r="I78" i="25"/>
  <c r="I79" i="25"/>
  <c r="I83" i="25"/>
  <c r="I84" i="25"/>
  <c r="I85" i="25"/>
  <c r="I86" i="25"/>
  <c r="I87" i="25"/>
  <c r="I88" i="25"/>
  <c r="G77" i="24"/>
  <c r="I77" i="24" s="1"/>
  <c r="G76" i="24"/>
  <c r="I76" i="24" s="1"/>
  <c r="G75" i="24"/>
  <c r="I75" i="24" s="1"/>
  <c r="G74" i="24"/>
  <c r="I74" i="24" s="1"/>
  <c r="G73" i="24"/>
  <c r="I73" i="24" s="1"/>
  <c r="G72" i="24"/>
  <c r="I72" i="24" s="1"/>
  <c r="G71" i="24"/>
  <c r="I8" i="19"/>
  <c r="G39" i="19" l="1"/>
  <c r="K39" i="19" s="1"/>
  <c r="G38" i="19"/>
  <c r="K38" i="19" s="1"/>
  <c r="G37" i="19"/>
  <c r="K37" i="19" s="1"/>
  <c r="G36" i="19"/>
  <c r="K36" i="19" s="1"/>
  <c r="G35" i="19"/>
  <c r="K35" i="19" s="1"/>
  <c r="G34" i="19"/>
  <c r="K34" i="19" s="1"/>
  <c r="G33" i="19"/>
  <c r="K33" i="19" s="1"/>
  <c r="G32" i="19"/>
  <c r="K32" i="19" s="1"/>
  <c r="G31" i="19"/>
  <c r="K31" i="19" s="1"/>
  <c r="G30" i="19"/>
  <c r="K30" i="19" s="1"/>
  <c r="G29" i="19"/>
  <c r="K29" i="19" s="1"/>
  <c r="G28" i="19"/>
  <c r="K28" i="19" s="1"/>
  <c r="G27" i="19"/>
  <c r="K27" i="19" s="1"/>
  <c r="G26" i="19"/>
  <c r="K26" i="19" s="1"/>
  <c r="G25" i="19"/>
  <c r="K25" i="19" s="1"/>
  <c r="G24" i="19"/>
  <c r="K24" i="19" s="1"/>
  <c r="G10" i="19"/>
  <c r="K10" i="19" s="1"/>
  <c r="G11" i="19"/>
  <c r="K11" i="19" s="1"/>
  <c r="G12" i="19"/>
  <c r="K12" i="19" s="1"/>
  <c r="G13" i="19"/>
  <c r="K13" i="19" s="1"/>
  <c r="G14" i="19"/>
  <c r="K14" i="19" s="1"/>
  <c r="G15" i="19"/>
  <c r="K15" i="19" s="1"/>
  <c r="G16" i="19"/>
  <c r="K16" i="19" s="1"/>
  <c r="G17" i="19"/>
  <c r="K17" i="19" s="1"/>
  <c r="G18" i="19"/>
  <c r="K18" i="19" s="1"/>
  <c r="G19" i="19"/>
  <c r="K19" i="19" s="1"/>
  <c r="G20" i="19"/>
  <c r="K20" i="19" s="1"/>
  <c r="G21" i="19"/>
  <c r="K21" i="19" s="1"/>
  <c r="G22" i="19"/>
  <c r="G195" i="18"/>
  <c r="G194" i="18"/>
  <c r="G193" i="18"/>
  <c r="G181" i="18"/>
  <c r="G182" i="18"/>
  <c r="G183" i="18"/>
  <c r="G184" i="18"/>
  <c r="G185" i="18"/>
  <c r="G186" i="18"/>
  <c r="G187" i="18"/>
  <c r="G188" i="18"/>
  <c r="G189" i="18"/>
  <c r="G130" i="18"/>
  <c r="I130" i="18" s="1"/>
  <c r="G131" i="18"/>
  <c r="I131" i="18" s="1"/>
  <c r="G132" i="18"/>
  <c r="I132" i="18" s="1"/>
  <c r="G133" i="18"/>
  <c r="I133" i="18" s="1"/>
  <c r="G134" i="18"/>
  <c r="I134" i="18" s="1"/>
  <c r="G135" i="18"/>
  <c r="G136" i="18"/>
  <c r="I136" i="18" s="1"/>
  <c r="G137" i="18"/>
  <c r="I137" i="18" s="1"/>
  <c r="G138" i="18"/>
  <c r="I138" i="18" s="1"/>
  <c r="G139" i="18"/>
  <c r="I139" i="18" s="1"/>
  <c r="G140" i="18"/>
  <c r="I140" i="18" s="1"/>
  <c r="G141" i="18"/>
  <c r="K141" i="18" s="1"/>
  <c r="G142" i="18"/>
  <c r="K142" i="18" s="1"/>
  <c r="G143" i="18"/>
  <c r="K143" i="18" s="1"/>
  <c r="G144" i="18"/>
  <c r="K144" i="18" s="1"/>
  <c r="G145" i="18"/>
  <c r="I145" i="18" s="1"/>
  <c r="G146" i="18"/>
  <c r="I146" i="18" s="1"/>
  <c r="G147" i="18"/>
  <c r="I147" i="18" s="1"/>
  <c r="G148" i="18"/>
  <c r="I148" i="18" s="1"/>
  <c r="G149" i="18"/>
  <c r="K149" i="18" s="1"/>
  <c r="G150" i="18"/>
  <c r="I150" i="18" s="1"/>
  <c r="G151" i="18"/>
  <c r="I151" i="18" s="1"/>
  <c r="G152" i="18"/>
  <c r="I152" i="18" s="1"/>
  <c r="G153" i="18"/>
  <c r="I153" i="18" s="1"/>
  <c r="G154" i="18"/>
  <c r="I154" i="18" s="1"/>
  <c r="G155" i="18"/>
  <c r="K155" i="18" s="1"/>
  <c r="G156" i="18"/>
  <c r="I156" i="18" s="1"/>
  <c r="G157" i="18"/>
  <c r="I157" i="18" s="1"/>
  <c r="G158" i="18"/>
  <c r="I158" i="18" s="1"/>
  <c r="G159" i="18"/>
  <c r="I159" i="18" s="1"/>
  <c r="G160" i="18"/>
  <c r="I160" i="18" s="1"/>
  <c r="G161" i="18"/>
  <c r="I161" i="18" s="1"/>
  <c r="G162" i="18"/>
  <c r="I162" i="18" s="1"/>
  <c r="G163" i="18"/>
  <c r="I163" i="18" s="1"/>
  <c r="G164" i="18"/>
  <c r="I164" i="18" s="1"/>
  <c r="G16" i="18"/>
  <c r="K16" i="18" s="1"/>
  <c r="G17" i="18"/>
  <c r="K17" i="18" s="1"/>
  <c r="G18" i="18"/>
  <c r="K18" i="18" s="1"/>
  <c r="G19" i="18"/>
  <c r="K19" i="18" s="1"/>
  <c r="G20" i="18"/>
  <c r="I20" i="18" s="1"/>
  <c r="G21" i="18"/>
  <c r="I21" i="18" s="1"/>
  <c r="G22" i="18"/>
  <c r="I22" i="18" s="1"/>
  <c r="G23" i="18"/>
  <c r="I23" i="18" s="1"/>
  <c r="G24" i="18"/>
  <c r="I24" i="18" s="1"/>
  <c r="G25" i="18"/>
  <c r="I25" i="18" s="1"/>
  <c r="G26" i="18"/>
  <c r="I26" i="18" s="1"/>
  <c r="G27" i="18"/>
  <c r="I27" i="18" s="1"/>
  <c r="G28" i="18"/>
  <c r="I28" i="18" s="1"/>
  <c r="G29" i="18"/>
  <c r="I29" i="18" s="1"/>
  <c r="G30" i="18"/>
  <c r="I30" i="18" s="1"/>
  <c r="G31" i="18"/>
  <c r="I31" i="18" s="1"/>
  <c r="G32" i="18"/>
  <c r="I32" i="18" s="1"/>
  <c r="G33" i="18"/>
  <c r="I33" i="18" s="1"/>
  <c r="G34" i="18"/>
  <c r="I34" i="18" s="1"/>
  <c r="G35" i="18"/>
  <c r="I35" i="18" s="1"/>
  <c r="G36" i="18"/>
  <c r="I36" i="18" s="1"/>
  <c r="G37" i="18"/>
  <c r="I37" i="18" s="1"/>
  <c r="G38" i="18"/>
  <c r="I38" i="18" s="1"/>
  <c r="G39" i="18"/>
  <c r="I39" i="18" s="1"/>
  <c r="G40" i="18"/>
  <c r="I40" i="18" s="1"/>
  <c r="G41" i="18"/>
  <c r="I41" i="18" s="1"/>
  <c r="G42" i="18"/>
  <c r="I42" i="18" s="1"/>
  <c r="G43" i="18"/>
  <c r="K43" i="18" s="1"/>
  <c r="G44" i="18"/>
  <c r="K44" i="18" s="1"/>
  <c r="G45" i="18"/>
  <c r="K45" i="18" s="1"/>
  <c r="G46" i="18"/>
  <c r="K46" i="18" s="1"/>
  <c r="G47" i="18"/>
  <c r="K47" i="18" s="1"/>
  <c r="G48" i="18"/>
  <c r="K48" i="18" s="1"/>
  <c r="G49" i="18"/>
  <c r="K49" i="18" s="1"/>
  <c r="G50" i="18"/>
  <c r="K50" i="18" s="1"/>
  <c r="G51" i="18"/>
  <c r="K51" i="18" s="1"/>
  <c r="G52" i="18"/>
  <c r="K52" i="18" s="1"/>
  <c r="G53" i="18"/>
  <c r="K53" i="18" s="1"/>
  <c r="G54" i="18"/>
  <c r="K54" i="18" s="1"/>
  <c r="G55" i="18"/>
  <c r="K55" i="18" s="1"/>
  <c r="G56" i="18"/>
  <c r="K56" i="18" s="1"/>
  <c r="G57" i="18"/>
  <c r="K57" i="18" s="1"/>
  <c r="G58" i="18"/>
  <c r="K58" i="18" s="1"/>
  <c r="G59" i="18"/>
  <c r="K59" i="18" s="1"/>
  <c r="G60" i="18"/>
  <c r="K60" i="18" s="1"/>
  <c r="G61" i="18"/>
  <c r="K61" i="18" s="1"/>
  <c r="G62" i="18"/>
  <c r="K62" i="18" s="1"/>
  <c r="G63" i="18"/>
  <c r="K63" i="18" s="1"/>
  <c r="G64" i="18"/>
  <c r="K64" i="18" s="1"/>
  <c r="G65" i="18"/>
  <c r="K65" i="18" s="1"/>
  <c r="G66" i="18"/>
  <c r="K66" i="18" s="1"/>
  <c r="G67" i="18"/>
  <c r="K67" i="18" s="1"/>
  <c r="G68" i="18"/>
  <c r="K68" i="18" s="1"/>
  <c r="G69" i="18"/>
  <c r="K69" i="18" s="1"/>
  <c r="G70" i="18"/>
  <c r="K70" i="18" s="1"/>
  <c r="G71" i="18"/>
  <c r="K71" i="18" s="1"/>
  <c r="G72" i="18"/>
  <c r="I72" i="18" s="1"/>
  <c r="G73" i="18"/>
  <c r="I73" i="18" s="1"/>
  <c r="G74" i="18"/>
  <c r="I74" i="18" s="1"/>
  <c r="G75" i="18"/>
  <c r="I75" i="18" s="1"/>
  <c r="G76" i="18"/>
  <c r="I76" i="18" s="1"/>
  <c r="G77" i="18"/>
  <c r="I77" i="18" s="1"/>
  <c r="G78" i="18"/>
  <c r="I78" i="18" s="1"/>
  <c r="G79" i="18"/>
  <c r="I79" i="18" s="1"/>
  <c r="G80" i="18"/>
  <c r="I80" i="18" s="1"/>
  <c r="G81" i="18"/>
  <c r="I81" i="18" s="1"/>
  <c r="G82" i="18"/>
  <c r="I82" i="18" s="1"/>
  <c r="G83" i="18"/>
  <c r="I83" i="18" s="1"/>
  <c r="G84" i="18"/>
  <c r="I84" i="18" s="1"/>
  <c r="G85" i="18"/>
  <c r="I85" i="18" s="1"/>
  <c r="G86" i="18"/>
  <c r="I86" i="18" s="1"/>
  <c r="G87" i="18"/>
  <c r="I87" i="18" s="1"/>
  <c r="G88" i="18"/>
  <c r="I88" i="18" s="1"/>
  <c r="G89" i="18"/>
  <c r="I89" i="18" s="1"/>
  <c r="G90" i="18"/>
  <c r="I90" i="18" s="1"/>
  <c r="G91" i="18"/>
  <c r="I91" i="18" s="1"/>
  <c r="G92" i="18"/>
  <c r="I92" i="18" s="1"/>
  <c r="G93" i="18"/>
  <c r="I93" i="18" s="1"/>
  <c r="G94" i="18"/>
  <c r="I94" i="18" s="1"/>
  <c r="G95" i="18"/>
  <c r="I95" i="18" s="1"/>
  <c r="G96" i="18"/>
  <c r="I96" i="18" s="1"/>
  <c r="G97" i="18"/>
  <c r="I97" i="18" s="1"/>
  <c r="G98" i="18"/>
  <c r="I98" i="18" s="1"/>
  <c r="G99" i="18"/>
  <c r="I99" i="18" s="1"/>
  <c r="G100" i="18"/>
  <c r="I100" i="18" s="1"/>
  <c r="G101" i="18"/>
  <c r="I101" i="18" s="1"/>
  <c r="G102" i="18"/>
  <c r="I102" i="18" s="1"/>
  <c r="G103" i="18"/>
  <c r="I103" i="18" s="1"/>
  <c r="G104" i="18"/>
  <c r="I104" i="18" s="1"/>
  <c r="G105" i="18"/>
  <c r="I105" i="18" s="1"/>
  <c r="G106" i="18"/>
  <c r="I106" i="18" s="1"/>
  <c r="G107" i="18"/>
  <c r="I107" i="18" s="1"/>
  <c r="G108" i="18"/>
  <c r="I108" i="18" s="1"/>
  <c r="G109" i="18"/>
  <c r="I109" i="18" s="1"/>
  <c r="G110" i="18"/>
  <c r="I110" i="18" s="1"/>
  <c r="G111" i="18"/>
  <c r="I111" i="18" s="1"/>
  <c r="G112" i="18"/>
  <c r="I112" i="18" s="1"/>
  <c r="G113" i="18"/>
  <c r="I113" i="18" s="1"/>
  <c r="G114" i="18"/>
  <c r="K114" i="18" s="1"/>
  <c r="G115" i="18"/>
  <c r="K115" i="18" s="1"/>
  <c r="G116" i="18"/>
  <c r="K116" i="18" s="1"/>
  <c r="G117" i="18"/>
  <c r="K117" i="18" s="1"/>
  <c r="G118" i="18"/>
  <c r="K118" i="18" s="1"/>
  <c r="G119" i="18"/>
  <c r="K119" i="18" s="1"/>
  <c r="G120" i="18"/>
  <c r="K120" i="18" s="1"/>
  <c r="K135" i="18" l="1"/>
  <c r="I135" i="18"/>
  <c r="K22" i="19"/>
  <c r="K128" i="18"/>
  <c r="I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K42" i="16" s="1"/>
  <c r="K8" i="16" s="1"/>
  <c r="K140" i="15"/>
  <c r="J140" i="15"/>
  <c r="G136" i="15"/>
  <c r="I136" i="15" s="1"/>
  <c r="G137" i="15"/>
  <c r="I137" i="15" s="1"/>
  <c r="G138" i="15"/>
  <c r="I138" i="15" s="1"/>
  <c r="G49" i="15"/>
  <c r="G50" i="15"/>
  <c r="G51" i="15"/>
  <c r="G52" i="15"/>
  <c r="G53" i="15"/>
  <c r="G54" i="15"/>
  <c r="G55" i="15"/>
  <c r="G56" i="15"/>
  <c r="G57" i="15"/>
  <c r="G58" i="15"/>
  <c r="G59" i="15"/>
  <c r="G60" i="15"/>
  <c r="G61" i="15"/>
  <c r="G62" i="15"/>
  <c r="G63" i="15"/>
  <c r="G64" i="15"/>
  <c r="G704" i="12"/>
  <c r="K704" i="12" s="1"/>
  <c r="I338" i="12"/>
  <c r="I337" i="12"/>
  <c r="I336" i="12"/>
  <c r="G38" i="12" l="1"/>
  <c r="K38" i="12" s="1"/>
  <c r="G34" i="12"/>
  <c r="K34" i="12" s="1"/>
  <c r="G36" i="12"/>
  <c r="K36" i="12" s="1"/>
  <c r="G32" i="12"/>
  <c r="K32" i="12" s="1"/>
  <c r="J45" i="29" l="1"/>
  <c r="J56" i="26"/>
  <c r="K107" i="25"/>
  <c r="J107" i="25"/>
  <c r="I104" i="25"/>
  <c r="I102" i="25"/>
  <c r="I101" i="25"/>
  <c r="I100" i="25"/>
  <c r="I95" i="25"/>
  <c r="I82" i="25"/>
  <c r="I75" i="25"/>
  <c r="I73" i="25"/>
  <c r="I71" i="25"/>
  <c r="I16" i="25"/>
  <c r="I14" i="25"/>
  <c r="I13" i="25"/>
  <c r="I10" i="25"/>
  <c r="K79" i="24"/>
  <c r="J79" i="24"/>
  <c r="I69" i="24"/>
  <c r="I67" i="24"/>
  <c r="I64" i="24"/>
  <c r="I63" i="24"/>
  <c r="I57" i="24"/>
  <c r="I56" i="24"/>
  <c r="I50" i="24"/>
  <c r="I48" i="24"/>
  <c r="I46" i="24"/>
  <c r="I44" i="24"/>
  <c r="I41" i="24"/>
  <c r="I40" i="24"/>
  <c r="I38" i="24"/>
  <c r="I35" i="24"/>
  <c r="I34" i="24"/>
  <c r="I32" i="24"/>
  <c r="I31" i="24"/>
  <c r="I29" i="24"/>
  <c r="I28" i="24"/>
  <c r="I26" i="24"/>
  <c r="I25" i="24"/>
  <c r="I22" i="24"/>
  <c r="I20" i="24"/>
  <c r="I19" i="24"/>
  <c r="I17" i="24"/>
  <c r="I16" i="24"/>
  <c r="I14" i="24"/>
  <c r="I13" i="24"/>
  <c r="I10" i="24"/>
  <c r="I24" i="23"/>
  <c r="J45" i="19"/>
  <c r="I57" i="20"/>
  <c r="J221" i="18"/>
  <c r="J61" i="17"/>
  <c r="J104" i="16"/>
  <c r="I69" i="16"/>
  <c r="I67" i="16"/>
  <c r="I65" i="16"/>
  <c r="I63" i="16"/>
  <c r="I59" i="16"/>
  <c r="I57" i="16"/>
  <c r="I55"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F65" i="1"/>
  <c r="I104" i="15"/>
  <c r="I102" i="15"/>
  <c r="I98" i="15"/>
  <c r="I46" i="15"/>
  <c r="I45" i="15"/>
  <c r="I42" i="15"/>
  <c r="I41" i="15"/>
  <c r="I40" i="15"/>
  <c r="I37" i="15"/>
  <c r="I36" i="15"/>
  <c r="I33" i="15"/>
  <c r="I32" i="15"/>
  <c r="I31" i="15"/>
  <c r="I29" i="15"/>
  <c r="I28" i="15"/>
  <c r="I27" i="15"/>
  <c r="I25" i="15"/>
  <c r="I24" i="15"/>
  <c r="I23" i="15"/>
  <c r="I21" i="15"/>
  <c r="I20" i="15"/>
  <c r="I19" i="15"/>
  <c r="I16" i="15"/>
  <c r="I15" i="15"/>
  <c r="I14" i="15"/>
  <c r="I12" i="15"/>
  <c r="I11" i="15"/>
  <c r="I10" i="15"/>
  <c r="J854" i="12"/>
  <c r="I852" i="12"/>
  <c r="I851" i="12"/>
  <c r="I850" i="12"/>
  <c r="I849" i="12"/>
  <c r="I848" i="12"/>
  <c r="I847" i="12"/>
  <c r="I846" i="12"/>
  <c r="I845" i="12"/>
  <c r="I844" i="12"/>
  <c r="I843" i="12"/>
  <c r="I842" i="12"/>
  <c r="I841" i="12"/>
  <c r="I840" i="12"/>
  <c r="I839" i="12"/>
  <c r="I838" i="12"/>
  <c r="I837" i="12"/>
  <c r="I836" i="12"/>
  <c r="I835" i="12"/>
  <c r="I834" i="12"/>
  <c r="I833" i="12"/>
  <c r="I832" i="12"/>
  <c r="I831" i="12"/>
  <c r="I830" i="12"/>
  <c r="I829" i="12"/>
  <c r="I828" i="12"/>
  <c r="I827" i="12"/>
  <c r="I826" i="12"/>
  <c r="I825" i="12"/>
  <c r="I824" i="12"/>
  <c r="I823" i="12"/>
  <c r="I822" i="12"/>
  <c r="I821" i="12"/>
  <c r="I820" i="12"/>
  <c r="I819" i="12"/>
  <c r="I818" i="12"/>
  <c r="I817" i="12"/>
  <c r="I812" i="12"/>
  <c r="I811" i="12"/>
  <c r="I810" i="12"/>
  <c r="I809" i="12"/>
  <c r="I808" i="12"/>
  <c r="I807" i="12"/>
  <c r="I806" i="12"/>
  <c r="I805" i="12"/>
  <c r="I803" i="12"/>
  <c r="I802" i="12"/>
  <c r="I801" i="12"/>
  <c r="I800" i="12"/>
  <c r="I799" i="12"/>
  <c r="I798" i="12"/>
  <c r="I797" i="12"/>
  <c r="I796" i="12"/>
  <c r="I794" i="12"/>
  <c r="I793" i="12"/>
  <c r="I792" i="12"/>
  <c r="I791" i="12"/>
  <c r="I788" i="12"/>
  <c r="I693" i="12"/>
  <c r="I689" i="12"/>
  <c r="I687" i="12"/>
  <c r="I664" i="12"/>
  <c r="I663" i="12"/>
  <c r="I662" i="12"/>
  <c r="I660" i="12"/>
  <c r="I646" i="12"/>
  <c r="I645" i="12"/>
  <c r="I644" i="12"/>
  <c r="I642" i="12"/>
  <c r="I641" i="12"/>
  <c r="I640" i="12"/>
  <c r="I636" i="12"/>
  <c r="I632" i="12"/>
  <c r="I630" i="12"/>
  <c r="I629" i="12"/>
  <c r="I628" i="12"/>
  <c r="I626" i="12"/>
  <c r="I625" i="12"/>
  <c r="I624" i="12"/>
  <c r="I623" i="12"/>
  <c r="I622" i="12"/>
  <c r="I621" i="12"/>
  <c r="I620" i="12"/>
  <c r="I618" i="12"/>
  <c r="I617" i="12"/>
  <c r="I616" i="12"/>
  <c r="I615" i="12"/>
  <c r="I614" i="12"/>
  <c r="I613" i="12"/>
  <c r="I612" i="12"/>
  <c r="I611" i="12"/>
  <c r="I610" i="12"/>
  <c r="I608" i="12"/>
  <c r="I607" i="12"/>
  <c r="I606" i="12"/>
  <c r="I605" i="12"/>
  <c r="I604" i="12"/>
  <c r="I603" i="12"/>
  <c r="I601" i="12"/>
  <c r="I600" i="12"/>
  <c r="I599" i="12"/>
  <c r="I597" i="12"/>
  <c r="I596" i="12"/>
  <c r="I595" i="12"/>
  <c r="I594" i="12"/>
  <c r="I592" i="12"/>
  <c r="I591" i="12"/>
  <c r="I590" i="12"/>
  <c r="I588" i="12"/>
  <c r="I587" i="12"/>
  <c r="I586" i="12"/>
  <c r="I585" i="12"/>
  <c r="I584" i="12"/>
  <c r="I583" i="12"/>
  <c r="I582" i="12"/>
  <c r="I581" i="12"/>
  <c r="I578" i="12"/>
  <c r="I577" i="12"/>
  <c r="I576" i="12"/>
  <c r="I575" i="12"/>
  <c r="I574" i="12"/>
  <c r="I573" i="12"/>
  <c r="I572" i="12"/>
  <c r="I571" i="12"/>
  <c r="I569" i="12"/>
  <c r="I568" i="12"/>
  <c r="I567" i="12"/>
  <c r="I566" i="12"/>
  <c r="I565" i="12"/>
  <c r="I564" i="12"/>
  <c r="I563" i="12"/>
  <c r="I562" i="12"/>
  <c r="I558" i="12"/>
  <c r="I551" i="12"/>
  <c r="I550" i="12"/>
  <c r="I549" i="12"/>
  <c r="I548" i="12"/>
  <c r="I547" i="12"/>
  <c r="I546" i="12"/>
  <c r="I545" i="12"/>
  <c r="I544" i="12"/>
  <c r="I543" i="12"/>
  <c r="I542" i="12"/>
  <c r="I541" i="12"/>
  <c r="I539" i="12"/>
  <c r="I538" i="12"/>
  <c r="I537" i="12"/>
  <c r="I536" i="12"/>
  <c r="I535" i="12"/>
  <c r="I533" i="12"/>
  <c r="I532" i="12"/>
  <c r="I531" i="12"/>
  <c r="I530" i="12"/>
  <c r="I529" i="12"/>
  <c r="I527" i="12"/>
  <c r="I526" i="12"/>
  <c r="I525" i="12"/>
  <c r="I524" i="12"/>
  <c r="I523" i="12"/>
  <c r="I522" i="12"/>
  <c r="I521" i="12"/>
  <c r="I520" i="12"/>
  <c r="I519" i="12"/>
  <c r="I518" i="12"/>
  <c r="I517" i="12"/>
  <c r="I515" i="12"/>
  <c r="I514" i="12"/>
  <c r="I513" i="12"/>
  <c r="I512" i="12"/>
  <c r="I511" i="12"/>
  <c r="I509" i="12"/>
  <c r="I508" i="12"/>
  <c r="I507" i="12"/>
  <c r="I506" i="12"/>
  <c r="I505" i="12"/>
  <c r="I503" i="12"/>
  <c r="I502" i="12"/>
  <c r="I501" i="12"/>
  <c r="I500" i="12"/>
  <c r="I499" i="12"/>
  <c r="I497" i="12"/>
  <c r="I496" i="12"/>
  <c r="I495" i="12"/>
  <c r="I494" i="12"/>
  <c r="I493" i="12"/>
  <c r="I489" i="12"/>
  <c r="I488" i="12"/>
  <c r="I487" i="12"/>
  <c r="I486" i="12"/>
  <c r="I485" i="12"/>
  <c r="I483" i="12"/>
  <c r="I482" i="12"/>
  <c r="I481" i="12"/>
  <c r="I479" i="12"/>
  <c r="I478" i="12"/>
  <c r="I477" i="12"/>
  <c r="I475" i="12"/>
  <c r="I474" i="12"/>
  <c r="I472" i="12"/>
  <c r="I471" i="12"/>
  <c r="I469" i="12"/>
  <c r="I467" i="12"/>
  <c r="I465" i="12"/>
  <c r="I463" i="12"/>
  <c r="I460" i="12"/>
  <c r="I457" i="12"/>
  <c r="I455" i="12"/>
  <c r="I453" i="12"/>
  <c r="I451" i="12"/>
  <c r="I449" i="12"/>
  <c r="I447" i="12"/>
  <c r="I445" i="12"/>
  <c r="I443" i="12"/>
  <c r="I441" i="12"/>
  <c r="I439" i="12"/>
  <c r="I437" i="12"/>
  <c r="I435" i="12"/>
  <c r="I433" i="12"/>
  <c r="I431" i="12"/>
  <c r="I429" i="12"/>
  <c r="I427" i="12"/>
  <c r="I425" i="12"/>
  <c r="I423" i="12"/>
  <c r="I420" i="12"/>
  <c r="I418" i="12"/>
  <c r="I417" i="12"/>
  <c r="I416" i="12"/>
  <c r="I415" i="12"/>
  <c r="I414" i="12"/>
  <c r="I413" i="12"/>
  <c r="I410" i="12"/>
  <c r="I408" i="12"/>
  <c r="I406" i="12"/>
  <c r="I404" i="12"/>
  <c r="I402" i="12"/>
  <c r="I400" i="12"/>
  <c r="I398" i="12"/>
  <c r="I396" i="12"/>
  <c r="I394" i="12"/>
  <c r="I392" i="12"/>
  <c r="I391" i="12"/>
  <c r="I390" i="12"/>
  <c r="I389" i="12"/>
  <c r="I388" i="12"/>
  <c r="I387" i="12"/>
  <c r="I384" i="12"/>
  <c r="I383" i="12"/>
  <c r="I382" i="12"/>
  <c r="I381" i="12"/>
  <c r="I380" i="12"/>
  <c r="I378" i="12"/>
  <c r="I377" i="12"/>
  <c r="I376" i="12"/>
  <c r="I375" i="12"/>
  <c r="I374" i="12"/>
  <c r="I372" i="12"/>
  <c r="I371" i="12"/>
  <c r="I370" i="12"/>
  <c r="I369" i="12"/>
  <c r="I368" i="12"/>
  <c r="I365" i="12"/>
  <c r="I363" i="12"/>
  <c r="I362" i="12"/>
  <c r="I361" i="12"/>
  <c r="I359" i="12"/>
  <c r="I358" i="12"/>
  <c r="I356" i="12"/>
  <c r="I355" i="12"/>
  <c r="I354" i="12"/>
  <c r="I352" i="12"/>
  <c r="I351" i="12"/>
  <c r="I350" i="12"/>
  <c r="I349" i="12"/>
  <c r="I348" i="12"/>
  <c r="I347" i="12"/>
  <c r="I346" i="12"/>
  <c r="I345" i="12"/>
  <c r="I344" i="12"/>
  <c r="I343" i="12"/>
  <c r="I342" i="12"/>
  <c r="I341" i="12"/>
  <c r="I340" i="12"/>
  <c r="I334" i="12"/>
  <c r="I333" i="12"/>
  <c r="I332" i="12"/>
  <c r="I331" i="12"/>
  <c r="I330" i="12"/>
  <c r="I329" i="12"/>
  <c r="I328" i="12"/>
  <c r="I327" i="12"/>
  <c r="I326" i="12"/>
  <c r="I324" i="12"/>
  <c r="I322" i="12"/>
  <c r="I321" i="12"/>
  <c r="I320" i="12"/>
  <c r="I319" i="12"/>
  <c r="I318" i="12"/>
  <c r="I317" i="12"/>
  <c r="I315" i="12"/>
  <c r="I314" i="12"/>
  <c r="I313" i="12"/>
  <c r="I312" i="12"/>
  <c r="I311" i="12"/>
  <c r="I310" i="12"/>
  <c r="I308" i="12"/>
  <c r="I307" i="12"/>
  <c r="I306" i="12"/>
  <c r="I304" i="12"/>
  <c r="I303" i="12"/>
  <c r="I302" i="12"/>
  <c r="I300" i="12"/>
  <c r="I299" i="12"/>
  <c r="I298" i="12"/>
  <c r="I296" i="12"/>
  <c r="I295" i="12"/>
  <c r="I294" i="12"/>
  <c r="I293" i="12"/>
  <c r="I292" i="12"/>
  <c r="I291" i="12"/>
  <c r="I290" i="12"/>
  <c r="I289" i="12"/>
  <c r="I288" i="12"/>
  <c r="I287" i="12"/>
  <c r="I286" i="12"/>
  <c r="I284" i="12"/>
  <c r="I283" i="12"/>
  <c r="I280" i="12"/>
  <c r="I278" i="12"/>
  <c r="I276" i="12"/>
  <c r="I274" i="12"/>
  <c r="I272" i="12"/>
  <c r="I271" i="12"/>
  <c r="I269" i="12"/>
  <c r="I267" i="12"/>
  <c r="I265" i="12"/>
  <c r="I264" i="12"/>
  <c r="I262" i="12"/>
  <c r="I261" i="12"/>
  <c r="I258" i="12"/>
  <c r="I257" i="12"/>
  <c r="I256" i="12"/>
  <c r="I254" i="12"/>
  <c r="I252" i="12"/>
  <c r="I251" i="12"/>
  <c r="I250" i="12"/>
  <c r="I249" i="12"/>
  <c r="I248" i="12"/>
  <c r="I247" i="12"/>
  <c r="I245" i="12"/>
  <c r="I244" i="12"/>
  <c r="I243" i="12"/>
  <c r="I242" i="12"/>
  <c r="I240" i="12"/>
  <c r="I239" i="12"/>
  <c r="I236" i="12"/>
  <c r="I235" i="12"/>
  <c r="I234" i="12"/>
  <c r="I233" i="12"/>
  <c r="I231" i="12"/>
  <c r="I230" i="12"/>
  <c r="I229" i="12"/>
  <c r="I228" i="12"/>
  <c r="I226" i="12"/>
  <c r="I225" i="12"/>
  <c r="I224" i="12"/>
  <c r="I223" i="12"/>
  <c r="I221" i="12"/>
  <c r="I220" i="12"/>
  <c r="I219" i="12"/>
  <c r="I218" i="12"/>
  <c r="I216" i="12"/>
  <c r="I215" i="12"/>
  <c r="I214" i="12"/>
  <c r="I212" i="12"/>
  <c r="I211" i="12"/>
  <c r="I209" i="12"/>
  <c r="I207" i="12"/>
  <c r="I206" i="12"/>
  <c r="I204" i="12"/>
  <c r="I203" i="12"/>
  <c r="I201" i="12"/>
  <c r="I200" i="12"/>
  <c r="I199" i="12"/>
  <c r="I197" i="12"/>
  <c r="I196" i="12"/>
  <c r="I195" i="12"/>
  <c r="I193" i="12"/>
  <c r="I192" i="12"/>
  <c r="I190" i="12"/>
  <c r="I189" i="12"/>
  <c r="I186" i="12"/>
  <c r="I184" i="12"/>
  <c r="I182" i="12"/>
  <c r="I180" i="12"/>
  <c r="I178" i="12"/>
  <c r="I177" i="12"/>
  <c r="I175" i="12"/>
  <c r="I174" i="12"/>
  <c r="I172" i="12"/>
  <c r="I170" i="12"/>
  <c r="I169" i="12"/>
  <c r="I167" i="12"/>
  <c r="I166" i="12"/>
  <c r="I164" i="12"/>
  <c r="I163" i="12"/>
  <c r="I160" i="12"/>
  <c r="I158" i="12"/>
  <c r="I156" i="12"/>
  <c r="I154" i="12"/>
  <c r="I152" i="12"/>
  <c r="I150" i="12"/>
  <c r="I148" i="12"/>
  <c r="I146" i="12"/>
  <c r="I144" i="12"/>
  <c r="I142" i="12"/>
  <c r="I140" i="12"/>
  <c r="I139" i="12"/>
  <c r="I137" i="12"/>
  <c r="I136" i="12"/>
  <c r="I134" i="12"/>
  <c r="I132" i="12"/>
  <c r="I130" i="12"/>
  <c r="I128" i="12"/>
  <c r="I126" i="12"/>
  <c r="I124" i="12"/>
  <c r="I123" i="12"/>
  <c r="I122" i="12"/>
  <c r="I121" i="12"/>
  <c r="I120" i="12"/>
  <c r="I119" i="12"/>
  <c r="I118" i="12"/>
  <c r="I117" i="12"/>
  <c r="I115" i="12"/>
  <c r="I114" i="12"/>
  <c r="I111" i="12"/>
  <c r="I109" i="12"/>
  <c r="I107" i="12"/>
  <c r="I105" i="12"/>
  <c r="I103" i="12"/>
  <c r="I101" i="12"/>
  <c r="I99" i="12"/>
  <c r="I97" i="12"/>
  <c r="I95" i="12"/>
  <c r="I93" i="12"/>
  <c r="I91" i="12"/>
  <c r="I89" i="12"/>
  <c r="I88" i="12"/>
  <c r="I86" i="12"/>
  <c r="I85" i="12"/>
  <c r="I84" i="12"/>
  <c r="I83" i="12"/>
  <c r="I82" i="12"/>
  <c r="I81" i="12"/>
  <c r="I80" i="12"/>
  <c r="I79" i="12"/>
  <c r="I78" i="12"/>
  <c r="I76" i="12"/>
  <c r="I74" i="12"/>
  <c r="I71" i="12"/>
  <c r="I65" i="12"/>
  <c r="I63" i="12"/>
  <c r="I61" i="12"/>
  <c r="I59" i="12"/>
  <c r="I57" i="12"/>
  <c r="I55" i="12"/>
  <c r="I53" i="12"/>
  <c r="I52" i="12"/>
  <c r="I51" i="12"/>
  <c r="I50" i="12"/>
  <c r="I48" i="12"/>
  <c r="I47" i="12"/>
  <c r="I45" i="12"/>
  <c r="I44" i="12"/>
  <c r="I42" i="12"/>
  <c r="I41" i="12"/>
  <c r="I31" i="12"/>
  <c r="I29" i="12"/>
  <c r="I27" i="12"/>
  <c r="I25" i="12"/>
  <c r="I23" i="12"/>
  <c r="I22" i="12"/>
  <c r="I21" i="12"/>
  <c r="I19" i="12"/>
  <c r="I18" i="12"/>
  <c r="I17" i="12"/>
  <c r="I15" i="12"/>
  <c r="I13" i="12"/>
  <c r="I10" i="12"/>
  <c r="I8" i="16" l="1"/>
  <c r="G39" i="29"/>
  <c r="K39" i="29" s="1"/>
  <c r="G38" i="29"/>
  <c r="K38" i="29" s="1"/>
  <c r="G37" i="29"/>
  <c r="K37" i="29" s="1"/>
  <c r="G36" i="29"/>
  <c r="K36" i="29" s="1"/>
  <c r="G35" i="29"/>
  <c r="K35" i="29" s="1"/>
  <c r="G34" i="29"/>
  <c r="Q45" i="29"/>
  <c r="P45" i="29"/>
  <c r="K34" i="29" l="1"/>
  <c r="G33" i="29"/>
  <c r="K33" i="29" s="1"/>
  <c r="K45" i="29" s="1"/>
  <c r="G287" i="28"/>
  <c r="K287" i="28" s="1"/>
  <c r="G285" i="28"/>
  <c r="K285" i="28" s="1"/>
  <c r="G279" i="28"/>
  <c r="K279" i="28" s="1"/>
  <c r="G275" i="28"/>
  <c r="K275" i="28" s="1"/>
  <c r="G274" i="28"/>
  <c r="K274" i="28" s="1"/>
  <c r="G273" i="28"/>
  <c r="K273" i="28" s="1"/>
  <c r="G272" i="28"/>
  <c r="K272" i="28" s="1"/>
  <c r="G270" i="28"/>
  <c r="K270" i="28" s="1"/>
  <c r="G269" i="28"/>
  <c r="K269" i="28" s="1"/>
  <c r="G267" i="28"/>
  <c r="K267" i="28" s="1"/>
  <c r="G264" i="28"/>
  <c r="K264" i="28" s="1"/>
  <c r="G263" i="28"/>
  <c r="K263" i="28" s="1"/>
  <c r="G262" i="28"/>
  <c r="K262" i="28" s="1"/>
  <c r="G261" i="28"/>
  <c r="K261" i="28" s="1"/>
  <c r="G260" i="28"/>
  <c r="K260" i="28" s="1"/>
  <c r="G259" i="28"/>
  <c r="K259" i="28" s="1"/>
  <c r="G256" i="28"/>
  <c r="K256" i="28" s="1"/>
  <c r="G253" i="28"/>
  <c r="K253" i="28" s="1"/>
  <c r="G250" i="28"/>
  <c r="K250" i="28" s="1"/>
  <c r="G249" i="28"/>
  <c r="K249" i="28" s="1"/>
  <c r="G246" i="28"/>
  <c r="K246" i="28" s="1"/>
  <c r="G244" i="28"/>
  <c r="K244" i="28" s="1"/>
  <c r="G242" i="28"/>
  <c r="K242" i="28" s="1"/>
  <c r="G236" i="28"/>
  <c r="K236" i="28" s="1"/>
  <c r="G234" i="28"/>
  <c r="K234" i="28" s="1"/>
  <c r="G231" i="28"/>
  <c r="K231" i="28" s="1"/>
  <c r="G230" i="28"/>
  <c r="K230" i="28" s="1"/>
  <c r="G228" i="28"/>
  <c r="K228" i="28" s="1"/>
  <c r="G222" i="28"/>
  <c r="K222" i="28" s="1"/>
  <c r="G220" i="28"/>
  <c r="K220" i="28" s="1"/>
  <c r="G217" i="28"/>
  <c r="K217" i="28" s="1"/>
  <c r="G216" i="28"/>
  <c r="K216" i="28" s="1"/>
  <c r="G215" i="28"/>
  <c r="K215" i="28" s="1"/>
  <c r="G212" i="28"/>
  <c r="K212" i="28" s="1"/>
  <c r="G209" i="28"/>
  <c r="K209" i="28" s="1"/>
  <c r="G208" i="28"/>
  <c r="K208" i="28" s="1"/>
  <c r="G207" i="28"/>
  <c r="K207" i="28" s="1"/>
  <c r="G206" i="28"/>
  <c r="K206" i="28" s="1"/>
  <c r="G205" i="28"/>
  <c r="K205" i="28" s="1"/>
  <c r="G203" i="28"/>
  <c r="K203" i="28" s="1"/>
  <c r="G200" i="28"/>
  <c r="K200" i="28" s="1"/>
  <c r="G199" i="28"/>
  <c r="K199" i="28" s="1"/>
  <c r="G198" i="28"/>
  <c r="K198" i="28" s="1"/>
  <c r="G197" i="28"/>
  <c r="K197" i="28" s="1"/>
  <c r="G196" i="28"/>
  <c r="K196" i="28" s="1"/>
  <c r="G195" i="28"/>
  <c r="K195" i="28" s="1"/>
  <c r="G194" i="28"/>
  <c r="K194" i="28" s="1"/>
  <c r="G193" i="28"/>
  <c r="K193" i="28" s="1"/>
  <c r="G192" i="28"/>
  <c r="K192" i="28" s="1"/>
  <c r="G191" i="28"/>
  <c r="K191" i="28" s="1"/>
  <c r="G190" i="28"/>
  <c r="K190" i="28" s="1"/>
  <c r="G188" i="28"/>
  <c r="K188" i="28" s="1"/>
  <c r="G182" i="28"/>
  <c r="K182" i="28" s="1"/>
  <c r="G179" i="28"/>
  <c r="K179" i="28" s="1"/>
  <c r="G178" i="28"/>
  <c r="K178" i="28" s="1"/>
  <c r="G175" i="28"/>
  <c r="K175" i="28" s="1"/>
  <c r="G172" i="28"/>
  <c r="K172" i="28" s="1"/>
  <c r="G170" i="28"/>
  <c r="K170" i="28" s="1"/>
  <c r="G167" i="28"/>
  <c r="K167" i="28" s="1"/>
  <c r="G165" i="28"/>
  <c r="K165" i="28" s="1"/>
  <c r="G159" i="28"/>
  <c r="K159" i="28" s="1"/>
  <c r="G158" i="28"/>
  <c r="K158" i="28" s="1"/>
  <c r="G155" i="28"/>
  <c r="K155" i="28" s="1"/>
  <c r="G152" i="28"/>
  <c r="K152" i="28" s="1"/>
  <c r="G151" i="28"/>
  <c r="K151" i="28" s="1"/>
  <c r="G150" i="28"/>
  <c r="K150" i="28" s="1"/>
  <c r="G147" i="28"/>
  <c r="K147" i="28" s="1"/>
  <c r="G144" i="28"/>
  <c r="K144" i="28" s="1"/>
  <c r="G141" i="28"/>
  <c r="K141" i="28" s="1"/>
  <c r="G138" i="28"/>
  <c r="K138" i="28" s="1"/>
  <c r="G132" i="28"/>
  <c r="K132" i="28" s="1"/>
  <c r="G126" i="28"/>
  <c r="K126" i="28" s="1"/>
  <c r="G124" i="28"/>
  <c r="K124" i="28" s="1"/>
  <c r="G123" i="28"/>
  <c r="K123" i="28" s="1"/>
  <c r="G120" i="28"/>
  <c r="K120" i="28" s="1"/>
  <c r="G117" i="28"/>
  <c r="K117" i="28" s="1"/>
  <c r="G114" i="28"/>
  <c r="G113" i="28"/>
  <c r="K113" i="28" s="1"/>
  <c r="G110" i="28"/>
  <c r="K110" i="28" s="1"/>
  <c r="G108" i="28"/>
  <c r="K108" i="28" s="1"/>
  <c r="G107" i="28"/>
  <c r="K107" i="28" s="1"/>
  <c r="G103" i="28"/>
  <c r="K103" i="28" s="1"/>
  <c r="G102" i="28"/>
  <c r="K102" i="28" s="1"/>
  <c r="G100" i="28"/>
  <c r="K100" i="28" s="1"/>
  <c r="G99" i="28"/>
  <c r="K99" i="28" s="1"/>
  <c r="G96" i="28"/>
  <c r="K96" i="28" s="1"/>
  <c r="G95" i="28"/>
  <c r="K95" i="28" s="1"/>
  <c r="G93" i="28"/>
  <c r="K93" i="28" s="1"/>
  <c r="G90" i="28"/>
  <c r="K90" i="28" s="1"/>
  <c r="G87" i="28"/>
  <c r="K87" i="28" s="1"/>
  <c r="G84" i="28"/>
  <c r="K84" i="28" s="1"/>
  <c r="G82" i="28"/>
  <c r="K82" i="28" s="1"/>
  <c r="G72" i="28"/>
  <c r="K72" i="28" s="1"/>
  <c r="G71" i="28"/>
  <c r="K71" i="28" s="1"/>
  <c r="G70" i="28"/>
  <c r="K70" i="28" s="1"/>
  <c r="G67" i="28"/>
  <c r="K67" i="28" s="1"/>
  <c r="G61" i="28"/>
  <c r="K61" i="28" s="1"/>
  <c r="G58" i="28"/>
  <c r="K58" i="28" s="1"/>
  <c r="G52" i="28"/>
  <c r="K52" i="28" s="1"/>
  <c r="G46" i="28"/>
  <c r="K46" i="28" s="1"/>
  <c r="G37" i="28"/>
  <c r="K37" i="28" s="1"/>
  <c r="G31" i="28"/>
  <c r="K31" i="28" s="1"/>
  <c r="G30" i="28"/>
  <c r="K30" i="28" s="1"/>
  <c r="G27" i="28"/>
  <c r="K27" i="28" s="1"/>
  <c r="G21" i="28"/>
  <c r="K21" i="28" s="1"/>
  <c r="G18" i="28"/>
  <c r="K18" i="28" s="1"/>
  <c r="G15" i="28"/>
  <c r="K15" i="28" s="1"/>
  <c r="G12" i="28"/>
  <c r="K12" i="28" s="1"/>
  <c r="G9" i="28"/>
  <c r="K9" i="28" s="1"/>
  <c r="Q289" i="28"/>
  <c r="P289" i="28"/>
  <c r="G11" i="28"/>
  <c r="K11" i="28" s="1"/>
  <c r="K114" i="28" l="1"/>
  <c r="G286" i="28"/>
  <c r="K286" i="28" s="1"/>
  <c r="G116" i="28"/>
  <c r="K116" i="28" s="1"/>
  <c r="G125" i="28"/>
  <c r="K125" i="28" s="1"/>
  <c r="G268" i="28"/>
  <c r="K268" i="28" s="1"/>
  <c r="G284" i="28"/>
  <c r="K284" i="28" s="1"/>
  <c r="I45" i="29"/>
  <c r="G45" i="29"/>
  <c r="G55" i="1" s="1"/>
  <c r="G106" i="28"/>
  <c r="K106" i="28" s="1"/>
  <c r="G109" i="28"/>
  <c r="K109" i="28" s="1"/>
  <c r="G177" i="28"/>
  <c r="K177" i="28" s="1"/>
  <c r="G204" i="28"/>
  <c r="K204" i="28" s="1"/>
  <c r="G8" i="28"/>
  <c r="K8" i="28" s="1"/>
  <c r="K289" i="28" l="1"/>
  <c r="J289" i="28"/>
  <c r="I289" i="28"/>
  <c r="G289" i="28"/>
  <c r="G50" i="1" s="1"/>
  <c r="G54" i="26"/>
  <c r="K54" i="26" s="1"/>
  <c r="G53" i="26"/>
  <c r="K53" i="26" s="1"/>
  <c r="G49" i="26"/>
  <c r="K49" i="26" s="1"/>
  <c r="G48" i="26"/>
  <c r="K48" i="26" s="1"/>
  <c r="G47" i="26"/>
  <c r="K47" i="26" s="1"/>
  <c r="G46" i="26"/>
  <c r="K46" i="26" s="1"/>
  <c r="G45" i="26"/>
  <c r="K45" i="26" s="1"/>
  <c r="G43" i="26"/>
  <c r="K43" i="26" s="1"/>
  <c r="G42" i="26"/>
  <c r="K42" i="26" s="1"/>
  <c r="G39" i="26"/>
  <c r="K39" i="26" s="1"/>
  <c r="G37" i="26"/>
  <c r="K37" i="26" s="1"/>
  <c r="G36" i="26"/>
  <c r="K36" i="26" s="1"/>
  <c r="G33" i="26"/>
  <c r="K33" i="26" s="1"/>
  <c r="G31" i="26"/>
  <c r="K31" i="26" s="1"/>
  <c r="G29" i="26"/>
  <c r="K29" i="26" s="1"/>
  <c r="G26" i="26"/>
  <c r="K26" i="26" s="1"/>
  <c r="G24" i="26"/>
  <c r="K24" i="26" s="1"/>
  <c r="G21" i="26"/>
  <c r="K21" i="26" s="1"/>
  <c r="G19" i="26"/>
  <c r="K19" i="26" s="1"/>
  <c r="G16" i="26"/>
  <c r="K16" i="26" s="1"/>
  <c r="G14" i="26"/>
  <c r="K14" i="26" s="1"/>
  <c r="G12" i="26"/>
  <c r="K12" i="26" s="1"/>
  <c r="G9" i="26"/>
  <c r="K9" i="26" s="1"/>
  <c r="Q56" i="26"/>
  <c r="P56" i="26"/>
  <c r="G40" i="26"/>
  <c r="K40" i="26" s="1"/>
  <c r="G34" i="26"/>
  <c r="K34" i="26" s="1"/>
  <c r="G25" i="26"/>
  <c r="K25" i="26" s="1"/>
  <c r="G17" i="26"/>
  <c r="K17" i="26" s="1"/>
  <c r="G15" i="26"/>
  <c r="K15" i="26" s="1"/>
  <c r="I105" i="25"/>
  <c r="I103" i="25"/>
  <c r="I99" i="25"/>
  <c r="I98" i="25"/>
  <c r="I94" i="25"/>
  <c r="I93" i="25"/>
  <c r="I90" i="25"/>
  <c r="I81" i="25"/>
  <c r="I72" i="25"/>
  <c r="I17" i="25"/>
  <c r="I12" i="25"/>
  <c r="Q107" i="25"/>
  <c r="P107" i="25"/>
  <c r="I96" i="25"/>
  <c r="I92" i="25"/>
  <c r="I91" i="25"/>
  <c r="I74" i="25"/>
  <c r="I15" i="25"/>
  <c r="I9" i="25"/>
  <c r="G68" i="24"/>
  <c r="I68" i="24" s="1"/>
  <c r="G66" i="24"/>
  <c r="I66" i="24" s="1"/>
  <c r="G65" i="24"/>
  <c r="I65" i="24" s="1"/>
  <c r="G62" i="24"/>
  <c r="I62" i="24" s="1"/>
  <c r="G61" i="24"/>
  <c r="I61" i="24" s="1"/>
  <c r="G60" i="24"/>
  <c r="I60" i="24" s="1"/>
  <c r="G59" i="24"/>
  <c r="G55" i="24"/>
  <c r="G53" i="24"/>
  <c r="I53" i="24" s="1"/>
  <c r="G52" i="24"/>
  <c r="I52" i="24" s="1"/>
  <c r="G49" i="24"/>
  <c r="I49" i="24" s="1"/>
  <c r="G47" i="24"/>
  <c r="I47" i="24" s="1"/>
  <c r="G45" i="24"/>
  <c r="I45" i="24" s="1"/>
  <c r="G43" i="24"/>
  <c r="G39" i="24"/>
  <c r="I39" i="24" s="1"/>
  <c r="G37" i="24"/>
  <c r="G33" i="24"/>
  <c r="I33" i="24" s="1"/>
  <c r="G30" i="24"/>
  <c r="I30" i="24" s="1"/>
  <c r="G27" i="24"/>
  <c r="I27" i="24" s="1"/>
  <c r="G24" i="24"/>
  <c r="G21" i="24"/>
  <c r="I21" i="24" s="1"/>
  <c r="G18" i="24"/>
  <c r="I18" i="24" s="1"/>
  <c r="G15" i="24"/>
  <c r="I15" i="24" s="1"/>
  <c r="G12" i="24"/>
  <c r="G9" i="24"/>
  <c r="Q79" i="24"/>
  <c r="P79" i="24"/>
  <c r="G22" i="23"/>
  <c r="K22" i="23" s="1"/>
  <c r="G21" i="23"/>
  <c r="K21" i="23" s="1"/>
  <c r="G20" i="23"/>
  <c r="K20" i="23" s="1"/>
  <c r="G19" i="23"/>
  <c r="K19" i="23" s="1"/>
  <c r="G18" i="23"/>
  <c r="K18" i="23" s="1"/>
  <c r="G17" i="23"/>
  <c r="K17" i="23" s="1"/>
  <c r="G16" i="23"/>
  <c r="K16" i="23" s="1"/>
  <c r="G15" i="23"/>
  <c r="K15" i="23" s="1"/>
  <c r="G14" i="23"/>
  <c r="K14" i="23" s="1"/>
  <c r="G13" i="23"/>
  <c r="K13" i="23" s="1"/>
  <c r="G12" i="23"/>
  <c r="K12" i="23" s="1"/>
  <c r="G11" i="23"/>
  <c r="K11" i="23" s="1"/>
  <c r="G10" i="23"/>
  <c r="K10" i="23" s="1"/>
  <c r="G9" i="23"/>
  <c r="K9" i="23" s="1"/>
  <c r="Q24" i="23"/>
  <c r="P24" i="23"/>
  <c r="G74" i="21"/>
  <c r="K74" i="21" s="1"/>
  <c r="G73" i="21"/>
  <c r="K73" i="21" s="1"/>
  <c r="G72" i="21"/>
  <c r="K72" i="21" s="1"/>
  <c r="G71" i="21"/>
  <c r="K71" i="21" s="1"/>
  <c r="G70" i="21"/>
  <c r="K70" i="21" s="1"/>
  <c r="G69" i="21"/>
  <c r="K69" i="21" s="1"/>
  <c r="G68" i="21"/>
  <c r="K68" i="21" s="1"/>
  <c r="G67" i="21"/>
  <c r="K67" i="21" s="1"/>
  <c r="G66" i="21"/>
  <c r="K66" i="21" s="1"/>
  <c r="G64" i="21"/>
  <c r="K64" i="21" s="1"/>
  <c r="G63" i="21"/>
  <c r="K63" i="21" s="1"/>
  <c r="G62" i="21"/>
  <c r="K62" i="21" s="1"/>
  <c r="G61" i="21"/>
  <c r="K61" i="21" s="1"/>
  <c r="G60" i="21"/>
  <c r="K60" i="21" s="1"/>
  <c r="G58" i="21"/>
  <c r="K58" i="21" s="1"/>
  <c r="G56" i="21"/>
  <c r="K56" i="21" s="1"/>
  <c r="G54" i="21"/>
  <c r="K54" i="21" s="1"/>
  <c r="G53" i="21"/>
  <c r="K53" i="21" s="1"/>
  <c r="G52" i="21"/>
  <c r="K52" i="21" s="1"/>
  <c r="G50" i="21"/>
  <c r="K50" i="21" s="1"/>
  <c r="G49" i="21"/>
  <c r="K49" i="21" s="1"/>
  <c r="G48" i="21"/>
  <c r="K48" i="21" s="1"/>
  <c r="G47" i="21"/>
  <c r="K47" i="21" s="1"/>
  <c r="G46" i="21"/>
  <c r="K46" i="21" s="1"/>
  <c r="G45" i="21"/>
  <c r="K45" i="21" s="1"/>
  <c r="G43" i="21"/>
  <c r="K43" i="21" s="1"/>
  <c r="G42" i="21"/>
  <c r="K42" i="21" s="1"/>
  <c r="G41" i="21"/>
  <c r="K41" i="21" s="1"/>
  <c r="G40" i="21"/>
  <c r="K40" i="21" s="1"/>
  <c r="G39" i="21"/>
  <c r="K39" i="21" s="1"/>
  <c r="G38" i="21"/>
  <c r="K38" i="21" s="1"/>
  <c r="G37" i="21"/>
  <c r="K37" i="21" s="1"/>
  <c r="G36" i="21"/>
  <c r="K36" i="21" s="1"/>
  <c r="G35" i="21"/>
  <c r="K35" i="21" s="1"/>
  <c r="G34" i="21"/>
  <c r="K34" i="21" s="1"/>
  <c r="G32" i="21"/>
  <c r="K32" i="21" s="1"/>
  <c r="G31" i="21"/>
  <c r="K31" i="21" s="1"/>
  <c r="G29" i="21"/>
  <c r="K29" i="21" s="1"/>
  <c r="G28" i="21"/>
  <c r="K28" i="21" s="1"/>
  <c r="G27" i="21"/>
  <c r="K27" i="21" s="1"/>
  <c r="G26" i="21"/>
  <c r="K26" i="21" s="1"/>
  <c r="G25" i="21"/>
  <c r="K25" i="21" s="1"/>
  <c r="G24" i="21"/>
  <c r="K24" i="21" s="1"/>
  <c r="G8" i="26" l="1"/>
  <c r="K8" i="26" s="1"/>
  <c r="G18" i="26"/>
  <c r="K18" i="26" s="1"/>
  <c r="G41" i="26"/>
  <c r="K41" i="26" s="1"/>
  <c r="G35" i="26"/>
  <c r="K35" i="26" s="1"/>
  <c r="G52" i="26"/>
  <c r="K52" i="26" s="1"/>
  <c r="I69" i="25"/>
  <c r="I70" i="25"/>
  <c r="I97" i="25"/>
  <c r="G8" i="24"/>
  <c r="I9" i="24"/>
  <c r="G58" i="24"/>
  <c r="I58" i="24" s="1"/>
  <c r="I59" i="24"/>
  <c r="G70" i="24"/>
  <c r="I70" i="24" s="1"/>
  <c r="I71" i="24"/>
  <c r="G11" i="24"/>
  <c r="I11" i="24" s="1"/>
  <c r="I12" i="24"/>
  <c r="G23" i="24"/>
  <c r="I23" i="24" s="1"/>
  <c r="I24" i="24"/>
  <c r="G36" i="24"/>
  <c r="I36" i="24" s="1"/>
  <c r="I37" i="24"/>
  <c r="G42" i="24"/>
  <c r="I42" i="24" s="1"/>
  <c r="I43" i="24"/>
  <c r="G54" i="24"/>
  <c r="I54" i="24" s="1"/>
  <c r="I55" i="24"/>
  <c r="G8" i="23"/>
  <c r="K8" i="23" s="1"/>
  <c r="K24" i="23" s="1"/>
  <c r="G22" i="21"/>
  <c r="K22" i="21" s="1"/>
  <c r="G23" i="26"/>
  <c r="K23" i="26" s="1"/>
  <c r="G28" i="26"/>
  <c r="K28" i="26" s="1"/>
  <c r="G44" i="26"/>
  <c r="K44" i="26" s="1"/>
  <c r="G11" i="26"/>
  <c r="K11" i="26" s="1"/>
  <c r="G38" i="26"/>
  <c r="K38" i="26" s="1"/>
  <c r="G51" i="24"/>
  <c r="I89" i="25"/>
  <c r="I58" i="25"/>
  <c r="I11" i="25"/>
  <c r="I33" i="25"/>
  <c r="G21" i="21"/>
  <c r="K21" i="21" s="1"/>
  <c r="K56" i="26" l="1"/>
  <c r="I56" i="26"/>
  <c r="G56" i="26"/>
  <c r="G54" i="1" s="1"/>
  <c r="G107" i="25"/>
  <c r="I80" i="25"/>
  <c r="I8" i="25"/>
  <c r="I51" i="24"/>
  <c r="I8" i="24"/>
  <c r="I79" i="24" s="1"/>
  <c r="G79" i="24"/>
  <c r="G52" i="1" s="1"/>
  <c r="J24" i="23"/>
  <c r="G24" i="23"/>
  <c r="G51" i="1" s="1"/>
  <c r="G53" i="1"/>
  <c r="G11" i="21"/>
  <c r="G12" i="21"/>
  <c r="K12" i="21" s="1"/>
  <c r="G14" i="21"/>
  <c r="K14" i="21" s="1"/>
  <c r="G15" i="21"/>
  <c r="K15" i="21" s="1"/>
  <c r="G16" i="21"/>
  <c r="K16" i="21" s="1"/>
  <c r="G17" i="21"/>
  <c r="K17" i="21" s="1"/>
  <c r="G18" i="21"/>
  <c r="K18" i="21" s="1"/>
  <c r="G19" i="21"/>
  <c r="K19" i="21" s="1"/>
  <c r="G20" i="21"/>
  <c r="K20" i="21" s="1"/>
  <c r="Q76" i="21"/>
  <c r="P76" i="21"/>
  <c r="K11" i="21" l="1"/>
  <c r="K8" i="21" s="1"/>
  <c r="K76" i="21" s="1"/>
  <c r="G8" i="21"/>
  <c r="J76" i="21"/>
  <c r="I107" i="25"/>
  <c r="G55" i="20"/>
  <c r="K55" i="20" s="1"/>
  <c r="G54" i="20"/>
  <c r="K54" i="20" s="1"/>
  <c r="G53" i="20"/>
  <c r="K53" i="20" s="1"/>
  <c r="G50" i="20"/>
  <c r="K50" i="20" s="1"/>
  <c r="G48" i="20"/>
  <c r="K48" i="20" s="1"/>
  <c r="G46" i="20"/>
  <c r="K46" i="20" s="1"/>
  <c r="G44" i="20"/>
  <c r="K44" i="20" s="1"/>
  <c r="G42" i="20"/>
  <c r="K42" i="20" s="1"/>
  <c r="G40" i="20"/>
  <c r="K40" i="20" s="1"/>
  <c r="G36" i="20"/>
  <c r="K36" i="20" s="1"/>
  <c r="G34" i="20"/>
  <c r="K34" i="20" s="1"/>
  <c r="G32" i="20"/>
  <c r="K32" i="20" s="1"/>
  <c r="G30" i="20"/>
  <c r="K30" i="20" s="1"/>
  <c r="G28" i="20"/>
  <c r="K28" i="20" s="1"/>
  <c r="G26" i="20"/>
  <c r="K26" i="20" s="1"/>
  <c r="G24" i="20"/>
  <c r="K24" i="20" s="1"/>
  <c r="G22" i="20"/>
  <c r="K22" i="20" s="1"/>
  <c r="Q57" i="20"/>
  <c r="P57" i="20"/>
  <c r="G20" i="20"/>
  <c r="K20" i="20" s="1"/>
  <c r="G19" i="20"/>
  <c r="K19" i="20" s="1"/>
  <c r="G16" i="20"/>
  <c r="K16" i="20" s="1"/>
  <c r="G15" i="20"/>
  <c r="K15" i="20" s="1"/>
  <c r="G14" i="20"/>
  <c r="K14" i="20" s="1"/>
  <c r="G13" i="20"/>
  <c r="K13" i="20" s="1"/>
  <c r="G12" i="20"/>
  <c r="K12" i="20" s="1"/>
  <c r="G11" i="20"/>
  <c r="K11" i="20" s="1"/>
  <c r="G10" i="20"/>
  <c r="K10" i="20" s="1"/>
  <c r="G9" i="20"/>
  <c r="K9" i="20" s="1"/>
  <c r="G76" i="21" l="1"/>
  <c r="G49" i="1" s="1"/>
  <c r="I76" i="21"/>
  <c r="G21" i="20"/>
  <c r="K21" i="20" s="1"/>
  <c r="G39" i="20"/>
  <c r="K39" i="20" s="1"/>
  <c r="G8" i="20"/>
  <c r="K8" i="20" s="1"/>
  <c r="G18" i="20"/>
  <c r="K18" i="20" s="1"/>
  <c r="G52" i="20"/>
  <c r="K52" i="20" s="1"/>
  <c r="K57" i="20" l="1"/>
  <c r="G57" i="20"/>
  <c r="G47" i="1" s="1"/>
  <c r="J57" i="20"/>
  <c r="Q45" i="19"/>
  <c r="P45" i="19"/>
  <c r="G23" i="19"/>
  <c r="K23" i="19" s="1"/>
  <c r="G9" i="19"/>
  <c r="G219" i="18"/>
  <c r="I219" i="18" s="1"/>
  <c r="G218" i="18"/>
  <c r="I218" i="18" s="1"/>
  <c r="G217" i="18"/>
  <c r="I217" i="18" s="1"/>
  <c r="G216" i="18"/>
  <c r="I216" i="18" s="1"/>
  <c r="G215" i="18"/>
  <c r="I215" i="18" s="1"/>
  <c r="G214" i="18"/>
  <c r="I214" i="18" s="1"/>
  <c r="G168" i="18"/>
  <c r="G166" i="18"/>
  <c r="K166" i="18" s="1"/>
  <c r="G127" i="18"/>
  <c r="I127" i="18" s="1"/>
  <c r="G126" i="18"/>
  <c r="I126" i="18" s="1"/>
  <c r="G125" i="18"/>
  <c r="I125" i="18" s="1"/>
  <c r="G124" i="18"/>
  <c r="I124" i="18" s="1"/>
  <c r="G123" i="18"/>
  <c r="I123" i="18" s="1"/>
  <c r="G122" i="18"/>
  <c r="I122" i="18" s="1"/>
  <c r="Q221" i="18"/>
  <c r="P221" i="18"/>
  <c r="G129" i="18"/>
  <c r="G15" i="18"/>
  <c r="K15" i="18" s="1"/>
  <c r="K8" i="18" s="1"/>
  <c r="G14" i="18"/>
  <c r="I14" i="18" s="1"/>
  <c r="G13" i="18"/>
  <c r="I13" i="18" s="1"/>
  <c r="G12" i="18"/>
  <c r="I12" i="18" s="1"/>
  <c r="G11" i="18"/>
  <c r="I11" i="18" s="1"/>
  <c r="G10" i="18"/>
  <c r="G9" i="18"/>
  <c r="I9" i="18" s="1"/>
  <c r="K9" i="19" l="1"/>
  <c r="G8" i="19"/>
  <c r="I168" i="18"/>
  <c r="I167" i="18" s="1"/>
  <c r="G167" i="18"/>
  <c r="I129" i="18"/>
  <c r="I128" i="18" s="1"/>
  <c r="G128" i="18"/>
  <c r="H63" i="1"/>
  <c r="I63" i="1" s="1"/>
  <c r="I10" i="18"/>
  <c r="G8" i="18"/>
  <c r="G165" i="18"/>
  <c r="K165" i="18" s="1"/>
  <c r="K221" i="18" s="1"/>
  <c r="G121" i="18"/>
  <c r="I121" i="18" s="1"/>
  <c r="G213" i="18"/>
  <c r="I213" i="18" s="1"/>
  <c r="K8" i="19" l="1"/>
  <c r="K45" i="19" s="1"/>
  <c r="G221" i="18"/>
  <c r="G45" i="19"/>
  <c r="G48" i="1" s="1"/>
  <c r="I45" i="19"/>
  <c r="I221" i="18"/>
  <c r="G46" i="1"/>
  <c r="H46" i="1" s="1"/>
  <c r="I46" i="1" s="1"/>
  <c r="G10" i="17"/>
  <c r="I10" i="17" s="1"/>
  <c r="G11" i="17"/>
  <c r="I11" i="17" s="1"/>
  <c r="G12" i="17"/>
  <c r="I12" i="17" s="1"/>
  <c r="G13" i="17"/>
  <c r="I13" i="17" s="1"/>
  <c r="G14" i="17"/>
  <c r="I14" i="17" s="1"/>
  <c r="G15" i="17"/>
  <c r="I15" i="17" s="1"/>
  <c r="G16" i="17"/>
  <c r="I16" i="17" s="1"/>
  <c r="G17" i="17"/>
  <c r="I17" i="17" s="1"/>
  <c r="G18" i="17"/>
  <c r="I18" i="17" s="1"/>
  <c r="G19" i="17"/>
  <c r="I19" i="17" s="1"/>
  <c r="G20" i="17"/>
  <c r="I20" i="17" s="1"/>
  <c r="G21" i="17"/>
  <c r="I21" i="17" s="1"/>
  <c r="G22" i="17"/>
  <c r="I22" i="17" s="1"/>
  <c r="G23" i="17"/>
  <c r="I23" i="17" s="1"/>
  <c r="G24" i="17"/>
  <c r="I24" i="17" s="1"/>
  <c r="G25" i="17"/>
  <c r="I25" i="17" s="1"/>
  <c r="G26" i="17"/>
  <c r="I26" i="17" s="1"/>
  <c r="G27" i="17"/>
  <c r="I27" i="17" s="1"/>
  <c r="G28" i="17"/>
  <c r="I28" i="17" s="1"/>
  <c r="G29" i="17"/>
  <c r="I29" i="17" s="1"/>
  <c r="G30" i="17"/>
  <c r="I30" i="17" s="1"/>
  <c r="G31" i="17"/>
  <c r="I31" i="17" s="1"/>
  <c r="G32" i="17"/>
  <c r="I32" i="17" s="1"/>
  <c r="G33" i="17"/>
  <c r="I33" i="17" s="1"/>
  <c r="G34" i="17"/>
  <c r="I34" i="17" s="1"/>
  <c r="G35" i="17"/>
  <c r="I35" i="17" s="1"/>
  <c r="G36" i="17"/>
  <c r="I36" i="17" s="1"/>
  <c r="G37" i="17"/>
  <c r="I37" i="17" s="1"/>
  <c r="G38" i="17"/>
  <c r="I38" i="17" s="1"/>
  <c r="G39" i="17"/>
  <c r="I39" i="17" s="1"/>
  <c r="G40" i="17"/>
  <c r="I40" i="17" s="1"/>
  <c r="G41" i="17"/>
  <c r="I41" i="17" s="1"/>
  <c r="G42" i="17"/>
  <c r="I42" i="17" s="1"/>
  <c r="G43" i="17"/>
  <c r="I43" i="17" s="1"/>
  <c r="G44" i="17"/>
  <c r="I44" i="17" s="1"/>
  <c r="G45" i="17"/>
  <c r="I45" i="17" s="1"/>
  <c r="Q61" i="17"/>
  <c r="P61" i="17"/>
  <c r="G59" i="17"/>
  <c r="K59" i="17" s="1"/>
  <c r="G58" i="17"/>
  <c r="K58" i="17" s="1"/>
  <c r="G57" i="17"/>
  <c r="K57" i="17" s="1"/>
  <c r="G56" i="17"/>
  <c r="G54" i="17"/>
  <c r="K54" i="17" s="1"/>
  <c r="K46" i="17" s="1"/>
  <c r="G53" i="17"/>
  <c r="I53" i="17" s="1"/>
  <c r="G52" i="17"/>
  <c r="I52" i="17" s="1"/>
  <c r="G51" i="17"/>
  <c r="I51" i="17" s="1"/>
  <c r="G50" i="17"/>
  <c r="I50" i="17" s="1"/>
  <c r="G49" i="17"/>
  <c r="I49" i="17" s="1"/>
  <c r="G48" i="17"/>
  <c r="I48" i="17" s="1"/>
  <c r="G47" i="17"/>
  <c r="G9" i="17"/>
  <c r="G102" i="16"/>
  <c r="I102" i="16" s="1"/>
  <c r="G101" i="16"/>
  <c r="K101" i="16" s="1"/>
  <c r="K87" i="16" s="1"/>
  <c r="K104" i="16" s="1"/>
  <c r="G100" i="16"/>
  <c r="I100" i="16" s="1"/>
  <c r="G99" i="16"/>
  <c r="I99" i="16" s="1"/>
  <c r="G98" i="16"/>
  <c r="I98" i="16" s="1"/>
  <c r="G97" i="16"/>
  <c r="I97" i="16" s="1"/>
  <c r="G96" i="16"/>
  <c r="I96" i="16" s="1"/>
  <c r="G95" i="16"/>
  <c r="I95" i="16" s="1"/>
  <c r="G94" i="16"/>
  <c r="I94" i="16" s="1"/>
  <c r="G93" i="16"/>
  <c r="I93" i="16" s="1"/>
  <c r="G92" i="16"/>
  <c r="I92" i="16" s="1"/>
  <c r="G91" i="16"/>
  <c r="I91" i="16" s="1"/>
  <c r="G90" i="16"/>
  <c r="I90" i="16" s="1"/>
  <c r="G89" i="16"/>
  <c r="I89" i="16" s="1"/>
  <c r="G88" i="16"/>
  <c r="G86" i="16"/>
  <c r="I86" i="16" s="1"/>
  <c r="G85" i="16"/>
  <c r="I85" i="16" s="1"/>
  <c r="G84" i="16"/>
  <c r="I84" i="16" s="1"/>
  <c r="G83" i="16"/>
  <c r="I83" i="16" s="1"/>
  <c r="G82" i="16"/>
  <c r="I82" i="16" s="1"/>
  <c r="G81" i="16"/>
  <c r="I81" i="16" s="1"/>
  <c r="G80" i="16"/>
  <c r="I80" i="16" s="1"/>
  <c r="G79" i="16"/>
  <c r="I79" i="16" s="1"/>
  <c r="G78" i="16"/>
  <c r="I78" i="16" s="1"/>
  <c r="G77" i="16"/>
  <c r="I77" i="16" s="1"/>
  <c r="G76" i="16"/>
  <c r="I76" i="16" s="1"/>
  <c r="G74" i="16"/>
  <c r="I74" i="16" s="1"/>
  <c r="G73" i="16"/>
  <c r="I73" i="16" s="1"/>
  <c r="G72" i="16"/>
  <c r="I72" i="16" s="1"/>
  <c r="G71" i="16"/>
  <c r="I71" i="16" s="1"/>
  <c r="G68" i="16"/>
  <c r="I68" i="16" s="1"/>
  <c r="G66" i="16"/>
  <c r="I66" i="16" s="1"/>
  <c r="G64" i="16"/>
  <c r="I64" i="16" s="1"/>
  <c r="G62" i="16"/>
  <c r="I62" i="16" s="1"/>
  <c r="G61" i="16"/>
  <c r="I61" i="16" s="1"/>
  <c r="G60" i="16"/>
  <c r="I60" i="16" s="1"/>
  <c r="G58" i="16"/>
  <c r="I58" i="16" s="1"/>
  <c r="G56" i="16"/>
  <c r="I56" i="16" s="1"/>
  <c r="G54" i="16"/>
  <c r="I54" i="16" s="1"/>
  <c r="G53" i="16"/>
  <c r="I53" i="16" s="1"/>
  <c r="G52" i="16"/>
  <c r="I52" i="16" s="1"/>
  <c r="G51" i="16"/>
  <c r="I51" i="16" s="1"/>
  <c r="G50" i="16"/>
  <c r="I50" i="16" s="1"/>
  <c r="G49" i="16"/>
  <c r="I49" i="16" s="1"/>
  <c r="G48" i="16"/>
  <c r="I48" i="16" s="1"/>
  <c r="G47" i="16"/>
  <c r="I47" i="16" s="1"/>
  <c r="G46" i="16"/>
  <c r="I46" i="16" s="1"/>
  <c r="G45" i="16"/>
  <c r="I45" i="16" s="1"/>
  <c r="G44" i="16"/>
  <c r="Q104" i="16"/>
  <c r="P104" i="16"/>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G101" i="15"/>
  <c r="I101" i="15" s="1"/>
  <c r="G103" i="15"/>
  <c r="I103" i="15" s="1"/>
  <c r="G100" i="15"/>
  <c r="I100" i="15" s="1"/>
  <c r="G99" i="15"/>
  <c r="I99"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G66" i="15"/>
  <c r="I66" i="15" s="1"/>
  <c r="I64" i="15"/>
  <c r="I63" i="15"/>
  <c r="I62" i="15"/>
  <c r="I61" i="15"/>
  <c r="I60" i="15"/>
  <c r="I59" i="15"/>
  <c r="I58" i="15"/>
  <c r="I57" i="15"/>
  <c r="I56" i="15"/>
  <c r="I55" i="15"/>
  <c r="I54" i="15"/>
  <c r="I53" i="15"/>
  <c r="I52" i="15"/>
  <c r="I51" i="15"/>
  <c r="I50" i="15"/>
  <c r="I49" i="15"/>
  <c r="G44" i="15"/>
  <c r="I44" i="15" s="1"/>
  <c r="G39" i="15"/>
  <c r="I39" i="15" s="1"/>
  <c r="G35" i="15"/>
  <c r="I35" i="15" s="1"/>
  <c r="G30" i="15"/>
  <c r="I30" i="15" s="1"/>
  <c r="G26" i="15"/>
  <c r="I26" i="15" s="1"/>
  <c r="G22" i="15"/>
  <c r="I22" i="15" s="1"/>
  <c r="G18" i="15"/>
  <c r="I18" i="15" s="1"/>
  <c r="G13" i="15"/>
  <c r="I13" i="15" s="1"/>
  <c r="G9" i="15"/>
  <c r="I9" i="15" s="1"/>
  <c r="Q140" i="15"/>
  <c r="P140" i="15"/>
  <c r="G65" i="15"/>
  <c r="I65" i="15" s="1"/>
  <c r="G47" i="15"/>
  <c r="G38" i="15"/>
  <c r="I38" i="15" s="1"/>
  <c r="G43" i="13"/>
  <c r="K43" i="13" s="1"/>
  <c r="G42" i="13"/>
  <c r="K42" i="13" s="1"/>
  <c r="G41" i="13"/>
  <c r="K41" i="13" s="1"/>
  <c r="G40" i="13"/>
  <c r="K40" i="13" s="1"/>
  <c r="G39" i="13"/>
  <c r="K39" i="13" s="1"/>
  <c r="G38" i="13"/>
  <c r="K38" i="13" s="1"/>
  <c r="G37" i="13"/>
  <c r="K37" i="13" s="1"/>
  <c r="G36" i="13"/>
  <c r="K36" i="13" s="1"/>
  <c r="G35" i="13"/>
  <c r="K35" i="13" s="1"/>
  <c r="G34" i="13"/>
  <c r="K34" i="13" s="1"/>
  <c r="G32" i="13"/>
  <c r="K32" i="13" s="1"/>
  <c r="G29" i="13"/>
  <c r="K29" i="13" s="1"/>
  <c r="G25" i="13"/>
  <c r="G20" i="13"/>
  <c r="K20" i="13" s="1"/>
  <c r="G16" i="13"/>
  <c r="K16" i="13" s="1"/>
  <c r="G13" i="13"/>
  <c r="K13" i="13" s="1"/>
  <c r="G10" i="13"/>
  <c r="H56" i="1"/>
  <c r="I56" i="1" s="1"/>
  <c r="H55" i="1"/>
  <c r="I55" i="1" s="1"/>
  <c r="H54" i="1"/>
  <c r="I54" i="1" s="1"/>
  <c r="H53" i="1"/>
  <c r="I53" i="1" s="1"/>
  <c r="H52" i="1"/>
  <c r="I52" i="1" s="1"/>
  <c r="H51" i="1"/>
  <c r="I51" i="1" s="1"/>
  <c r="H50" i="1"/>
  <c r="I50" i="1" s="1"/>
  <c r="H49" i="1"/>
  <c r="I49" i="1" s="1"/>
  <c r="H48" i="1"/>
  <c r="I48" i="1" s="1"/>
  <c r="H47" i="1"/>
  <c r="I47" i="1" s="1"/>
  <c r="I17" i="1"/>
  <c r="P854" i="12"/>
  <c r="Q854" i="12"/>
  <c r="G9" i="12"/>
  <c r="K9" i="12" s="1"/>
  <c r="G12" i="12"/>
  <c r="I12" i="12" s="1"/>
  <c r="G14" i="12"/>
  <c r="I14" i="12" s="1"/>
  <c r="G16" i="12"/>
  <c r="I16" i="12" s="1"/>
  <c r="G20" i="12"/>
  <c r="I20" i="12" s="1"/>
  <c r="G24" i="12"/>
  <c r="I24" i="12" s="1"/>
  <c r="G26" i="12"/>
  <c r="I26" i="12" s="1"/>
  <c r="G28" i="12"/>
  <c r="I28" i="12" s="1"/>
  <c r="G30" i="12"/>
  <c r="I30" i="12" s="1"/>
  <c r="G40" i="12"/>
  <c r="I40" i="12" s="1"/>
  <c r="G43" i="12"/>
  <c r="I43" i="12" s="1"/>
  <c r="G46" i="12"/>
  <c r="I46" i="12" s="1"/>
  <c r="G49" i="12"/>
  <c r="I49" i="12" s="1"/>
  <c r="G54" i="12"/>
  <c r="I54" i="12" s="1"/>
  <c r="G56" i="12"/>
  <c r="I56" i="12" s="1"/>
  <c r="G58" i="12"/>
  <c r="I58" i="12" s="1"/>
  <c r="G60" i="12"/>
  <c r="I60" i="12" s="1"/>
  <c r="G62" i="12"/>
  <c r="I62" i="12" s="1"/>
  <c r="G64" i="12"/>
  <c r="I64" i="12" s="1"/>
  <c r="G66" i="12"/>
  <c r="K66" i="12" s="1"/>
  <c r="G68" i="12"/>
  <c r="K68" i="12" s="1"/>
  <c r="G70" i="12"/>
  <c r="K70" i="12" s="1"/>
  <c r="G73" i="12"/>
  <c r="I73" i="12" s="1"/>
  <c r="G75" i="12"/>
  <c r="I75" i="12" s="1"/>
  <c r="G77" i="12"/>
  <c r="I77" i="12" s="1"/>
  <c r="G87" i="12"/>
  <c r="I87" i="12" s="1"/>
  <c r="G90" i="12"/>
  <c r="I90" i="12" s="1"/>
  <c r="G92" i="12"/>
  <c r="I92" i="12" s="1"/>
  <c r="G94" i="12"/>
  <c r="I94" i="12" s="1"/>
  <c r="G96" i="12"/>
  <c r="I96" i="12" s="1"/>
  <c r="G98" i="12"/>
  <c r="I98" i="12" s="1"/>
  <c r="G100" i="12"/>
  <c r="I100" i="12" s="1"/>
  <c r="G102" i="12"/>
  <c r="I102" i="12" s="1"/>
  <c r="G104" i="12"/>
  <c r="I104" i="12" s="1"/>
  <c r="G106" i="12"/>
  <c r="I106" i="12" s="1"/>
  <c r="G108" i="12"/>
  <c r="I108" i="12" s="1"/>
  <c r="G110" i="12"/>
  <c r="K110" i="12" s="1"/>
  <c r="K72" i="12" s="1"/>
  <c r="G113" i="12"/>
  <c r="I113" i="12" s="1"/>
  <c r="G116" i="12"/>
  <c r="I116" i="12" s="1"/>
  <c r="G125" i="12"/>
  <c r="I125" i="12" s="1"/>
  <c r="G127" i="12"/>
  <c r="I127" i="12" s="1"/>
  <c r="G129" i="12"/>
  <c r="I129" i="12" s="1"/>
  <c r="G131" i="12"/>
  <c r="I131" i="12" s="1"/>
  <c r="G133" i="12"/>
  <c r="I133" i="12" s="1"/>
  <c r="G135" i="12"/>
  <c r="I135" i="12" s="1"/>
  <c r="G138" i="12"/>
  <c r="I138" i="12" s="1"/>
  <c r="G141" i="12"/>
  <c r="I141" i="12" s="1"/>
  <c r="G143" i="12"/>
  <c r="I143" i="12" s="1"/>
  <c r="G145" i="12"/>
  <c r="I145" i="12" s="1"/>
  <c r="G147" i="12"/>
  <c r="I147" i="12" s="1"/>
  <c r="G149" i="12"/>
  <c r="I149" i="12" s="1"/>
  <c r="G151" i="12"/>
  <c r="I151" i="12" s="1"/>
  <c r="G153" i="12"/>
  <c r="I153" i="12" s="1"/>
  <c r="G155" i="12"/>
  <c r="I155" i="12" s="1"/>
  <c r="G157" i="12"/>
  <c r="I157" i="12" s="1"/>
  <c r="G159" i="12"/>
  <c r="I159" i="12" s="1"/>
  <c r="G162" i="12"/>
  <c r="I162" i="12" s="1"/>
  <c r="G165" i="12"/>
  <c r="I165" i="12" s="1"/>
  <c r="G168" i="12"/>
  <c r="I168" i="12" s="1"/>
  <c r="G171" i="12"/>
  <c r="I171" i="12" s="1"/>
  <c r="G173" i="12"/>
  <c r="I173" i="12" s="1"/>
  <c r="G176" i="12"/>
  <c r="I176" i="12" s="1"/>
  <c r="G179" i="12"/>
  <c r="I179" i="12" s="1"/>
  <c r="G181" i="12"/>
  <c r="I181" i="12" s="1"/>
  <c r="G183" i="12"/>
  <c r="I183" i="12" s="1"/>
  <c r="G185" i="12"/>
  <c r="I185" i="12" s="1"/>
  <c r="G188" i="12"/>
  <c r="I188" i="12" s="1"/>
  <c r="G191" i="12"/>
  <c r="I191" i="12" s="1"/>
  <c r="G194" i="12"/>
  <c r="I194" i="12" s="1"/>
  <c r="G198" i="12"/>
  <c r="I198" i="12" s="1"/>
  <c r="G202" i="12"/>
  <c r="I202" i="12" s="1"/>
  <c r="G205" i="12"/>
  <c r="I205" i="12" s="1"/>
  <c r="G208" i="12"/>
  <c r="I208" i="12" s="1"/>
  <c r="G210" i="12"/>
  <c r="I210" i="12" s="1"/>
  <c r="G213" i="12"/>
  <c r="I213" i="12" s="1"/>
  <c r="G217" i="12"/>
  <c r="I217" i="12" s="1"/>
  <c r="G222" i="12"/>
  <c r="I222" i="12" s="1"/>
  <c r="G227" i="12"/>
  <c r="I227" i="12" s="1"/>
  <c r="G232" i="12"/>
  <c r="I232" i="12" s="1"/>
  <c r="G238" i="12"/>
  <c r="I238" i="12" s="1"/>
  <c r="G241" i="12"/>
  <c r="I241" i="12" s="1"/>
  <c r="G246" i="12"/>
  <c r="I246" i="12" s="1"/>
  <c r="G253" i="12"/>
  <c r="I253" i="12" s="1"/>
  <c r="G255" i="12"/>
  <c r="I255" i="12" s="1"/>
  <c r="G260" i="12"/>
  <c r="I260" i="12" s="1"/>
  <c r="G263" i="12"/>
  <c r="I263" i="12" s="1"/>
  <c r="G266" i="12"/>
  <c r="I266" i="12" s="1"/>
  <c r="G268" i="12"/>
  <c r="I268" i="12" s="1"/>
  <c r="G270" i="12"/>
  <c r="I270" i="12" s="1"/>
  <c r="G273" i="12"/>
  <c r="I273" i="12" s="1"/>
  <c r="G275" i="12"/>
  <c r="I275" i="12" s="1"/>
  <c r="G277" i="12"/>
  <c r="I277" i="12" s="1"/>
  <c r="G279" i="12"/>
  <c r="I279" i="12" s="1"/>
  <c r="G282" i="12"/>
  <c r="I282" i="12" s="1"/>
  <c r="G285" i="12"/>
  <c r="I285" i="12" s="1"/>
  <c r="G297" i="12"/>
  <c r="I297" i="12" s="1"/>
  <c r="G301" i="12"/>
  <c r="I301" i="12" s="1"/>
  <c r="G305" i="12"/>
  <c r="I305" i="12" s="1"/>
  <c r="G309" i="12"/>
  <c r="I309" i="12" s="1"/>
  <c r="G316" i="12"/>
  <c r="I316" i="12" s="1"/>
  <c r="G323" i="12"/>
  <c r="I323" i="12" s="1"/>
  <c r="G325" i="12"/>
  <c r="I325" i="12" s="1"/>
  <c r="G339" i="12"/>
  <c r="I339" i="12" s="1"/>
  <c r="G353" i="12"/>
  <c r="K353" i="12" s="1"/>
  <c r="K281" i="12" s="1"/>
  <c r="G357" i="12"/>
  <c r="I357" i="12" s="1"/>
  <c r="G360" i="12"/>
  <c r="I360" i="12" s="1"/>
  <c r="G364" i="12"/>
  <c r="I364" i="12" s="1"/>
  <c r="G367" i="12"/>
  <c r="I367" i="12" s="1"/>
  <c r="G373" i="12"/>
  <c r="I373" i="12" s="1"/>
  <c r="G379" i="12"/>
  <c r="I379" i="12" s="1"/>
  <c r="G386" i="12"/>
  <c r="I386" i="12" s="1"/>
  <c r="G393" i="12"/>
  <c r="I393" i="12" s="1"/>
  <c r="G395" i="12"/>
  <c r="I395" i="12" s="1"/>
  <c r="G397" i="12"/>
  <c r="I397" i="12" s="1"/>
  <c r="G399" i="12"/>
  <c r="I399" i="12" s="1"/>
  <c r="G401" i="12"/>
  <c r="I401" i="12" s="1"/>
  <c r="G403" i="12"/>
  <c r="I403" i="12" s="1"/>
  <c r="G405" i="12"/>
  <c r="I405" i="12" s="1"/>
  <c r="G407" i="12"/>
  <c r="I407" i="12" s="1"/>
  <c r="G409" i="12"/>
  <c r="I409" i="12" s="1"/>
  <c r="G412" i="12"/>
  <c r="I412" i="12" s="1"/>
  <c r="I411" i="12" s="1"/>
  <c r="G419" i="12"/>
  <c r="K419" i="12" s="1"/>
  <c r="K411" i="12" s="1"/>
  <c r="G422" i="12"/>
  <c r="I422" i="12" s="1"/>
  <c r="G424" i="12"/>
  <c r="I424" i="12" s="1"/>
  <c r="G426" i="12"/>
  <c r="I426" i="12" s="1"/>
  <c r="G428" i="12"/>
  <c r="I428" i="12" s="1"/>
  <c r="G430" i="12"/>
  <c r="I430" i="12" s="1"/>
  <c r="G432" i="12"/>
  <c r="I432" i="12" s="1"/>
  <c r="G434" i="12"/>
  <c r="I434" i="12" s="1"/>
  <c r="G436" i="12"/>
  <c r="I436" i="12" s="1"/>
  <c r="G438" i="12"/>
  <c r="I438" i="12" s="1"/>
  <c r="G440" i="12"/>
  <c r="I440" i="12" s="1"/>
  <c r="G442" i="12"/>
  <c r="I442" i="12" s="1"/>
  <c r="G444" i="12"/>
  <c r="I444" i="12" s="1"/>
  <c r="G446" i="12"/>
  <c r="I446" i="12" s="1"/>
  <c r="G448" i="12"/>
  <c r="I448" i="12" s="1"/>
  <c r="G450" i="12"/>
  <c r="I450" i="12" s="1"/>
  <c r="G452" i="12"/>
  <c r="I452" i="12" s="1"/>
  <c r="G454" i="12"/>
  <c r="I454" i="12" s="1"/>
  <c r="G456" i="12"/>
  <c r="I456" i="12" s="1"/>
  <c r="G459" i="12"/>
  <c r="G462" i="12"/>
  <c r="I462" i="12" s="1"/>
  <c r="G464" i="12"/>
  <c r="I464" i="12" s="1"/>
  <c r="G466" i="12"/>
  <c r="I466" i="12" s="1"/>
  <c r="G468" i="12"/>
  <c r="I468" i="12" s="1"/>
  <c r="G470" i="12"/>
  <c r="I470" i="12" s="1"/>
  <c r="G473" i="12"/>
  <c r="I473" i="12" s="1"/>
  <c r="G476" i="12"/>
  <c r="I476" i="12" s="1"/>
  <c r="G480" i="12"/>
  <c r="I480" i="12" s="1"/>
  <c r="G484" i="12"/>
  <c r="I484" i="12" s="1"/>
  <c r="G490" i="12"/>
  <c r="I490" i="12" s="1"/>
  <c r="G492" i="12"/>
  <c r="I492" i="12" s="1"/>
  <c r="G498" i="12"/>
  <c r="I498" i="12" s="1"/>
  <c r="G504" i="12"/>
  <c r="I504" i="12" s="1"/>
  <c r="G510" i="12"/>
  <c r="I510" i="12" s="1"/>
  <c r="G516" i="12"/>
  <c r="I516" i="12" s="1"/>
  <c r="G528" i="12"/>
  <c r="I528" i="12" s="1"/>
  <c r="G534" i="12"/>
  <c r="I534" i="12" s="1"/>
  <c r="G540" i="12"/>
  <c r="I540" i="12" s="1"/>
  <c r="G552" i="12"/>
  <c r="K552" i="12" s="1"/>
  <c r="G557" i="12"/>
  <c r="K557" i="12" s="1"/>
  <c r="G559" i="12"/>
  <c r="I559" i="12" s="1"/>
  <c r="G561" i="12"/>
  <c r="I561" i="12" s="1"/>
  <c r="G570" i="12"/>
  <c r="I570" i="12" s="1"/>
  <c r="G579" i="12"/>
  <c r="I579" i="12" s="1"/>
  <c r="G580" i="12"/>
  <c r="I580" i="12" s="1"/>
  <c r="G589" i="12"/>
  <c r="I589" i="12" s="1"/>
  <c r="G593" i="12"/>
  <c r="I593" i="12" s="1"/>
  <c r="G598" i="12"/>
  <c r="I598" i="12" s="1"/>
  <c r="G602" i="12"/>
  <c r="I602" i="12" s="1"/>
  <c r="G609" i="12"/>
  <c r="I609" i="12" s="1"/>
  <c r="G619" i="12"/>
  <c r="I619" i="12" s="1"/>
  <c r="G627" i="12"/>
  <c r="I627" i="12" s="1"/>
  <c r="G631" i="12"/>
  <c r="I631" i="12" s="1"/>
  <c r="G633" i="12"/>
  <c r="I633" i="12" s="1"/>
  <c r="G635" i="12"/>
  <c r="I635" i="12" s="1"/>
  <c r="G637" i="12"/>
  <c r="I637" i="12" s="1"/>
  <c r="G639" i="12"/>
  <c r="I639" i="12" s="1"/>
  <c r="G643" i="12"/>
  <c r="I643" i="12" s="1"/>
  <c r="G647" i="12"/>
  <c r="I647" i="12" s="1"/>
  <c r="G649" i="12"/>
  <c r="I649" i="12" s="1"/>
  <c r="G650" i="12"/>
  <c r="I650" i="12" s="1"/>
  <c r="G651" i="12"/>
  <c r="I651" i="12" s="1"/>
  <c r="G652" i="12"/>
  <c r="I652" i="12" s="1"/>
  <c r="G653" i="12"/>
  <c r="I653" i="12" s="1"/>
  <c r="G654" i="12"/>
  <c r="I654" i="12" s="1"/>
  <c r="G655" i="12"/>
  <c r="I655" i="12" s="1"/>
  <c r="G656" i="12"/>
  <c r="I656" i="12" s="1"/>
  <c r="G657" i="12"/>
  <c r="I657" i="12" s="1"/>
  <c r="G659" i="12"/>
  <c r="K659" i="12" s="1"/>
  <c r="G661" i="12"/>
  <c r="I661" i="12" s="1"/>
  <c r="G665" i="12"/>
  <c r="K665" i="12" s="1"/>
  <c r="G666" i="12"/>
  <c r="K666" i="12" s="1"/>
  <c r="G667" i="12"/>
  <c r="K667" i="12" s="1"/>
  <c r="G668" i="12"/>
  <c r="K668" i="12" s="1"/>
  <c r="G669" i="12"/>
  <c r="K669" i="12" s="1"/>
  <c r="G670" i="12"/>
  <c r="K670" i="12" s="1"/>
  <c r="G671" i="12"/>
  <c r="K671" i="12" s="1"/>
  <c r="G672" i="12"/>
  <c r="K672" i="12" s="1"/>
  <c r="G673" i="12"/>
  <c r="K673" i="12" s="1"/>
  <c r="G674" i="12"/>
  <c r="K674" i="12" s="1"/>
  <c r="G675" i="12"/>
  <c r="K675" i="12" s="1"/>
  <c r="G676" i="12"/>
  <c r="K676" i="12" s="1"/>
  <c r="G677" i="12"/>
  <c r="K677" i="12" s="1"/>
  <c r="G678" i="12"/>
  <c r="K678" i="12" s="1"/>
  <c r="G679" i="12"/>
  <c r="K679" i="12" s="1"/>
  <c r="G680" i="12"/>
  <c r="K680" i="12" s="1"/>
  <c r="G681" i="12"/>
  <c r="K681" i="12" s="1"/>
  <c r="G682" i="12"/>
  <c r="K682" i="12" s="1"/>
  <c r="G683" i="12"/>
  <c r="K683" i="12" s="1"/>
  <c r="G684" i="12"/>
  <c r="I684" i="12" s="1"/>
  <c r="G686" i="12"/>
  <c r="I686" i="12" s="1"/>
  <c r="G688" i="12"/>
  <c r="I688" i="12" s="1"/>
  <c r="G690" i="12"/>
  <c r="K690" i="12" s="1"/>
  <c r="G692" i="12"/>
  <c r="K692" i="12" s="1"/>
  <c r="G694" i="12"/>
  <c r="I694" i="12" s="1"/>
  <c r="G695" i="12"/>
  <c r="I695" i="12" s="1"/>
  <c r="G696" i="12"/>
  <c r="K696" i="12" s="1"/>
  <c r="G697" i="12"/>
  <c r="K697" i="12" s="1"/>
  <c r="G698" i="12"/>
  <c r="I698" i="12" s="1"/>
  <c r="G699" i="12"/>
  <c r="K699" i="12" s="1"/>
  <c r="G700" i="12"/>
  <c r="I700" i="12" s="1"/>
  <c r="G701" i="12"/>
  <c r="K701" i="12" s="1"/>
  <c r="G702" i="12"/>
  <c r="K702" i="12" s="1"/>
  <c r="G703" i="12"/>
  <c r="K703" i="12" s="1"/>
  <c r="G705" i="12"/>
  <c r="I705" i="12" s="1"/>
  <c r="G787" i="12"/>
  <c r="G786" i="12" s="1"/>
  <c r="I786" i="12" s="1"/>
  <c r="G790" i="12"/>
  <c r="G795" i="12"/>
  <c r="I795" i="12" s="1"/>
  <c r="G804" i="12"/>
  <c r="I804" i="12" s="1"/>
  <c r="G816" i="12"/>
  <c r="G27" i="1"/>
  <c r="J28" i="1"/>
  <c r="J26" i="1"/>
  <c r="G38" i="1"/>
  <c r="F38" i="1"/>
  <c r="H32" i="1"/>
  <c r="J23" i="1"/>
  <c r="J24" i="1"/>
  <c r="J25" i="1"/>
  <c r="J27" i="1"/>
  <c r="E24" i="1"/>
  <c r="E26" i="1"/>
  <c r="K491" i="12" l="1"/>
  <c r="G105" i="15"/>
  <c r="I105" i="15" s="1"/>
  <c r="G789" i="12"/>
  <c r="G46" i="17"/>
  <c r="I47" i="17"/>
  <c r="I46" i="17" s="1"/>
  <c r="G55" i="17"/>
  <c r="K55" i="17" s="1"/>
  <c r="K61" i="17" s="1"/>
  <c r="K56" i="17"/>
  <c r="G8" i="17"/>
  <c r="I8" i="17" s="1"/>
  <c r="I61" i="17" s="1"/>
  <c r="I9" i="17"/>
  <c r="K25" i="13"/>
  <c r="G22" i="13"/>
  <c r="I790" i="12"/>
  <c r="I789" i="12" s="1"/>
  <c r="K10" i="13"/>
  <c r="G8" i="13"/>
  <c r="I685" i="12"/>
  <c r="K658" i="12"/>
  <c r="K11" i="12"/>
  <c r="K685" i="12"/>
  <c r="I491" i="12"/>
  <c r="I281" i="12"/>
  <c r="I658" i="12"/>
  <c r="I72" i="12"/>
  <c r="I11" i="12"/>
  <c r="G43" i="16"/>
  <c r="I43" i="16" s="1"/>
  <c r="I44" i="16"/>
  <c r="G87" i="16"/>
  <c r="I88" i="16"/>
  <c r="I87" i="16" s="1"/>
  <c r="G43" i="15"/>
  <c r="I43" i="15" s="1"/>
  <c r="I47" i="15"/>
  <c r="G67" i="15"/>
  <c r="I67" i="15" s="1"/>
  <c r="I68" i="15"/>
  <c r="I106" i="15"/>
  <c r="G815" i="12"/>
  <c r="I815" i="12" s="1"/>
  <c r="I816" i="12"/>
  <c r="I787" i="12"/>
  <c r="G458" i="12"/>
  <c r="I458" i="12" s="1"/>
  <c r="I459" i="12"/>
  <c r="G634" i="12"/>
  <c r="I634" i="12" s="1"/>
  <c r="G8" i="16"/>
  <c r="G75" i="16"/>
  <c r="I75" i="16" s="1"/>
  <c r="G70" i="16"/>
  <c r="I70" i="16" s="1"/>
  <c r="G48" i="15"/>
  <c r="I48" i="15" s="1"/>
  <c r="G8" i="15"/>
  <c r="G17" i="15"/>
  <c r="I17" i="15" s="1"/>
  <c r="G34" i="15"/>
  <c r="G491" i="12"/>
  <c r="G366" i="12"/>
  <c r="I366" i="12" s="1"/>
  <c r="G112" i="12"/>
  <c r="I112" i="12" s="1"/>
  <c r="G411" i="12"/>
  <c r="G259" i="12"/>
  <c r="I259" i="12" s="1"/>
  <c r="G187" i="12"/>
  <c r="I187" i="12" s="1"/>
  <c r="G24" i="1"/>
  <c r="G658" i="12"/>
  <c r="I768" i="12"/>
  <c r="I706" i="12"/>
  <c r="G461" i="12"/>
  <c r="I461" i="12" s="1"/>
  <c r="G281" i="12"/>
  <c r="G161" i="12"/>
  <c r="I161" i="12" s="1"/>
  <c r="I746" i="12"/>
  <c r="G685" i="12"/>
  <c r="G648" i="12"/>
  <c r="I648" i="12" s="1"/>
  <c r="G638" i="12"/>
  <c r="I638" i="12" s="1"/>
  <c r="G560" i="12"/>
  <c r="I560" i="12" s="1"/>
  <c r="G421" i="12"/>
  <c r="I421" i="12" s="1"/>
  <c r="G385" i="12"/>
  <c r="I385" i="12" s="1"/>
  <c r="G237" i="12"/>
  <c r="I237" i="12" s="1"/>
  <c r="G72" i="12"/>
  <c r="G11" i="12"/>
  <c r="G8" i="12"/>
  <c r="K8" i="12" s="1"/>
  <c r="K854" i="12" s="1"/>
  <c r="G61" i="17" l="1"/>
  <c r="G45" i="1" s="1"/>
  <c r="H45" i="1" s="1"/>
  <c r="I45" i="1" s="1"/>
  <c r="I8" i="15"/>
  <c r="G140" i="15"/>
  <c r="I19" i="1"/>
  <c r="K8" i="13"/>
  <c r="I20" i="1"/>
  <c r="K22" i="13"/>
  <c r="I104" i="16"/>
  <c r="G104" i="16"/>
  <c r="G44" i="1" s="1"/>
  <c r="H44" i="1" s="1"/>
  <c r="I44" i="1" s="1"/>
  <c r="I34" i="15"/>
  <c r="G43" i="1"/>
  <c r="H43" i="1" s="1"/>
  <c r="I43" i="1" s="1"/>
  <c r="I854" i="12"/>
  <c r="G45" i="13"/>
  <c r="G57" i="1" s="1"/>
  <c r="H57" i="1" s="1"/>
  <c r="I57" i="1" s="1"/>
  <c r="G854" i="12"/>
  <c r="G42" i="1" s="1"/>
  <c r="I140" i="15" l="1"/>
  <c r="G62" i="1" s="1"/>
  <c r="H62" i="1" s="1"/>
  <c r="K45" i="13"/>
  <c r="G64" i="1" s="1"/>
  <c r="H64" i="1" s="1"/>
  <c r="I64" i="1" s="1"/>
  <c r="I16" i="1"/>
  <c r="I21" i="1" s="1"/>
  <c r="G25" i="1" s="1"/>
  <c r="G58" i="1"/>
  <c r="G28" i="1" s="1"/>
  <c r="H42" i="1"/>
  <c r="H58" i="1" s="1"/>
  <c r="G65" i="1" l="1"/>
  <c r="H65" i="1"/>
  <c r="I62" i="1"/>
  <c r="I65" i="1" s="1"/>
  <c r="I42" i="1"/>
  <c r="I58" i="1" s="1"/>
  <c r="G26" i="1"/>
  <c r="G29" i="1" s="1"/>
  <c r="J40" i="1" l="1"/>
  <c r="J39" i="1"/>
  <c r="J41" i="1"/>
  <c r="J42" i="1"/>
  <c r="J64" i="1"/>
  <c r="J62" i="1"/>
  <c r="J63" i="1"/>
  <c r="J47" i="1"/>
  <c r="J52" i="1"/>
  <c r="J50" i="1"/>
  <c r="J44" i="1"/>
  <c r="J45" i="1"/>
  <c r="J57" i="1"/>
  <c r="J43" i="1"/>
  <c r="J56" i="1"/>
  <c r="J48" i="1"/>
  <c r="J53" i="1"/>
  <c r="J55" i="1"/>
  <c r="J54" i="1"/>
  <c r="J46" i="1"/>
  <c r="J51" i="1"/>
  <c r="J49" i="1"/>
  <c r="J58" i="1" l="1"/>
  <c r="J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Misa</author>
  </authors>
  <commentList>
    <comment ref="H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Misa</author>
  </authors>
  <commentList>
    <comment ref="H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Misa</author>
  </authors>
  <commentList>
    <comment ref="H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List>
</comments>
</file>

<file path=xl/sharedStrings.xml><?xml version="1.0" encoding="utf-8"?>
<sst xmlns="http://schemas.openxmlformats.org/spreadsheetml/2006/main" count="8377" uniqueCount="3058">
  <si>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</si>
  <si>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</si>
  <si>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</si>
  <si>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</si>
  <si>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</si>
  <si>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</si>
  <si>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</si>
  <si>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</si>
  <si>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</si>
  <si>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</si>
  <si>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</si>
  <si>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</si>
  <si>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</si>
  <si>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</si>
  <si>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</si>
  <si>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</si>
  <si>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</si>
  <si>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</si>
  <si>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</si>
  <si>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</si>
  <si>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</si>
  <si>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</si>
  <si>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</si>
  <si>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</si>
  <si>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</si>
  <si>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</si>
  <si>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</si>
  <si>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</si>
  <si>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</si>
  <si>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</si>
  <si>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</si>
  <si>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</si>
  <si>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</si>
  <si>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</si>
  <si>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</si>
  <si>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</si>
  <si>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</si>
  <si>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</si>
  <si>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</si>
  <si>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</si>
  <si>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</si>
  <si>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</si>
  <si>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</si>
  <si>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</si>
  <si>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</si>
  <si>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</si>
  <si>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</si>
  <si>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</si>
  <si>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</si>
  <si>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</si>
  <si>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</si>
  <si>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</si>
  <si>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</si>
  <si>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</si>
  <si>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5</t>
  </si>
  <si>
    <t>Komunikace</t>
  </si>
  <si>
    <t>61</t>
  </si>
  <si>
    <t>Upravy povrchů vnitřní</t>
  </si>
  <si>
    <t>62</t>
  </si>
  <si>
    <t>Upravy povrchů vnější</t>
  </si>
  <si>
    <t>63</t>
  </si>
  <si>
    <t>Podlahy a podlahové konstrukce</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</si>
  <si>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</si>
  <si>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</si>
  <si>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</si>
  <si>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</si>
  <si>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</si>
  <si>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</si>
  <si>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</si>
  <si>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</si>
  <si>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</si>
  <si>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</si>
  <si>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</si>
  <si>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</si>
  <si>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</si>
  <si>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</si>
  <si>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721</t>
  </si>
  <si>
    <t>Vnitřní kanalizace</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</si>
  <si>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</si>
  <si>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</si>
  <si>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</si>
  <si>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</si>
  <si>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</si>
  <si>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</si>
  <si>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</si>
  <si>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</si>
  <si>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</si>
  <si>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</si>
  <si>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</si>
  <si>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</si>
  <si>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</si>
  <si>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</si>
  <si>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</si>
  <si>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</si>
  <si>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</si>
  <si>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</si>
  <si>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</si>
  <si>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</si>
  <si>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</si>
  <si>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</si>
  <si>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</si>
  <si>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</si>
  <si>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</si>
  <si>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</si>
  <si>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</si>
  <si>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</si>
  <si>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</si>
  <si>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</si>
  <si>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</si>
  <si>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</si>
  <si>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</si>
  <si>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</si>
  <si>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</si>
  <si>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</si>
  <si>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</si>
  <si>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</si>
  <si>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</si>
  <si>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Vytyčení a ochrana rozvodů a zařízení IS a profesí</t>
  </si>
  <si>
    <t>kus</t>
  </si>
  <si>
    <t>POL1_0</t>
  </si>
  <si>
    <t>1*1</t>
  </si>
  <si>
    <t>VV</t>
  </si>
  <si>
    <t>112100001RAA</t>
  </si>
  <si>
    <t>Kácení stromů do 500 mm a odstranění pařezů, včetně odvozu, spálení větví</t>
  </si>
  <si>
    <t>POL2_0</t>
  </si>
  <si>
    <t>kácené stromy:1+2</t>
  </si>
  <si>
    <t>121101103R00</t>
  </si>
  <si>
    <t>Sejmutí ornice s přemístěním přes 100 do 250 m</t>
  </si>
  <si>
    <t>m3</t>
  </si>
  <si>
    <t>0,2*638</t>
  </si>
  <si>
    <t>patky sloupků:1,15*0,6*0,6*8</t>
  </si>
  <si>
    <t>jáma desky:0,55*436</t>
  </si>
  <si>
    <t>pro štěrk pro TČ:0,9*2,45</t>
  </si>
  <si>
    <t>pasy:0,6*0,6*(22,8+25,1+5,5)</t>
  </si>
  <si>
    <t/>
  </si>
  <si>
    <t>pasy:1,2*(0,6*1,95*3+0,35*18,1)+8,3*(12,9+3,9)+17,7*22,1</t>
  </si>
  <si>
    <t>132301219R00</t>
  </si>
  <si>
    <t>Přípl.za lepivost,hloubení rýh 200cm,hor.4,STROJNĚ</t>
  </si>
  <si>
    <t>161101101R00</t>
  </si>
  <si>
    <t>Svislé přemístění výkopku z hor.1-4 do 2,5 m</t>
  </si>
  <si>
    <t>174101101R00</t>
  </si>
  <si>
    <t>Zásyp jam, rýh, šachet se zhutněním</t>
  </si>
  <si>
    <t>kolem desky:0,08*(22,8+25,1+5,5)</t>
  </si>
  <si>
    <t>kolem pasů:7,2*(12,9+3,9)+16,5*22,1</t>
  </si>
  <si>
    <t>171201201R00</t>
  </si>
  <si>
    <t>Uložení sypaniny na skl.-sypanina na výšku přes 2m</t>
  </si>
  <si>
    <t>ornice na deponii:127,6*1</t>
  </si>
  <si>
    <t>167101102R00</t>
  </si>
  <si>
    <t>Nakládání výkopku z hor.1-4 v množství nad 100 m3</t>
  </si>
  <si>
    <t>162301101R00</t>
  </si>
  <si>
    <t>Vodorovné přemístění výkopku z hor.1-4 do 500 m</t>
  </si>
  <si>
    <t>ornice k rozprostření:127,6*1</t>
  </si>
  <si>
    <t>162301102R00</t>
  </si>
  <si>
    <t>Vodorovné přemístění výkopku z hor.1-4 do 1000 m</t>
  </si>
  <si>
    <t>162701109R00</t>
  </si>
  <si>
    <t>Příplatek k vod. přemístění hor.1-4 za další 1 km</t>
  </si>
  <si>
    <t>199000002R00</t>
  </si>
  <si>
    <t>Poplatek za skládku horniny 1- 4, č. dle katal. odpadů 17 05 04</t>
  </si>
  <si>
    <t>181201101R00</t>
  </si>
  <si>
    <t>Úprava pláně v násypech v hor. 1-4, bez zhutnění</t>
  </si>
  <si>
    <t>m2</t>
  </si>
  <si>
    <t>zatravněné plochy:1270*1</t>
  </si>
  <si>
    <t>181301111R00</t>
  </si>
  <si>
    <t>Rozprostření ornice, rovina, tl.do 10 cm,nad 500m2</t>
  </si>
  <si>
    <t>180400020RA0</t>
  </si>
  <si>
    <t>Založení trávníku parkového, rovina, dodání osiva</t>
  </si>
  <si>
    <t>1.1</t>
  </si>
  <si>
    <t>Výsadba stromu Sorbus thuringiaca „Fastigiata“ , o velikosti sazenice ZB 12/14,jamka,D+M</t>
  </si>
  <si>
    <t>2*1</t>
  </si>
  <si>
    <t>1.2</t>
  </si>
  <si>
    <t>Výsadba keřů Perovskia atripliciofolia silvery , Blue,min. výška 30cm,jamka,D+M</t>
  </si>
  <si>
    <t>20*1</t>
  </si>
  <si>
    <t>1.3</t>
  </si>
  <si>
    <t>1.4</t>
  </si>
  <si>
    <t>Následná péče o dřeviny po dobu 4 let, pravidelný prořez,údržba,zálivka</t>
  </si>
  <si>
    <t>rok</t>
  </si>
  <si>
    <t>4*1</t>
  </si>
  <si>
    <t>212753114R00</t>
  </si>
  <si>
    <t>Montáž ohebné dren. trubky do rýhy DN 100,bez lože</t>
  </si>
  <si>
    <t>m</t>
  </si>
  <si>
    <t>odvod radonu:22,8+7,4+23,9+17,3+8,4*3+14,9+3,2+16,5+7,8</t>
  </si>
  <si>
    <t>28611054R</t>
  </si>
  <si>
    <t>Trubka drenážní ohebná - PVC DN 100, perforovaná</t>
  </si>
  <si>
    <t>POL3_0</t>
  </si>
  <si>
    <t>odvod radonu:(22,8+7,4+23,9+17,3+8,4*3+14,9+3,2+16,5+7,8)*1,1</t>
  </si>
  <si>
    <t>215901101R00</t>
  </si>
  <si>
    <t>Zhutnění podloží z hornin nesoudržných do 92% PS</t>
  </si>
  <si>
    <t>pod desku:423,2*1</t>
  </si>
  <si>
    <t>pod terasu:67,3*1</t>
  </si>
  <si>
    <t>pod tepelné čerpadlo:2,45*1</t>
  </si>
  <si>
    <t>pod patky:0,6*0,6*8</t>
  </si>
  <si>
    <t>Podlahy:</t>
  </si>
  <si>
    <t>provedení dle technické zprávy,skladeb konstrukcí!!!:</t>
  </si>
  <si>
    <t>F/03:67,30</t>
  </si>
  <si>
    <t>F/04-pouze závětří:5*2</t>
  </si>
  <si>
    <t>271531113R00</t>
  </si>
  <si>
    <t>Polštář základu z kameniva hr. drceného 16-32 mm</t>
  </si>
  <si>
    <t>pro tepelné čerpadlo:0,5*2,45</t>
  </si>
  <si>
    <t>pod desku:0,15*423,2</t>
  </si>
  <si>
    <t>274313621R00</t>
  </si>
  <si>
    <t>Beton základových pasů prostý C 20/25 X0</t>
  </si>
  <si>
    <t>pasy spodní do rýhy:0,3*0,8*2,3*4+0,6*0,5*(16,3*2+33,2+8,3*2+1,6)+1,2*0,5*(1,95*4+22,1)</t>
  </si>
  <si>
    <t>274351215R00</t>
  </si>
  <si>
    <t>Bednění stěn základových pasů - zřízení</t>
  </si>
  <si>
    <t>pasy spodní - vnitřní pasy, část ve štěrkové vrstvě:2*0,15*(22,1)</t>
  </si>
  <si>
    <t>274351216R00</t>
  </si>
  <si>
    <t>Bednění stěn základových pasů - odstranění</t>
  </si>
  <si>
    <t>274272140RT4</t>
  </si>
  <si>
    <t>Zdivo základové z bednicích tvárnic, tl. 30 cm, výplň tvárnic betonem C 20/25 XC2</t>
  </si>
  <si>
    <t>pasy horní:0,25*(22,5+8,4+22,3)+0,75*0,75*2+1,25*0,75*2+1,75*0,75*2+2,25*33,7</t>
  </si>
  <si>
    <t>t</t>
  </si>
  <si>
    <t>273321321R00</t>
  </si>
  <si>
    <t>Železobeton základových desek C 20/25 XC2</t>
  </si>
  <si>
    <t>deska:0,15*423,2</t>
  </si>
  <si>
    <t>273351215R00</t>
  </si>
  <si>
    <t>Bednění stěn základových desek - zřízení</t>
  </si>
  <si>
    <t>deska:0,15*97,9</t>
  </si>
  <si>
    <t>273351216R00</t>
  </si>
  <si>
    <t>Bednění stěn základových desek - odstranění</t>
  </si>
  <si>
    <t>273361921RT4</t>
  </si>
  <si>
    <t>Výztuž základových desek ze svařovaných sítí, průměr drátu  6,0, oka 100/100 mm KH30</t>
  </si>
  <si>
    <t>deska:423,2*4,444*1,15/1000</t>
  </si>
  <si>
    <t>275313621R00</t>
  </si>
  <si>
    <t>Beton základových patek prostý C 20/25 X0</t>
  </si>
  <si>
    <t>patky sloupků, do jámy bez bednění:1,0*0,6*0,6*8</t>
  </si>
  <si>
    <t>2.1</t>
  </si>
  <si>
    <t>Prostupy základy,zřízení,izolace, zapravení,prostupky,doplňky,detaily,D+M</t>
  </si>
  <si>
    <t>prostupy:6+6</t>
  </si>
  <si>
    <t>311238137R00</t>
  </si>
  <si>
    <t>Zdivo keram. 30 AKU Z P20 , 10 MPa, tl. 300 mm</t>
  </si>
  <si>
    <t>obvod:</t>
  </si>
  <si>
    <t>pilíře:3,52*0,75*2+3,27*0,75*2</t>
  </si>
  <si>
    <t>311238144R00</t>
  </si>
  <si>
    <t>Zdivo keram. 30 broušené P10, tl. 300 mm</t>
  </si>
  <si>
    <t>zdivo:3,52*(12,3+9,0*2+2,8+12,0)+3,27*(4,5*2+34,0)</t>
  </si>
  <si>
    <t>odečet otvorů:</t>
  </si>
  <si>
    <t>okna:-(4,55*2,6*2+4,4*0,9*2+1,15*0,9*2)</t>
  </si>
  <si>
    <t>dveře:-(1,05*2,85*4+2,65*2,85+1,9*2,5*2+1,0*2,5)</t>
  </si>
  <si>
    <t>vnitřní:</t>
  </si>
  <si>
    <t>zdivo:3,52*18,1-(0,8*2,5*2+1,4*2,5*2+0,9*2,5*2+0,7*2,1)</t>
  </si>
  <si>
    <t>311112315RT3</t>
  </si>
  <si>
    <t>Stěna z tvárnic ztraceného bednění, tl. 150 mm, zalití tvárnic betonem C 20/25</t>
  </si>
  <si>
    <t>atiky střechy:0,5*70,3+0,7*41,5</t>
  </si>
  <si>
    <t>311361821R00</t>
  </si>
  <si>
    <t>Výztuž nadzákladových zdí z betonářské oceli B500B (10 505)</t>
  </si>
  <si>
    <t>atiky střechy:(0,5*70,3+0,7*41,5)*0,15*90/1000</t>
  </si>
  <si>
    <t>342248144R00</t>
  </si>
  <si>
    <t>Příčky keram. 14 broušené, tl. 140 mm</t>
  </si>
  <si>
    <t>vnitřní:3,52*(3,5+8,7+7,5+1,9+6,3+3,5)+3,27*(8,8+6,9+1,1+9,1+3,2+4,3+1,9+8,2+2,1+4,4+7,5+3,6+8,3+4,2*2)-(2,1*(0,7*3+0,8*12+1,1)+4,5*1,4*2)</t>
  </si>
  <si>
    <t>342248141R00</t>
  </si>
  <si>
    <t>Příčky keram. 11,5 broušené, tl. 115 mm</t>
  </si>
  <si>
    <t>vnitřní:3,52*(1,4*2+2,1+2,9)+3,27*(3,0+2,9+2,1)-0,7*2,1</t>
  </si>
  <si>
    <t>342948111R00</t>
  </si>
  <si>
    <t>Ukotvení příček k cihel.konstr. kotvami na hmožd.</t>
  </si>
  <si>
    <t>3,52*26+3,27*45</t>
  </si>
  <si>
    <t>346971122R00</t>
  </si>
  <si>
    <t>Izolace pod příčky jednoduchá š. do 200 mm</t>
  </si>
  <si>
    <t>tl. 140mm:(3,5+8,7+7,5+1,9+6,3+3,5)+(8,8+6,9+1,1+9,1+3,2+4,3+1,9+8,2+2,1+4,4+7,5+3,6+8,3+4,2*2)</t>
  </si>
  <si>
    <t>tl. 115mm:(1,4*2+2,1+2,9)+(3,0+2,9+2,1)</t>
  </si>
  <si>
    <t>346971162R00</t>
  </si>
  <si>
    <t xml:space="preserve">Dilatace příček od stropu š. do 150 mm, tl.30 mm </t>
  </si>
  <si>
    <t>317167132R00</t>
  </si>
  <si>
    <t>Překlad keram. plochý 145 x 71 x 1250 mm</t>
  </si>
  <si>
    <t>P/05:18*1</t>
  </si>
  <si>
    <t>317167133R00</t>
  </si>
  <si>
    <t>Překlad keram. plochý 145 x 71 x 1500 mm</t>
  </si>
  <si>
    <t>P/03:1*1</t>
  </si>
  <si>
    <t>317238121R00</t>
  </si>
  <si>
    <t>Nadezdívka překladů š. 140 mm na MVC 5</t>
  </si>
  <si>
    <t>P/03+0,5:1,5+1,25*18</t>
  </si>
  <si>
    <t>317167211R00</t>
  </si>
  <si>
    <t>Překlad keram. vysoký, nosný 23,8/7/125 cm</t>
  </si>
  <si>
    <t>P/01:3*1</t>
  </si>
  <si>
    <t>317167212R00</t>
  </si>
  <si>
    <t>Překlad keram. vysoký, nosný 23,8/7/150 cm</t>
  </si>
  <si>
    <t>P/06:3*1</t>
  </si>
  <si>
    <t>317167216R00</t>
  </si>
  <si>
    <t>Překlad keram. vysoký, nosný 23,8/7/250 cm</t>
  </si>
  <si>
    <t>P/02:6*1</t>
  </si>
  <si>
    <t>317998114R00</t>
  </si>
  <si>
    <t>Izolace mezi překlady polystyren tl. 90 mm</t>
  </si>
  <si>
    <t>P/01,02,06:1,25+2,5*2+1,5</t>
  </si>
  <si>
    <t>317941123R00</t>
  </si>
  <si>
    <t>Osazení ocelových válcovaných nosníků  č. 14 - 22</t>
  </si>
  <si>
    <t>P/04 I 160:4,9*2*17,9/1000</t>
  </si>
  <si>
    <t>13380530R</t>
  </si>
  <si>
    <t>Tyč ocelová I 160, S235JR</t>
  </si>
  <si>
    <t>P/04 I 160:4,9*2*17,9*1,1/1000</t>
  </si>
  <si>
    <t>346481111RT2</t>
  </si>
  <si>
    <t>Zaplentování rýh, nosníků rabicovým pletivem, s použitím suché maltové směsi</t>
  </si>
  <si>
    <t>P/04 I 160:4,9*2*(0,16*2+0,074*4)</t>
  </si>
  <si>
    <t>342264051RT1</t>
  </si>
  <si>
    <t>Podhled sádrokartonový na zavěšenou 2xocel.konstr., desky standard tl. 12,5 mm, bez izolace</t>
  </si>
  <si>
    <t>provedení dle technické zprávy,skladeb konstrukcí !!!:</t>
  </si>
  <si>
    <t>kvalita provedení Q3!!!:14,2+6,9+10+27,1+11,7+5,75+3,50+14,2+10</t>
  </si>
  <si>
    <t>342264051RT3</t>
  </si>
  <si>
    <t>Podhled sádrokartonový na zavěšenou 2xocel.konstr., desky standard impreg. tl. 12,5 mm, bez izolace</t>
  </si>
  <si>
    <t>kvalita provedení Q3!!!:19,45+2,25+3,85+4,30+1,50+1,60+19,45</t>
  </si>
  <si>
    <t>75,60+47,0+75,60</t>
  </si>
  <si>
    <t>342264098R00</t>
  </si>
  <si>
    <t>Příplatek k podhledu sádrokart. za plochu do 10 m2</t>
  </si>
  <si>
    <t>podhledy:6,9+2,25+3,85+5,75+3,50+4,3+1,5+1,6</t>
  </si>
  <si>
    <t>347016133R0X</t>
  </si>
  <si>
    <t>Předstěna SDK,tl.100mm,oc.kce CW,2xRBI 12,5mm,-izo</t>
  </si>
  <si>
    <t>kvalita provedení Q3!!!:3,52*2,9+3,27*2,9</t>
  </si>
  <si>
    <t>347016133R0Y</t>
  </si>
  <si>
    <t>Předstěna SDK,tl.150mm,oc.kce CW,2xRBI 12,5mm,-izo</t>
  </si>
  <si>
    <t>kvalita provedení Q3!!!:3,52*(1,0*2+2,1*2+1,2)+3,27*(1,0*2+2,1*3)</t>
  </si>
  <si>
    <t>342261213RS2</t>
  </si>
  <si>
    <t>Příčka sádrokarton. ocel.kce, 2x oplášť. tl.150 mm, desky protipožární tl. 12,5 mm, minerál tl. 8 cm</t>
  </si>
  <si>
    <t>nad prosklenou stěnou, kryje i překlad I 160:1,4*5,1*2</t>
  </si>
  <si>
    <t>342267111RT3</t>
  </si>
  <si>
    <t>Obklad trámů sádrokartonem dvoustranný do 0,5/0,5m, desky standard impreg. tl. 12,5 mm</t>
  </si>
  <si>
    <t>opláštění svodů:3,52*4</t>
  </si>
  <si>
    <t>342263310R00</t>
  </si>
  <si>
    <t>Úprava sádrokartonové příčky pro osazení umývadla</t>
  </si>
  <si>
    <t>4+4</t>
  </si>
  <si>
    <t>342263310R0X</t>
  </si>
  <si>
    <t>Úprava sádrokartonové příčky pro WC a výlevku</t>
  </si>
  <si>
    <t>5+6</t>
  </si>
  <si>
    <t>411321515R00</t>
  </si>
  <si>
    <t>Stropy deskové ze železobetonu C 30/37-XC1</t>
  </si>
  <si>
    <t>dle statiky:</t>
  </si>
  <si>
    <t>nad 1.NP:0,3*281,1</t>
  </si>
  <si>
    <t>411321616R00</t>
  </si>
  <si>
    <t>Stropy deskové ze železobetonu C 35/45-XC1</t>
  </si>
  <si>
    <t>nad 1.NP:0,35*219,4</t>
  </si>
  <si>
    <t>411351101R00</t>
  </si>
  <si>
    <t>Bednění stropů deskových, bednění vlastní -zřízení</t>
  </si>
  <si>
    <t>nad 1.NP:281,1+219,4</t>
  </si>
  <si>
    <t>boky:0,3*70,3+0,35*64,9</t>
  </si>
  <si>
    <t>411351102R00</t>
  </si>
  <si>
    <t>Bednění stropů deskových, vlastní - odstranění</t>
  </si>
  <si>
    <t>411354173R00</t>
  </si>
  <si>
    <t>Podpěrná konstr. stropů do 12 kPa - zřízení</t>
  </si>
  <si>
    <t>411354174R00</t>
  </si>
  <si>
    <t>Podpěrná konstr. stropů do 12 kPa - odstranění</t>
  </si>
  <si>
    <t>411361821R0X</t>
  </si>
  <si>
    <t>Výztuž stropů a nosníků, z betonářské oceli 10505(R)</t>
  </si>
  <si>
    <t>dle statiky - stropy a nosníky:17161,8/1000</t>
  </si>
  <si>
    <t>413321515R00</t>
  </si>
  <si>
    <t>Nosníky z betonu železového C 30/37-XC1</t>
  </si>
  <si>
    <t>P1:0,3*0,35*22,85</t>
  </si>
  <si>
    <t>413321515R0X</t>
  </si>
  <si>
    <t>Nosníky z betonu železového C 35/45-XC1</t>
  </si>
  <si>
    <t>P2:0,3*0,5*22,85</t>
  </si>
  <si>
    <t>P3:0,3*0,485*2*7,6</t>
  </si>
  <si>
    <t>413351107R00</t>
  </si>
  <si>
    <t>Bednění nosníků - zřízení</t>
  </si>
  <si>
    <t>P1:(0,3+2*0,35)*22,85</t>
  </si>
  <si>
    <t>P2:(0,3+2*0,5)*22,85</t>
  </si>
  <si>
    <t>P3:(0,3+2*0,485)*2*7,6</t>
  </si>
  <si>
    <t>413351108R00</t>
  </si>
  <si>
    <t>Bednění nosníků - odstranění</t>
  </si>
  <si>
    <t>413351213R00</t>
  </si>
  <si>
    <t>Podpěrná konstr.nosníků do 4 m,do 10 kPa - zřízení</t>
  </si>
  <si>
    <t>P1:(0,3)*22,85</t>
  </si>
  <si>
    <t>P2:(0,3)*22,85</t>
  </si>
  <si>
    <t>P3:(0,3)*2*7,6</t>
  </si>
  <si>
    <t>413351214R00</t>
  </si>
  <si>
    <t>Podpěrná konstr.nosníků do 4 m,10 kPa - odstranění</t>
  </si>
  <si>
    <t>916561111RT7</t>
  </si>
  <si>
    <t>Osazení záhon.obrubníků do lože z C 12/15 s opěrou, včetně obrubníku   100/5/20 cm</t>
  </si>
  <si>
    <t>terasa:22,0*1</t>
  </si>
  <si>
    <t>okap chodník:0,6*4+65</t>
  </si>
  <si>
    <t>564801112R00</t>
  </si>
  <si>
    <t>Podklad ze štěrkodrti po zhutnění tloušťky 4 cm</t>
  </si>
  <si>
    <t>564851111R00</t>
  </si>
  <si>
    <t>Podklad ze štěrkodrti po zhutnění tloušťky 15 cm</t>
  </si>
  <si>
    <t>okap chodník:0,5*65,0</t>
  </si>
  <si>
    <t>596811111RT4</t>
  </si>
  <si>
    <t>Kladení dlaždic kom.pro pěší, lože z kameniva těž., včetně dlaždic betonových 50/50/5 cm</t>
  </si>
  <si>
    <t>596811111RTX</t>
  </si>
  <si>
    <t>Kladení dlaždic kom.pro pěší, lože z kameniva těž., včetně dlaždic betonových 50/50/6 cm</t>
  </si>
  <si>
    <t>610991111R00</t>
  </si>
  <si>
    <t>Zakrývání výplní vnitřních otvorů</t>
  </si>
  <si>
    <t>okna:(4,55*2,6*2+4,4*0,9*2+1,15*0,9*2)</t>
  </si>
  <si>
    <t>dveře:(1,05*2,85*4+2,65*2,85+1,9*2,5*2+1,0*2,5)</t>
  </si>
  <si>
    <t>610991004R00</t>
  </si>
  <si>
    <t>Začišťovací okenní lišta pro vnitř.omítku tl. 15mm</t>
  </si>
  <si>
    <t>okna:2*(4,55*2+2,6*2+4,4*2+0,9*2+1,15*2+0,9*2)</t>
  </si>
  <si>
    <t>dveře:(1,05*4+2*2,85*4+2,65+2*2,85+1,9*2+2*2,5*2+1,0+2*2,5)</t>
  </si>
  <si>
    <t>602016193R00</t>
  </si>
  <si>
    <t>Penetrace hloubková stěn</t>
  </si>
  <si>
    <t>ker zdivo:10,2+234,2+2*(46,7+325,5+52,1)</t>
  </si>
  <si>
    <t>612473181R00</t>
  </si>
  <si>
    <t>Omítka vnitř.zdiva ze suché směsi, hladká, strojně</t>
  </si>
  <si>
    <t>pod ker. obklady:1,5*14,0*2+2,5*(17,7*2+9,9+5,1)+2,75*(6,3+5,6+5,9+11,3+10,2+5,4)-(2,1*(0,7*7+0,8*5)+2,5*(0,8*2+0,9))</t>
  </si>
  <si>
    <t>612473182R00</t>
  </si>
  <si>
    <t>Omítka vnitř.zdiva ze such.směsi, štuková, strojně</t>
  </si>
  <si>
    <t>odečet hladkých:-256,985</t>
  </si>
  <si>
    <t>612473185R00</t>
  </si>
  <si>
    <t>Příplatek za zabudované omítníky v ploše stěn</t>
  </si>
  <si>
    <t>612473186R00</t>
  </si>
  <si>
    <t>Příplatek za zabudované rohovníky, stěny</t>
  </si>
  <si>
    <t>334,9*1</t>
  </si>
  <si>
    <t>612403382R00</t>
  </si>
  <si>
    <t>Hrubá výplň rýh ve stěnách do 3x7 cm maltou ze SMS</t>
  </si>
  <si>
    <t>drážky po profesích:250*1</t>
  </si>
  <si>
    <t>612403386R00</t>
  </si>
  <si>
    <t>Hrubá výplň rýh ve stěnách do 5x10cm maltou z SMS</t>
  </si>
  <si>
    <t>drážky po profesích:100*1</t>
  </si>
  <si>
    <t>620991121R00</t>
  </si>
  <si>
    <t>Zakrývání výplní vnějších otvorů z lešení</t>
  </si>
  <si>
    <t>622904112R00</t>
  </si>
  <si>
    <t>Očištění fasád tlakovou vodou složitost 1 - 2</t>
  </si>
  <si>
    <t>Fasády:</t>
  </si>
  <si>
    <t>pod terénem - XPS 200mm+nopovka:0,65*99,5</t>
  </si>
  <si>
    <t>sokl - XPS 200mm+perlinka:0,37*(99,5-(6,6*2+2,9+1,9*2))</t>
  </si>
  <si>
    <t>W/10,W/11 min. vata 160mm+perlinka:3,9*99,5</t>
  </si>
  <si>
    <t>ostění otvorů:</t>
  </si>
  <si>
    <t>okna:0,2*2*(4,55*2+2,6*2+4,4*2+0,9*2+1,15*2+0,9*2)</t>
  </si>
  <si>
    <t>dveře:0,2*(1,05*4+2*2,85*4+2,65+2*2,85+1,9*2+2*2,5*2+1,0+2*2,5)</t>
  </si>
  <si>
    <t>622311016R00</t>
  </si>
  <si>
    <t>Soklová lišta hliník KZS ETICS tl. 160 mm</t>
  </si>
  <si>
    <t>sokl - XPS 200mm+perlinka:(99,5-(6,6*2+2,9+1,9*2))</t>
  </si>
  <si>
    <t>622311515R0X</t>
  </si>
  <si>
    <t>Izolace suterénu ETICS XPS tl. 200 mm, bez PÚ</t>
  </si>
  <si>
    <t>622311527RV1</t>
  </si>
  <si>
    <t>Zateplovací systém ETICS, sokl, XPS tl. 200 mm, zakončený stěrkou s výztužnou tkaninou</t>
  </si>
  <si>
    <t>622311754RV1</t>
  </si>
  <si>
    <t>Zatepl.syst. ETICS, ostění, miner.desky KV 40 mm, zakončený stěrkou s výztužnou tkaninou</t>
  </si>
  <si>
    <t>W/10,W/11 min. vata 160mm+perlinka:</t>
  </si>
  <si>
    <t>622311735RV1</t>
  </si>
  <si>
    <t>Zatepl.syst. ETICS, fasáda, miner.desky KV 160 mm, zakončený stěrkou s výztužnou tkaninou</t>
  </si>
  <si>
    <t>622311737RV1</t>
  </si>
  <si>
    <t>Zatepl.syst. ETICS, fasáda, miner.desky KV 200 mm, zakončený stěrkou s výztužnou tkaninou</t>
  </si>
  <si>
    <t>přesah střechy terasy, pruh š.1,2m:1,2*22,3</t>
  </si>
  <si>
    <t>62.1</t>
  </si>
  <si>
    <t>Podkladní konstrukce dřevěného obkladu,PZ plech, KVH latě+min.vata 40mm,L-konzoly,nátěr,kotvení,D+M</t>
  </si>
  <si>
    <t>dřevěný obklad fasády:4,2*(83,6+9,9)</t>
  </si>
  <si>
    <t>dveře:-(1,05*2,85*4+2,65*2,85+1,0*2,5)</t>
  </si>
  <si>
    <t>okna:0,28*2*(4,55*2+2,6*2+4,4*2+0,9*2+1,15*2+0,9*2)</t>
  </si>
  <si>
    <t>dveře:0,28*(1,05*4+2*2,85*4+2,65+2*2,85+1,0+2*2,5)</t>
  </si>
  <si>
    <t>62.2</t>
  </si>
  <si>
    <t>Dřevěný obklad fasády,latě 16mm,rošt z latí 60/40, difuzní folie,nátěr,kotvení,doplňky,detaily,D+M</t>
  </si>
  <si>
    <t>Střechy:</t>
  </si>
  <si>
    <t>R/03:73</t>
  </si>
  <si>
    <t>62.3</t>
  </si>
  <si>
    <t>Kompozitní fasádní obklad,odstupňov. RAL1023-1033, nosný rošt,kotvení,doplňky,detaily,D+M</t>
  </si>
  <si>
    <t>kompozitní obklad:1,0+10+2,5*2</t>
  </si>
  <si>
    <t>622421492R00</t>
  </si>
  <si>
    <t>Doplňky zatepl. systémů, okenní lišta s tkaninou</t>
  </si>
  <si>
    <t>622421491R00</t>
  </si>
  <si>
    <t>Doplňky zatepl. systémů, rohová lišta s okapničkou</t>
  </si>
  <si>
    <t>rohy objektu:4,2*10</t>
  </si>
  <si>
    <t>622421494R00</t>
  </si>
  <si>
    <t>Doplňky zatepl. systémů, podparapetní lišta s tkan</t>
  </si>
  <si>
    <t>okna:(4,55*2+4,4*2+1,15*2)</t>
  </si>
  <si>
    <t>632443221R00</t>
  </si>
  <si>
    <t>Potěr cementový CF 25, plocha do 500 m2, tl. 50 mm</t>
  </si>
  <si>
    <t>F/01-dlažba:72,45</t>
  </si>
  <si>
    <t>F/01-marmoleum:245,3</t>
  </si>
  <si>
    <t>F/02:52,4</t>
  </si>
  <si>
    <t>632441491R00</t>
  </si>
  <si>
    <t>Broušení cementových potěrů - odstranění šlemu</t>
  </si>
  <si>
    <t>632411906R00</t>
  </si>
  <si>
    <t>Penetrace velmi savých podkladů 0,35 l/m2</t>
  </si>
  <si>
    <t>941955002R00</t>
  </si>
  <si>
    <t>Lešení lehké pomocné, výška podlahy do 1,9 m</t>
  </si>
  <si>
    <t>941941031RT4</t>
  </si>
  <si>
    <t>Montáž lešení leh.řad.s podlahami,š.do 1 m, H 10 m, lešení rámové pronajaté</t>
  </si>
  <si>
    <t>fasády:(4,2-1,8)*(90,5+1,5*4)</t>
  </si>
  <si>
    <t>941941191R00</t>
  </si>
  <si>
    <t>Příplatek za každý měsíc použití lešení k pol.1031</t>
  </si>
  <si>
    <t>fasády:(4,2-1,8)*(90,5+1,5*4)*6</t>
  </si>
  <si>
    <t>941941831RT4</t>
  </si>
  <si>
    <t>Demontáž lešení leh.řad.s podlahami,š.1 m, H 10 m, lešení rámové pronajaté</t>
  </si>
  <si>
    <t>944944011R00</t>
  </si>
  <si>
    <t>Montáž ochranné sítě z umělých vláken</t>
  </si>
  <si>
    <t>944944031R00</t>
  </si>
  <si>
    <t>Příplatek za každý měsíc použití sítí k pol. 4011</t>
  </si>
  <si>
    <t>944944081R00</t>
  </si>
  <si>
    <t>Demontáž ochranné sítě z umělých vláken</t>
  </si>
  <si>
    <t>944945012R00</t>
  </si>
  <si>
    <t>Montáž záchytné stříšky H 4,5 m, šířky do 2 m</t>
  </si>
  <si>
    <t>17,8+2*2</t>
  </si>
  <si>
    <t>944945192R00</t>
  </si>
  <si>
    <t>Příplatek za každý měsíc použ.stříšky, k pol. 5012</t>
  </si>
  <si>
    <t>(17,8+2*2)*6</t>
  </si>
  <si>
    <t>944945812R00</t>
  </si>
  <si>
    <t>Demontáž záchytné stříšky H 4,5 m, šířky do 2 m</t>
  </si>
  <si>
    <t>952901111R00</t>
  </si>
  <si>
    <t>Vyčištění budov o výšce podlaží do 4 m</t>
  </si>
  <si>
    <t>95.1</t>
  </si>
  <si>
    <t>Stavební přípomoce pro profese</t>
  </si>
  <si>
    <t>hod</t>
  </si>
  <si>
    <t>90+40</t>
  </si>
  <si>
    <t>974031122R00</t>
  </si>
  <si>
    <t>Vysekání rýh ve zdi cihelné 3 x 7 cm</t>
  </si>
  <si>
    <t>drážky pro profese:250*1</t>
  </si>
  <si>
    <t>974031133R00</t>
  </si>
  <si>
    <t>Vysekání rýh ve zdi cihelné 5 x 10 cm</t>
  </si>
  <si>
    <t>drážky pro profese:100*1</t>
  </si>
  <si>
    <t>971038331R00</t>
  </si>
  <si>
    <t>Vybourání otvorů cihly duté pl. 0,09 m2, tl. 15 cm</t>
  </si>
  <si>
    <t>971038341R00</t>
  </si>
  <si>
    <t>Vybourání otvorů cihly duté pl. 0,09 m2, tl. 30 cm</t>
  </si>
  <si>
    <t>15*1</t>
  </si>
  <si>
    <t>971038431R00</t>
  </si>
  <si>
    <t>Vybourání otvorů cihly duté pl. 0,25 m2, tl. 15 cm</t>
  </si>
  <si>
    <t>10*1</t>
  </si>
  <si>
    <t>971038441R00</t>
  </si>
  <si>
    <t>Vybourání otvorů cihly duté pl. 0,25 m2, tl. 30 cm</t>
  </si>
  <si>
    <t>5*1</t>
  </si>
  <si>
    <t>970031060R00</t>
  </si>
  <si>
    <t>Vrtání jádrové do zdiva cihelného do D 60 mm</t>
  </si>
  <si>
    <t>1,5*1</t>
  </si>
  <si>
    <t>970031080R00</t>
  </si>
  <si>
    <t>Vrtání jádrové do zdiva cihelného do D 80 mm</t>
  </si>
  <si>
    <t>970031100R00</t>
  </si>
  <si>
    <t>Vrtání jádrové do zdiva cihelného do D 100 mm</t>
  </si>
  <si>
    <t>970051060R00</t>
  </si>
  <si>
    <t>Vrtání jádrové do ŽB do D 60 mm</t>
  </si>
  <si>
    <t>2,5*1</t>
  </si>
  <si>
    <t>970051080R00</t>
  </si>
  <si>
    <t>Vrtání jádrové do ŽB do D 80 mm</t>
  </si>
  <si>
    <t>970051100R00</t>
  </si>
  <si>
    <t>Vrtání jádrové do ŽB do D 100 mm</t>
  </si>
  <si>
    <t>970051130R00</t>
  </si>
  <si>
    <t>Vrtání jádrové do ŽB do D 130 mm</t>
  </si>
  <si>
    <t>979082111R00</t>
  </si>
  <si>
    <t>Vnitrostaveništní doprava suti do 10 m</t>
  </si>
  <si>
    <t>3,93*1</t>
  </si>
  <si>
    <t>979082121R00</t>
  </si>
  <si>
    <t>Příplatek k vnitrost. dopravě suti za dalších 5 m</t>
  </si>
  <si>
    <t>3,93*3</t>
  </si>
  <si>
    <t>979081111R00</t>
  </si>
  <si>
    <t>Odvoz suti a vybour. hmot na skládku do 1 km</t>
  </si>
  <si>
    <t>979081121R00</t>
  </si>
  <si>
    <t>Příplatek k odvozu za každý další 1 km</t>
  </si>
  <si>
    <t>3,93*10</t>
  </si>
  <si>
    <t>979999998R00</t>
  </si>
  <si>
    <t>Poplatek za ukládku suť do 5 % příměsí (skup.170107)</t>
  </si>
  <si>
    <t>998011001R00</t>
  </si>
  <si>
    <t>Přesun hmot pro budovy zděné výšky do 6 m</t>
  </si>
  <si>
    <t>1428,1*1</t>
  </si>
  <si>
    <t>711111001RZ1</t>
  </si>
  <si>
    <t xml:space="preserve">Provedení izolace proti vlhkosti na ploše vodorovné, 1x asfaltovým penetračním nátěrem, včetně dodávky asfaltového penetračního laku </t>
  </si>
  <si>
    <t>deska:1*423,2</t>
  </si>
  <si>
    <t>711112001RZ1</t>
  </si>
  <si>
    <t>Provedení izolace proti vlhkosti na ploše svislé, 1x asfaltovým penetračním nátěr, včetně dodávky asfaltového laku</t>
  </si>
  <si>
    <t>lem desky:0,6*(99,5-1,9*2)</t>
  </si>
  <si>
    <t>711141559RT2</t>
  </si>
  <si>
    <t>Provedení izolace proti vlhkosti na ploše vodorovné, asfaltovými pásy přitavením, 2 vrstvy - pásy ve specifikaci</t>
  </si>
  <si>
    <t>711142559RT2</t>
  </si>
  <si>
    <t>Provedení izolace proti vlhkosti na ploše svislé, asfaltovými pásy přitavením, 2 vrstvy - pásy ve specifikaci</t>
  </si>
  <si>
    <t>628522691R</t>
  </si>
  <si>
    <t>Pás modifikovaný asfalt,tl. 4mm, vložka AL folie,kašírovaná skleněn. vlákny</t>
  </si>
  <si>
    <t>deska:1*423,2*1,15</t>
  </si>
  <si>
    <t>lem desky:0,6*(99,5-1,9*2)*1,15</t>
  </si>
  <si>
    <t>62852251R</t>
  </si>
  <si>
    <t>Pás modifikovaný asfalt, tl. 4mm, vložka z PE folie, 200g/m2</t>
  </si>
  <si>
    <t>711132311R00</t>
  </si>
  <si>
    <t>Prov. izolace nopovou fólií svisle, vč.uchyc.prvků</t>
  </si>
  <si>
    <t>28323110R</t>
  </si>
  <si>
    <t>Fólie nopová v.8mm, tl. 0,6 mm š. 2000 mm</t>
  </si>
  <si>
    <t>pod terénem - XPS 200mm+nopovka:0,65*99,5*1,15</t>
  </si>
  <si>
    <t>711210020RAA</t>
  </si>
  <si>
    <t>Stěrka hydroizolační těsnicí hmotou, proti vlhkosti,vč. detailů a systém. prvků</t>
  </si>
  <si>
    <t>stěny:2,5*(7,4*2+4,3)+1,5*1,0*(8*2+2*2+3)+0,3*81</t>
  </si>
  <si>
    <t>998711201R00</t>
  </si>
  <si>
    <t>Přesun hmot pro izolace proti vodě, výšky do 6 m</t>
  </si>
  <si>
    <t>712311101RZ1</t>
  </si>
  <si>
    <t>Provedení povlakové krytiny střech do 10°, asfaltovým penetračním nátěrem, 1x nátěr - včetně dodávky asfaltového penetračního nátěru</t>
  </si>
  <si>
    <t>R/01,R/02:410</t>
  </si>
  <si>
    <t>atiky z hora XPS80+překližka 20mm+folie:0,58*91,1+0,35*22,6</t>
  </si>
  <si>
    <t>712811101RZ1</t>
  </si>
  <si>
    <t>Provedení povlakové krytiny střech, samostatné vytažení povlaku, asfaltový penetrační nátěr, 1x nátěr - včetně dodávky asfaltového penetračního nátěru</t>
  </si>
  <si>
    <t>atiky z boku EPS150+folie:0,5*46,6+0,7*40,9</t>
  </si>
  <si>
    <t>atiky z boku EPS100+folie:0,5*22,6+0,7*22,6</t>
  </si>
  <si>
    <t>lemy světlíků:0,35*6*3</t>
  </si>
  <si>
    <t>712341559RT1</t>
  </si>
  <si>
    <t>Provedení povlakové krytiny střech do 10°, asfaltovými pásy, přitavení celoplošně, 1 vrstva - asfaltový pás ve specifikaci</t>
  </si>
  <si>
    <t>712841559RT1</t>
  </si>
  <si>
    <t>Provedení povlakové krytiny střech, samostatné vytažení povlaku, asfaltové pásy přitavením, 1 vrstva - asfaltový pás ve specifikaci</t>
  </si>
  <si>
    <t>62852263R</t>
  </si>
  <si>
    <t>Pás modifikovaný asfalt SBS, vložka AL folie, skleněná vlákna,tl. 4mm</t>
  </si>
  <si>
    <t>Začátek provozního součtu</t>
  </si>
  <si>
    <t xml:space="preserve">  R/01,R/02:410</t>
  </si>
  <si>
    <t xml:space="preserve">  R/03:73</t>
  </si>
  <si>
    <t xml:space="preserve">  atiky z boku EPS150+folie:0,5*46,6+0,7*40,9</t>
  </si>
  <si>
    <t xml:space="preserve">  atiky z boku EPS100+folie:0,5*22,6+0,7*22,6</t>
  </si>
  <si>
    <t xml:space="preserve">  atiky z hora XPS80+překližka 20mm+folie:0,58*91,1+0,35*22,6</t>
  </si>
  <si>
    <t xml:space="preserve">  lemy světlíků:0,35*6*3</t>
  </si>
  <si>
    <t>Konec provozního součtu</t>
  </si>
  <si>
    <t>629,098*1,15</t>
  </si>
  <si>
    <t>712382111R00</t>
  </si>
  <si>
    <t xml:space="preserve">Provedení povlakové krytiny střech do 10°, fólií TPO/FPO kotvenou, 4 kotvy/m2 </t>
  </si>
  <si>
    <t>712881801R0X</t>
  </si>
  <si>
    <t>Provedení povlakové krytiny střech, samostatné vytažení povlaku, fólie TPO/FPO, kotvením</t>
  </si>
  <si>
    <t>283221313R</t>
  </si>
  <si>
    <t>Fólie hydroizolační TPO, tl. 1,5 mm, střešní</t>
  </si>
  <si>
    <t>712.1</t>
  </si>
  <si>
    <t>Zátopová zkouška střechy,protokol,zpráva</t>
  </si>
  <si>
    <t>712.2</t>
  </si>
  <si>
    <t>Zřízení střešních prostupů,zapravení,izolace, doplňky,detaily</t>
  </si>
  <si>
    <t>7+7</t>
  </si>
  <si>
    <t>998712201R00</t>
  </si>
  <si>
    <t>Přesun hmot pro povlakové krytiny, výšky do 6 m</t>
  </si>
  <si>
    <t>713121111RT1</t>
  </si>
  <si>
    <t>Izolace tepelná podlah na sucho, jednovrstvá, materiál ve specifikaci</t>
  </si>
  <si>
    <t xml:space="preserve">  F/01-dlažba:72,45</t>
  </si>
  <si>
    <t xml:space="preserve">  F/01-marmoleum:245,3</t>
  </si>
  <si>
    <t xml:space="preserve">  F/02:52,4</t>
  </si>
  <si>
    <t>370,15*2</t>
  </si>
  <si>
    <t>713.1</t>
  </si>
  <si>
    <t>Deska EPS s grafitem EPS Grey 150</t>
  </si>
  <si>
    <t>370,15*0,16*1,1</t>
  </si>
  <si>
    <t>713.2</t>
  </si>
  <si>
    <t>Systémová deska pro uložení podlahového UT, - viz rozpočet UT, zde neoceňovat!!!</t>
  </si>
  <si>
    <t>713120080RA0</t>
  </si>
  <si>
    <t>Separační fólie PE, vč. dodávky folie</t>
  </si>
  <si>
    <t>370,15*1,15</t>
  </si>
  <si>
    <t>713191221R00</t>
  </si>
  <si>
    <t>Dilatační pásek podél stěn výšky 100 mm vč.dodávky</t>
  </si>
  <si>
    <t>podlahy:277,5*1</t>
  </si>
  <si>
    <t>713141337R00</t>
  </si>
  <si>
    <t>Montáž tepelné izolace střech do tl. 300 mm, 3 vrstvy, na kotvy (4 kusy/m2)</t>
  </si>
  <si>
    <t>713141124R00</t>
  </si>
  <si>
    <t>Montáž tepelné izolace střech, na pruhy lepidla, 1 vrstva</t>
  </si>
  <si>
    <t>713131131R00</t>
  </si>
  <si>
    <t>Izolace tepelná stěn lepením</t>
  </si>
  <si>
    <t>plochy fasády s fenolitickou pěnou:0,3*0,5*2+0,8*1,2*2</t>
  </si>
  <si>
    <t>28375768.AR</t>
  </si>
  <si>
    <t>Deska izolační polystyrén samozhášivý EPS 150</t>
  </si>
  <si>
    <t xml:space="preserve">  R/01,R/02:410*0,2</t>
  </si>
  <si>
    <t xml:space="preserve">  R/03:73*0,2</t>
  </si>
  <si>
    <t xml:space="preserve">  atiky z boku EPS150+folie:(0,5*46,6+0,7*40,9)*0,15</t>
  </si>
  <si>
    <t xml:space="preserve">  atiky z boku EPS100+folie:(0,5*22,6+0,7*22,6)*0,1</t>
  </si>
  <si>
    <t>107,1015*1,1</t>
  </si>
  <si>
    <t>28375972R</t>
  </si>
  <si>
    <t>Deska spádová EPS 150</t>
  </si>
  <si>
    <t xml:space="preserve">  R/01,R/02:410*0,16</t>
  </si>
  <si>
    <t xml:space="preserve">  R/03:73*0,16</t>
  </si>
  <si>
    <t>77,28*1,1</t>
  </si>
  <si>
    <t>28376314R</t>
  </si>
  <si>
    <t>Deska XPS hladká s polodrážkou tl. 80 mm zelená</t>
  </si>
  <si>
    <t>atiky z hora XPS80+překližka 20mm+folie:(0,58*91,1+0,35*22,6)*1,1</t>
  </si>
  <si>
    <t>713.3</t>
  </si>
  <si>
    <t>Deska fenolitická tl. 50mm</t>
  </si>
  <si>
    <t>plochy fasády s fenolitickou pěnou:(0,3*0,5*2+0,8*1,2*2)*1,1</t>
  </si>
  <si>
    <t>998713201R00</t>
  </si>
  <si>
    <t>Přesun hmot pro izolace tepelné, výšky do 6 m</t>
  </si>
  <si>
    <t>721176115R00</t>
  </si>
  <si>
    <t>Potrubí HT odpadní svislé, D 110 x 2,7 mm</t>
  </si>
  <si>
    <t>odvod radonu:4,7*4</t>
  </si>
  <si>
    <t>998721201R00</t>
  </si>
  <si>
    <t>Přesun hmot pro vnitřní kanalizaci, výšky do 6 m</t>
  </si>
  <si>
    <t>762441112R00</t>
  </si>
  <si>
    <t>Montáž obložení atiky,OSB desky,1vrst.,šroubováním</t>
  </si>
  <si>
    <t>606233003R</t>
  </si>
  <si>
    <t>Překližka vodovzdorná bříza tl. 12 mm jak. S/BB</t>
  </si>
  <si>
    <t>998762202R00</t>
  </si>
  <si>
    <t>Přesun hmot pro tesařské konstrukce, výšky do 6 m</t>
  </si>
  <si>
    <t>K/001</t>
  </si>
  <si>
    <t>Oplechování parapetů včetně rohů Ti Zn, rš 380 mm, tl.0,8mm,RAL7024,boky,příponky,kotvení,doplňky,D+M</t>
  </si>
  <si>
    <t>K/102</t>
  </si>
  <si>
    <t>Oplechování zdí z PZ poplast. plechu, rš 830 mm, tl.0,8mm,šedá,boky,příponky,kotvení,doplňky,D+M</t>
  </si>
  <si>
    <t>K/103</t>
  </si>
  <si>
    <t>Oplechování zdí z PZ poplast. plechu, rš 600 mm, tl.0,8mm,šedá,boky,příponky,kotvení,doplňky,D+M</t>
  </si>
  <si>
    <t>K/304a</t>
  </si>
  <si>
    <t>Střešní vpusť ploché střechy,DN75mm,systémová, lemování,kotvení,doplňky,detaily,D+M</t>
  </si>
  <si>
    <t>K/304b</t>
  </si>
  <si>
    <t>Pojistný přepad střechy,hranatý,150/150, dl.580mm, mažeta,PVC trubka,kotvení,doplňky,detaily,D+M</t>
  </si>
  <si>
    <t>K/304c</t>
  </si>
  <si>
    <t>Pojistný přepad střechy,hranatý,150/150, dl.350mm, mažeta,PVC trubka,kotvení,doplňky,detaily,D+M</t>
  </si>
  <si>
    <t>K/304d</t>
  </si>
  <si>
    <t>Oplechování přepadu na fasádě,500/500,TiZn plech, tl.0,8mm,šedý,kotvení,doplňky,detaily,D+M</t>
  </si>
  <si>
    <t>K/305</t>
  </si>
  <si>
    <t>Oplechování vstupu Ti Zn plechem,rš 350 mm, tl.0,8mm,RAL,příponky,kotvení,doplňky,D+M</t>
  </si>
  <si>
    <t>998764201R00</t>
  </si>
  <si>
    <t>Přesun hmot pro klempířské konstr., výšky do 6 m</t>
  </si>
  <si>
    <t>766.1</t>
  </si>
  <si>
    <t>766.2</t>
  </si>
  <si>
    <t>Venkovní dřevěné sloupky na terase,200/200mm, nátěr,kotvení,doplňky,detaily,D+M</t>
  </si>
  <si>
    <t>3,17*8</t>
  </si>
  <si>
    <t>Terasová dřevěná podlaha,T-klipy,tl.30mm,rošt, 100/100,nátěr,lišty,kotvení,doplňky,detaily,D+M</t>
  </si>
  <si>
    <t>O/01</t>
  </si>
  <si>
    <t>Vstupní dveře 2000/2500,rám dřevo+AL,3-sklo bezp., 3-dílné,b.kování+zámek,kotvení,doplňky,detaily,D+M</t>
  </si>
  <si>
    <t>O/02</t>
  </si>
  <si>
    <t>Vstupní dveře 1100/2500,rám dřevo+AL,3-sklo bezp., 2-dílné,b.kování+zámek,kotvení,doplňky,detaily,D+M</t>
  </si>
  <si>
    <t>O/03</t>
  </si>
  <si>
    <t>Okno 1250/1000,OS,1-dílné,dřevo+AL,3-sklo bezp., parapet,ex.žaluzie,kování,kotvy,doplňky,detail,D+M</t>
  </si>
  <si>
    <t>O/04</t>
  </si>
  <si>
    <t>Okno 4500/1000,OS+F,3-dílné,dřevo+AL,3-sklo bezp., parapet,ex.žaluzie,kování,kotvy,doplňky,detail,D+M</t>
  </si>
  <si>
    <t>O/05</t>
  </si>
  <si>
    <t>Stěna 6750/2900,O+F,5-dílná,dřevo+AL,3-sklo bezp., ex.žaluzie,b.kování+zámek,kotvy,doplňky,detail,D+M</t>
  </si>
  <si>
    <t>O/06</t>
  </si>
  <si>
    <t>Stěna 2750/2900,O+F,4-dílná,dřevo+AL,3-sklo bezp., ex.žaluzie,b.kování+zámek,kotvy,doplňky,detail,D+M</t>
  </si>
  <si>
    <t>O/07</t>
  </si>
  <si>
    <t>Střešní světlík 1500/1500,fixní,plast,32dB,3-sklo, bezp.,5-komor,lemování,kotvení,doplňky,detail,D+M</t>
  </si>
  <si>
    <t>D/01</t>
  </si>
  <si>
    <t>Dveře vnitřní 1000/2500,EW30DP3-C,b.sklo,CPLlamino, dub,bezfalc,obl.zárubeň,kování,doplňky,detaily,D+M</t>
  </si>
  <si>
    <t>D/02</t>
  </si>
  <si>
    <t>Dveře vnitřní 1500/2750,bezp.sklo,CPLlamino,BT3, dub,bezfalc,obl.zárubeň,kování,doplňky,detaily,D+M</t>
  </si>
  <si>
    <t>D/03</t>
  </si>
  <si>
    <t>Dveře vnitřní 700/2100,EW30DP3-C,plné,CPLlamino, dub,bezfalc,obl.zárubeň,kování,doplňky,detaily,D+M</t>
  </si>
  <si>
    <t>D/04</t>
  </si>
  <si>
    <t>Prosklená fixní stěna 4500/1400,EI30DP1,dřevo+AL, bezp.3-sklo,kotvení,doplňky,detaily,D+M</t>
  </si>
  <si>
    <t>D/05</t>
  </si>
  <si>
    <t>Dveře vnitřní 700/2100,hladké,plné,CPL lamino, dub,bezfalc,obl.zárubeň,kování,doplňky,detaily,D+M</t>
  </si>
  <si>
    <t>D/06</t>
  </si>
  <si>
    <t>D/07</t>
  </si>
  <si>
    <t>Dveře vnitřní 1100/2100,EW30DP3,plné,CPLlamino, dub,bezfalc,obl.zárubeň,kování,doplňky,detaily,D+M</t>
  </si>
  <si>
    <t>D/08</t>
  </si>
  <si>
    <t>Dveře vnitřní 800/2100,hladké,plné,CPL lamino, dub,bezfalc,obl.zárubeň,kování,doplňky,detaily,D+M</t>
  </si>
  <si>
    <t>D/09</t>
  </si>
  <si>
    <t>Dveře vnitřní 900/2500,bezp.3-sklo,CPL lamino, dub,bezfalc,obl.zárubeň,kování,doplňky,detaily,D+M</t>
  </si>
  <si>
    <t>D/10</t>
  </si>
  <si>
    <t>Dveře vnitřní 700/2100,EW30DP3,plné,CPLlamino, dub,bezfalc,obl.zárubeň,kování,doplňky,detaily,D+M</t>
  </si>
  <si>
    <t>D/11</t>
  </si>
  <si>
    <t>D/12</t>
  </si>
  <si>
    <t>998766201R00</t>
  </si>
  <si>
    <t>Přesun hmot pro truhlářské konstr., výšky do 6 m</t>
  </si>
  <si>
    <t>767995101R00</t>
  </si>
  <si>
    <t>Montáž kovových atypických konstrukcí do 5 kg</t>
  </si>
  <si>
    <t>kg</t>
  </si>
  <si>
    <t>spojovací a kotvící prvky:100*1</t>
  </si>
  <si>
    <t>767995102R00</t>
  </si>
  <si>
    <t>Montáž kovových atypických konstrukcí do 10 kg</t>
  </si>
  <si>
    <t>spojovací a kotvící prvky:150*1</t>
  </si>
  <si>
    <t>767.1</t>
  </si>
  <si>
    <t>Požární ucpávky všech prostupů a instalací, štítek,kniha ucpávek,kotvení,doplňky,D+M</t>
  </si>
  <si>
    <t>15+11</t>
  </si>
  <si>
    <t>767.2</t>
  </si>
  <si>
    <t>Vysměrování únikových cest,cedulky+tabulky, kotvení,doplňky,detaily,D+M</t>
  </si>
  <si>
    <t>8+9</t>
  </si>
  <si>
    <t>Z/01</t>
  </si>
  <si>
    <t>Vnitřní podlahová čistící rohož,1120x2000,rám 20mm, AL profily+pryž.pásky,kotvení,doplňky,detaily,D+M</t>
  </si>
  <si>
    <t>Z/02</t>
  </si>
  <si>
    <t>Závětří vstupu,2865/2000mm,jekly,plech.tabule, zastřešení,RAL,kotvení,doplňky,detaily,D+M</t>
  </si>
  <si>
    <t>Z/03</t>
  </si>
  <si>
    <t>Ocelový úhleník sloupků,typ EBC,200/200/2mm, PZ,kotvení,doplňky,detaily,D+M</t>
  </si>
  <si>
    <t>Z/04</t>
  </si>
  <si>
    <t>Ocelová patka sloupků,200/200/700mm, PZ+RAL7024,kotvení,doplňky,detaily,D+M</t>
  </si>
  <si>
    <t>Z/05</t>
  </si>
  <si>
    <t>Požární žebřík na fasádě,dl.3000mm,ocel,PZ, kotvení,doplňky,detaily,D+M</t>
  </si>
  <si>
    <t>Z/06</t>
  </si>
  <si>
    <t>Ocelové sloupky,jekl 80/3mm,dl.1,68m,nátěr, kotvení,doplňky,detaily,D+M</t>
  </si>
  <si>
    <t>Z/07</t>
  </si>
  <si>
    <t>Revizní dvířka VZT,do SDK podhledu,500/500,AL rám, tlač.zámky,kotvení,doplňky,detaily,D+M</t>
  </si>
  <si>
    <t>Z/08</t>
  </si>
  <si>
    <t>Odvětrání radonu,ukončující prvek,komínek,DN100, bit.manžeta,kotvení,doplňky,detaily,D+M</t>
  </si>
  <si>
    <t>Z/09</t>
  </si>
  <si>
    <t>Přenosný hasicí přístroj práškový,21A, štítek,kotvení,doplňky,detaily,D+M</t>
  </si>
  <si>
    <t>Z/10</t>
  </si>
  <si>
    <t>Pletivové oplocení,v.1,8m,sloupky,vzpěry,nap.dráty, výkop,patky,kotvení,doplňky,detaily,D+M</t>
  </si>
  <si>
    <t>998767201R00</t>
  </si>
  <si>
    <t>Přesun hmot pro zámečnické konstr., výšky do 6 m</t>
  </si>
  <si>
    <t>771101210RT1</t>
  </si>
  <si>
    <t>Penetrace podkladu pod dlažby, vč. dodávky penetračního nátěru</t>
  </si>
  <si>
    <t>771475014R00</t>
  </si>
  <si>
    <t>Obklad soklíků keram.rovných, tmel,výška 10 cm</t>
  </si>
  <si>
    <t>771479001R00</t>
  </si>
  <si>
    <t>Řezání dlaždic keramických pro soklíky</t>
  </si>
  <si>
    <t>771579793R00</t>
  </si>
  <si>
    <t>Příplatek za spárovací hmotu - plošně,keram.dlažba</t>
  </si>
  <si>
    <t>771575118R00</t>
  </si>
  <si>
    <t>771.1</t>
  </si>
  <si>
    <t>998771201R00</t>
  </si>
  <si>
    <t>Přesun hmot pro podlahy z dlaždic, výšky do 6 m</t>
  </si>
  <si>
    <t>776101101R00</t>
  </si>
  <si>
    <t>Vysávání podlah prům.vysavačem pod povlak.podlahy</t>
  </si>
  <si>
    <t>776101121R00</t>
  </si>
  <si>
    <t>Provedení penetrace podkladu pod.povlak.podlahy</t>
  </si>
  <si>
    <t>776521100RT1</t>
  </si>
  <si>
    <t>Lepení povlak.podlah z pásů PVC na lepidlo, pouze položení - PVC ve specifikaci</t>
  </si>
  <si>
    <t>776.1</t>
  </si>
  <si>
    <t>776.2</t>
  </si>
  <si>
    <t>Soklová lišta,dřevěná,bílá,v.40mm, kotvení,doplňky,detaily,D+M</t>
  </si>
  <si>
    <t>998776201R00</t>
  </si>
  <si>
    <t>Přesun hmot pro podlahy povlakové, výšky do 6 m</t>
  </si>
  <si>
    <t>781101210RT1</t>
  </si>
  <si>
    <t>Penetrace podkladu pod obklady, penetrační nátěr vč. dodávky</t>
  </si>
  <si>
    <t>781475124R00</t>
  </si>
  <si>
    <t>781497111R00</t>
  </si>
  <si>
    <t xml:space="preserve">Lišta hliníková ukončovacích k obkladům </t>
  </si>
  <si>
    <t>109,3*1</t>
  </si>
  <si>
    <t>781479705R00</t>
  </si>
  <si>
    <t>Přípl.za spárovací hmotu-plošně,keram.vnitř.obklad</t>
  </si>
  <si>
    <t>781.1</t>
  </si>
  <si>
    <t>998781201R00</t>
  </si>
  <si>
    <t>Přesun hmot pro obklady keramické, výšky do 6 m</t>
  </si>
  <si>
    <t>783892170R00</t>
  </si>
  <si>
    <t>Nátěr omítek stropů, napuštění, protiprašný</t>
  </si>
  <si>
    <t>stropy bez podhledu:9,30+6,90</t>
  </si>
  <si>
    <t>784191201R00</t>
  </si>
  <si>
    <t>Penetrace podkladu hloubková malířská 1x</t>
  </si>
  <si>
    <t>SDK:103,4+52,4+198,2+19,7+53,2+2*14,3+14,1</t>
  </si>
  <si>
    <t>omítky:1093,0</t>
  </si>
  <si>
    <t>odečet ker. obkladů:-265,9</t>
  </si>
  <si>
    <t>odečet dřev. obkladů:-89,0</t>
  </si>
  <si>
    <t>784195412R00</t>
  </si>
  <si>
    <t>Malba tekutá malířská, bílá, bez penetrace, 2 x</t>
  </si>
  <si>
    <t>80% ploch:</t>
  </si>
  <si>
    <t xml:space="preserve">  SDK:103,4+52,4+198,2+19,7+53,2+2*14,3+14,1</t>
  </si>
  <si>
    <t xml:space="preserve">  omítky:1093,0</t>
  </si>
  <si>
    <t xml:space="preserve">  odečet ker. obkladů:-265,9</t>
  </si>
  <si>
    <t xml:space="preserve">  odečet dřev. obkladů:-89,0</t>
  </si>
  <si>
    <t>1207,7*0,8</t>
  </si>
  <si>
    <t>784195422R00</t>
  </si>
  <si>
    <t>Malba tekutá malířská, barva, bez penetrace, 2 x</t>
  </si>
  <si>
    <t>20% ploch:</t>
  </si>
  <si>
    <t>1207,7*0,2</t>
  </si>
  <si>
    <t>M99.1</t>
  </si>
  <si>
    <t>Skladby podlah a konstrukcí, - jen pomocné výpočty, neoceňovat!!!</t>
  </si>
  <si>
    <t>SUM</t>
  </si>
  <si>
    <t>NOVOSTAVBA DĚTSKÉ SKUPINY STUDÉNKA</t>
  </si>
  <si>
    <t>SO 01 - NOVOSTAVBA DĚTSKÉ SKUPINY STUDÉNKA</t>
  </si>
  <si>
    <t>vlastní</t>
  </si>
  <si>
    <t>RTS_I/2024</t>
  </si>
  <si>
    <t>SO 01</t>
  </si>
  <si>
    <t>D.1.1 ARS</t>
  </si>
  <si>
    <t>SO 02</t>
  </si>
  <si>
    <t>SO 03</t>
  </si>
  <si>
    <t>D1.4.1 ZTI</t>
  </si>
  <si>
    <t>D1.4.2 UT</t>
  </si>
  <si>
    <t>D1.4.3 VZT</t>
  </si>
  <si>
    <t>D1.4.4 EL</t>
  </si>
  <si>
    <t>D1.4.5 Gastro</t>
  </si>
  <si>
    <t>D1.4.6 FVE</t>
  </si>
  <si>
    <t>D2 INTERIER</t>
  </si>
  <si>
    <t>IO 01</t>
  </si>
  <si>
    <t>IO 02</t>
  </si>
  <si>
    <t>IO 03</t>
  </si>
  <si>
    <t>IO 04</t>
  </si>
  <si>
    <t>IO 05</t>
  </si>
  <si>
    <t>VN+ON</t>
  </si>
  <si>
    <t>VEDLEJŠÍ A OSTATNÍ NÁKLADY</t>
  </si>
  <si>
    <t>VODOVODNÍ PŘÍPOJKA</t>
  </si>
  <si>
    <t xml:space="preserve">ZPEVNĚNÉ PLOCHY
</t>
  </si>
  <si>
    <t>HERNÍ PRVKY</t>
  </si>
  <si>
    <t>DEŠŤOVÁ KANALIZACE</t>
  </si>
  <si>
    <t xml:space="preserve">AREÁLOVÝ PLYNOVOD
</t>
  </si>
  <si>
    <t xml:space="preserve">VEŘEJNÉ OSVĚTLENÍ
</t>
  </si>
  <si>
    <t>PŘELOŽKY ELEKTRONICÉ KOMUNIKACE - dodávka správce sítě</t>
  </si>
  <si>
    <t>SO</t>
  </si>
  <si>
    <t>IO</t>
  </si>
  <si>
    <t>Vedlejší a ostatní náklady</t>
  </si>
  <si>
    <t>cena / MJ (Kč)</t>
  </si>
  <si>
    <t>celkem (Kč)</t>
  </si>
  <si>
    <t>Ceník, kapitola</t>
  </si>
  <si>
    <t>Poznámka uchazeče</t>
  </si>
  <si>
    <t>Soubor</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</si>
  <si>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</si>
  <si>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</si>
  <si>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</si>
  <si>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</si>
  <si>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</si>
  <si>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</si>
  <si>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</si>
  <si>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</si>
  <si>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</si>
  <si>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</si>
  <si>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</si>
  <si>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 R</t>
  </si>
  <si>
    <t>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</si>
  <si>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</si>
  <si>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</si>
  <si>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</si>
  <si>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</si>
  <si>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</si>
  <si>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</si>
  <si>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</si>
  <si>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</si>
  <si>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</si>
  <si>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Zpracování geodetického zaměření skutečného provedení stavby, podrobné zaměření fasády z lešení a geometrických plánů dle SoD a dle požadavků DOSS a zápisu do KN .</t>
  </si>
  <si>
    <t>Výrobní a dílenská dokumentace fasády, výrobků dodávaných na stavbu, včetně klempířských konstrukcí</t>
  </si>
  <si>
    <t>1.5</t>
  </si>
  <si>
    <t>1.6</t>
  </si>
  <si>
    <t>Stavebně technický průzkum objektu, provedení sond</t>
  </si>
  <si>
    <t>1.7</t>
  </si>
  <si>
    <t>1.8</t>
  </si>
  <si>
    <t>1.9</t>
  </si>
  <si>
    <t xml:space="preserve">Vypracování dokumentace skutečného provedení stavby  dle SoD, platné legislativy, podmínek a požadavků investora a uživatele. </t>
  </si>
  <si>
    <t>1.10</t>
  </si>
  <si>
    <t>1.11</t>
  </si>
  <si>
    <t>1.12</t>
  </si>
  <si>
    <t>1.13</t>
  </si>
  <si>
    <t>1.14</t>
  </si>
  <si>
    <t>Povinná publicita stavby, 1 ks - stálá pamětní deska v místě realizace – rozměr 0,3 x 0,4 m, dle vzoru odsouhlaseného objednatelem, z odolného a trvalého materiálu, 1 ks - velkoplošný informační billboard v místě realizace – rozměr 5,1 x 2,4 m, dle vzoru odsouhlaseného objednatelem, z materiálu odolného proti povětrnostním podmínkám, instalace po celou dobu realizace projektu na viditelném místě</t>
  </si>
  <si>
    <t>1.15</t>
  </si>
  <si>
    <t>1.16</t>
  </si>
  <si>
    <t>1.17</t>
  </si>
  <si>
    <t>1.18</t>
  </si>
  <si>
    <t>1.19</t>
  </si>
  <si>
    <t>1.20</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</si>
  <si>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</si>
  <si>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1.21</t>
  </si>
  <si>
    <t>Zaškolení obsluhy a investorem pověřených osob, vypracování a odsouhlasení provozních a manipulačních řádů, proškolení provozovatele s provozováním a užíváním realizovaného díla dle SoD a jiných podmínek</t>
  </si>
  <si>
    <t>Náklady na provedení všech vzorků dle požadavku investora kromě vzorků omítek (vzorky omítek viz podrobné položky)</t>
  </si>
  <si>
    <t>Celkem za</t>
  </si>
  <si>
    <t>Ostatní a vedlejší náklady</t>
  </si>
  <si>
    <t>Hloubené vykopávky</t>
  </si>
  <si>
    <t>132200112RAC</t>
  </si>
  <si>
    <t>Hloubení zapaž.rýh šířky.do 200 cm v hornině.1-4</t>
  </si>
  <si>
    <t>Přemístění výkopku</t>
  </si>
  <si>
    <t>162201102R00</t>
  </si>
  <si>
    <t>Vodorovné přemístění výkopku z hor.1-4 do 100 m</t>
  </si>
  <si>
    <t>162701105RT6</t>
  </si>
  <si>
    <t>Vodorovné přemístění výkopku z hor.1-4 do 10000 m</t>
  </si>
  <si>
    <t>162702199R00</t>
  </si>
  <si>
    <t>Poplatek za skládku zeminy</t>
  </si>
  <si>
    <t>Konstrukce ze zemin</t>
  </si>
  <si>
    <t>175101101RT2</t>
  </si>
  <si>
    <t>Obsyp potrubí bez prohození sypaniny s dodáním štěrkopísku</t>
  </si>
  <si>
    <t>Podkladní a vedlejší konstrukce (kromě vozovek a železničního svršku)</t>
  </si>
  <si>
    <t>451572111R00</t>
  </si>
  <si>
    <t>Lože pod potrubí z kameniva těženého 0 - 4 mm</t>
  </si>
  <si>
    <t>721176102R00</t>
  </si>
  <si>
    <t>Potrubí HT připojovací, D 40 x 1,8 mm</t>
  </si>
  <si>
    <t>721176103R00</t>
  </si>
  <si>
    <t>Potrubí HT připojovací, D 50 x 1,8 mm</t>
  </si>
  <si>
    <t>721176116R00</t>
  </si>
  <si>
    <t>Potrubí HT odpadní svislé, D 125 x 3,1 mm</t>
  </si>
  <si>
    <t>721176126R00</t>
  </si>
  <si>
    <t>Potrubí HT svodné (ležaté) v zemi, D 125 x 3,1 mm</t>
  </si>
  <si>
    <t>721176127R00</t>
  </si>
  <si>
    <t>Potrubí HT svodné (ležaté) v zemi, D 160 x 3,9 mm</t>
  </si>
  <si>
    <t>TP</t>
  </si>
  <si>
    <t>Navleková tepelná izolace kaučuková 125/10 mm</t>
  </si>
  <si>
    <t>721273150R00</t>
  </si>
  <si>
    <t>Hlavice ventilační přivětrávací HL900</t>
  </si>
  <si>
    <t>721223425RT1</t>
  </si>
  <si>
    <t>Vpusť podlahová se zápachovou uzávěrkou HL80.1</t>
  </si>
  <si>
    <t>721177725R00</t>
  </si>
  <si>
    <t>Čisticí kus, odpadní svislé, D 110 mm</t>
  </si>
  <si>
    <t>721177726R00</t>
  </si>
  <si>
    <t>Čisticí kus, odpadní svislé, D 125 mm</t>
  </si>
  <si>
    <t>230170011R00</t>
  </si>
  <si>
    <t>Zkouška těsnosti potrubí, DN do 40</t>
  </si>
  <si>
    <t>230170012R00</t>
  </si>
  <si>
    <t>Zkouška těsnosti potrubí, DN 50 - 80</t>
  </si>
  <si>
    <t>230170013R00</t>
  </si>
  <si>
    <t>Zkouška těsnosti potrubí, DN 100 - 125</t>
  </si>
  <si>
    <t>12,3+7,2+52,9</t>
  </si>
  <si>
    <t>230170014R00</t>
  </si>
  <si>
    <t>Zkouška těsnosti potrubí, DN 150 - 200</t>
  </si>
  <si>
    <t>Vnitřní vodovod</t>
  </si>
  <si>
    <t>722178711R00</t>
  </si>
  <si>
    <t>Potrubí vícevrstvé vodovodní, polyfuzně svařené, D 20 x 2,8 mm</t>
  </si>
  <si>
    <t>722178712R00</t>
  </si>
  <si>
    <t>Potrubí vícevrstvé vodovodní, polyfuzně svařené, D 25 x 3,5 mm</t>
  </si>
  <si>
    <t>722178713R00</t>
  </si>
  <si>
    <t>Potrubí vícevrstvé vodovodní, polyfuzně svařené, D 32 x 4,4 mm</t>
  </si>
  <si>
    <t>722178714R00</t>
  </si>
  <si>
    <t>Potrubí vícevrstvé vodovodní, polyfuzně svařené, D 40 x 5,5 mm</t>
  </si>
  <si>
    <t>722178715R00</t>
  </si>
  <si>
    <t>Potrubí vícevrstvé vodovodní, polyfuzně svařené, D 50 x 6,9 mm</t>
  </si>
  <si>
    <t>722181213RT6</t>
  </si>
  <si>
    <t>Izolace návleková tl. stěny 13 mm - vnitřní průměr 18 mm</t>
  </si>
  <si>
    <t>722181213RT7</t>
  </si>
  <si>
    <t>Izolace návleková tl. stěny 13 mm - vnitřní průměr 22 mm</t>
  </si>
  <si>
    <t>722181213RT9</t>
  </si>
  <si>
    <t>Izolace návleková tl. stěny 13 mm - vnitřní průměr 28 mm</t>
  </si>
  <si>
    <t>722181213RU2</t>
  </si>
  <si>
    <t>Izolace návleková tl. stěny 13 mm - vnitřní průměr 35 mm</t>
  </si>
  <si>
    <t>722181213RV9</t>
  </si>
  <si>
    <t>Izolace návleková tl. stěny 13 mm -vnitřní průměr 40 mm</t>
  </si>
  <si>
    <t>722181214RT6</t>
  </si>
  <si>
    <t>Izolace návleková tl. stěny 20 mm</t>
  </si>
  <si>
    <t>722181215RU1</t>
  </si>
  <si>
    <t>Izolace návleková tl. stěny 30 mm</t>
  </si>
  <si>
    <t>722181215RU2</t>
  </si>
  <si>
    <t>Izolace návleková tl. stěny 40 mm</t>
  </si>
  <si>
    <t>5513805110</t>
  </si>
  <si>
    <t>Kohout kulový pro pitnou vodu - zelená páka, DN 15</t>
  </si>
  <si>
    <t>5513805111</t>
  </si>
  <si>
    <t>Kohout kulový pro pitnou vodu - zelená páka, DN 20</t>
  </si>
  <si>
    <t>5513805112</t>
  </si>
  <si>
    <t>Kohout kulový pro pitnou vodu - zelená páka, DN 25</t>
  </si>
  <si>
    <t>5513805113</t>
  </si>
  <si>
    <t>Kohout kulový pro pitnou vodu - zelená páka, DN 32</t>
  </si>
  <si>
    <t>5513805114</t>
  </si>
  <si>
    <t>Kohout kulový pro pitnou vodu - zelená páka, DN 40</t>
  </si>
  <si>
    <t>734224811R00</t>
  </si>
  <si>
    <t>Ventil vyvažovací, DN 15</t>
  </si>
  <si>
    <t>38832117</t>
  </si>
  <si>
    <t>Manometr 120A, D 100 /L 100 mm</t>
  </si>
  <si>
    <t>Teploměr axiální 120A, D 100/ L 100 mm</t>
  </si>
  <si>
    <t>42250756</t>
  </si>
  <si>
    <t>Ventil pojistný DN 25</t>
  </si>
  <si>
    <t>551135710</t>
  </si>
  <si>
    <t>Ventil zpětný 1/2"</t>
  </si>
  <si>
    <t>551135725</t>
  </si>
  <si>
    <t>Ventil zpětný 1 1/2"</t>
  </si>
  <si>
    <t>551100302</t>
  </si>
  <si>
    <t>Filtr závitový mosaz PN 20 FF 1/2"</t>
  </si>
  <si>
    <t>732421312R00</t>
  </si>
  <si>
    <t>Čerpadlo oběhové UPS 25-40</t>
  </si>
  <si>
    <t>230120041R00</t>
  </si>
  <si>
    <t>Čištění potrubí profukováním nebo proplach. DN 32</t>
  </si>
  <si>
    <t>160+35+38</t>
  </si>
  <si>
    <t>230120042R00</t>
  </si>
  <si>
    <t>Čištění potrubí profukováním nebo proplach. DN 40</t>
  </si>
  <si>
    <t>230120043R00</t>
  </si>
  <si>
    <t>Čištění potrubí profukováním nebo proplach. DN 50</t>
  </si>
  <si>
    <t>892241111R00</t>
  </si>
  <si>
    <t>Tlaková zkouška vodovodního potrubí do DN 80</t>
  </si>
  <si>
    <t>160+35+38+37+42</t>
  </si>
  <si>
    <t>892233111R00</t>
  </si>
  <si>
    <t>Desinfekce vodovodního potrubí DN 70</t>
  </si>
  <si>
    <t>Zařizovací předměty</t>
  </si>
  <si>
    <t>55141104</t>
  </si>
  <si>
    <t>Ventil rohový mosazný 1/2"</t>
  </si>
  <si>
    <t>725819402R00</t>
  </si>
  <si>
    <t>Montáž ventilu rohového bez trubičky G 1/2"</t>
  </si>
  <si>
    <t>64214440</t>
  </si>
  <si>
    <t>Umyvadlo keramické s otvorem pro baterii 600 x 450 mm</t>
  </si>
  <si>
    <t>Umyvadlo dětské na šroby s otvor pro baterií bilé, umývatko broušené 450 x 340 mm s otvorem bílé</t>
  </si>
  <si>
    <t>725200030RA0</t>
  </si>
  <si>
    <t>Montáž zařizovacích předmětů - umyvadlo</t>
  </si>
  <si>
    <t>725823111RT1</t>
  </si>
  <si>
    <t>Baterie umyvadlová stojánková, ruční, bez otvírání odpadu</t>
  </si>
  <si>
    <t>725829301R00</t>
  </si>
  <si>
    <t>Montáž baterie umyvadlové a dřezové stojánkové</t>
  </si>
  <si>
    <t>725860251R00</t>
  </si>
  <si>
    <t>Sifon umyvadlový chromovaný</t>
  </si>
  <si>
    <t>725014131R00</t>
  </si>
  <si>
    <t>Klozet závěsný + sedátko, bílý</t>
  </si>
  <si>
    <t>28696751</t>
  </si>
  <si>
    <t>725119402R00</t>
  </si>
  <si>
    <t>Montáž předstěnových systémů</t>
  </si>
  <si>
    <t>725119306R00</t>
  </si>
  <si>
    <t>Montáž klozetu závěsného</t>
  </si>
  <si>
    <t>725019103R00</t>
  </si>
  <si>
    <t>Výlevka závěsná s plastovou mřížkou</t>
  </si>
  <si>
    <t>725823111RT2</t>
  </si>
  <si>
    <t>726212367R00</t>
  </si>
  <si>
    <t>Modul pro výlevku</t>
  </si>
  <si>
    <t>725239103R00</t>
  </si>
  <si>
    <t>Montáž výlevky závěsné</t>
  </si>
  <si>
    <t>725829201R00</t>
  </si>
  <si>
    <t>Montáž baterie výlevkové nástěnné</t>
  </si>
  <si>
    <t>725845111R00</t>
  </si>
  <si>
    <t>Baterie sprchová nástěnná ruční, bez příslušenství</t>
  </si>
  <si>
    <t>725849200R00</t>
  </si>
  <si>
    <t>Montáž baterií sprchových, nastavitelná výška</t>
  </si>
  <si>
    <t>725249102R00</t>
  </si>
  <si>
    <t>Montáž sprchových mís a vaniček</t>
  </si>
  <si>
    <t>725249101R00</t>
  </si>
  <si>
    <t>Montáž sprchových boxů</t>
  </si>
  <si>
    <t>55423038.A</t>
  </si>
  <si>
    <t>Sprchová vanička akrylátová</t>
  </si>
  <si>
    <t>725860222RT1</t>
  </si>
  <si>
    <t>Sifon sprchový PP, D 40/50 mm</t>
  </si>
  <si>
    <t>55428083.A</t>
  </si>
  <si>
    <t>Sprchová zástěna čtvercová</t>
  </si>
  <si>
    <t>732</t>
  </si>
  <si>
    <t>Strojovny</t>
  </si>
  <si>
    <t>732219306R00</t>
  </si>
  <si>
    <t>Montáž ohříváků vody stojat.kombinovaných do 800 l</t>
  </si>
  <si>
    <t>732339102R00</t>
  </si>
  <si>
    <t>Montáž nádoby expanzní tlakové DE 60 l.</t>
  </si>
  <si>
    <t>732219303R00</t>
  </si>
  <si>
    <t>Montáž ohříváků vody stojat.kombinovaných do 400 l</t>
  </si>
  <si>
    <t>Montáž nádoby expanzní tlakové 25 l.</t>
  </si>
  <si>
    <t>734293117R00</t>
  </si>
  <si>
    <t>Ventil směšovací třícestný</t>
  </si>
  <si>
    <t>Cirkulační čerpadlo Č2 - pro vytápění Otopná tělesá</t>
  </si>
  <si>
    <t>Cirkulační čerpadlo Č3 - pro vytápění Podlahovka</t>
  </si>
  <si>
    <t>Cirkulační čerpadlo Č4 - pro VZT</t>
  </si>
  <si>
    <t>732429111R00</t>
  </si>
  <si>
    <t>Montáž čerpadel oběhových spirálních</t>
  </si>
  <si>
    <t>551135734</t>
  </si>
  <si>
    <t>Klapka zpětná 1 1/4"</t>
  </si>
  <si>
    <t>551135733</t>
  </si>
  <si>
    <t>Klapka zpětná 1"</t>
  </si>
  <si>
    <t>551100304</t>
  </si>
  <si>
    <t>Filtr závitový mosaz PN 20 FF 1"</t>
  </si>
  <si>
    <t>55102022</t>
  </si>
  <si>
    <t>Ventil směšovací termostatický</t>
  </si>
  <si>
    <t>5512001892</t>
  </si>
  <si>
    <t>Magnetický odkalovací filtr 1"</t>
  </si>
  <si>
    <t>38832850</t>
  </si>
  <si>
    <t>Teploměr</t>
  </si>
  <si>
    <t>Manometr</t>
  </si>
  <si>
    <t>5513809152</t>
  </si>
  <si>
    <t>Kohout kulový DN 15</t>
  </si>
  <si>
    <t>5513809153</t>
  </si>
  <si>
    <t>Kohout kulový DN 20</t>
  </si>
  <si>
    <t>5513809154</t>
  </si>
  <si>
    <t>Kohout kulový DN 25</t>
  </si>
  <si>
    <t>5513809145</t>
  </si>
  <si>
    <t>Kohout kulový DN 32</t>
  </si>
  <si>
    <t>5513809171</t>
  </si>
  <si>
    <t>Kohout kulový vypouštěcí DN 20</t>
  </si>
  <si>
    <t>734213113R00</t>
  </si>
  <si>
    <t>Ventil automatický odvzdušňovací DN 20</t>
  </si>
  <si>
    <t>733</t>
  </si>
  <si>
    <t>Rozvod potrubí</t>
  </si>
  <si>
    <t>733163102R00</t>
  </si>
  <si>
    <t>Potrubí z měděných trubek vytápění D 15 x 1,0 mm</t>
  </si>
  <si>
    <t>733163104R00</t>
  </si>
  <si>
    <t>Potrubí z měděných trubek vytápění D 22 x 1,0 mm</t>
  </si>
  <si>
    <t>733163105R00</t>
  </si>
  <si>
    <t>Potrubí z měděných trubek vytápění D 28 x 1,5 mm</t>
  </si>
  <si>
    <t>Potrubí z měděných trubek vytápění D 28 x 1,5 mm - rozváděč</t>
  </si>
  <si>
    <t>733163106R00</t>
  </si>
  <si>
    <t>Potrubí z měděných trubek vytápění D 35 x 1,5 mm</t>
  </si>
  <si>
    <t>Potrubí z měděných trubek vytápění D 35 x 1,5 mm - rozváděč</t>
  </si>
  <si>
    <t>733163107R00</t>
  </si>
  <si>
    <t>Potrubí z měděných trubek vytápění D 42 x 1,5 mm - rozváděč</t>
  </si>
  <si>
    <t>Potrubí z měděných trubek vytápění D 42 x 1,5 mm - v strojovně</t>
  </si>
  <si>
    <t>733164102RT5</t>
  </si>
  <si>
    <t>Montáž potrubí z měděných trubek vytápění D 15 mm</t>
  </si>
  <si>
    <t>733164104RT5</t>
  </si>
  <si>
    <t>Montáž potrubí z měděných trubek vytápění D 22 mm</t>
  </si>
  <si>
    <t>733164105RT5</t>
  </si>
  <si>
    <t>Montáž potrubí z měděných trubek vytápění D 28 mm</t>
  </si>
  <si>
    <t>124+64,6</t>
  </si>
  <si>
    <t>733164106RT5</t>
  </si>
  <si>
    <t>Montáž potrubí z měděných trubek vytápění D 35 mm</t>
  </si>
  <si>
    <t>13,4+9,84</t>
  </si>
  <si>
    <t>733164107RT5</t>
  </si>
  <si>
    <t>Montáž potrubí z měděných trubek vytápění D 42 mm</t>
  </si>
  <si>
    <t>51,36+24</t>
  </si>
  <si>
    <t>283771008</t>
  </si>
  <si>
    <t>Izolace potrubí 15x30 mm šedočerná</t>
  </si>
  <si>
    <t>283771033</t>
  </si>
  <si>
    <t>Izolace potrubí 22x40 mm šedočerná</t>
  </si>
  <si>
    <t>283771121</t>
  </si>
  <si>
    <t>Izolace potrubí 28x60 mm šedočerná</t>
  </si>
  <si>
    <t>283771142</t>
  </si>
  <si>
    <t>Izolace potrubí 35x80 mm šedočerná</t>
  </si>
  <si>
    <t>2837711525</t>
  </si>
  <si>
    <t>Izolace potrubí 42x80 mm šedočerná</t>
  </si>
  <si>
    <t>733190306R00</t>
  </si>
  <si>
    <t>Tlaková zkouška Cu potrubí do D 35</t>
  </si>
  <si>
    <t>57+13+124+64,6+13,4+9,84+51,36+24</t>
  </si>
  <si>
    <t>734</t>
  </si>
  <si>
    <t>Armatury</t>
  </si>
  <si>
    <t>734221672R00</t>
  </si>
  <si>
    <t>Hlavice ovládání ventilů termostatická</t>
  </si>
  <si>
    <t>734264223R00</t>
  </si>
  <si>
    <t>Šroubení uzavírat.přímé,vnitřní z. u TČ  DN 20</t>
  </si>
  <si>
    <t>734264416R00</t>
  </si>
  <si>
    <t>Šroubení uzavírat.dvoutrub.rohové DN 15</t>
  </si>
  <si>
    <t>734264112R00</t>
  </si>
  <si>
    <t>Šroubení uzavírat.rohové,vnitřní z. DN 15</t>
  </si>
  <si>
    <t>735</t>
  </si>
  <si>
    <t>Otopná tělesa</t>
  </si>
  <si>
    <t>735157200R00</t>
  </si>
  <si>
    <t>Otopné těleso panelové např. Radik Ventil Kompakt 11, v. 300 mm, dl. 400 mm</t>
  </si>
  <si>
    <t>735157201R00</t>
  </si>
  <si>
    <t>Otopné těleso panelové např. Radik Ventil Kompakt 11, v. 300 mm, dl. 500 mm</t>
  </si>
  <si>
    <t>735157527R00</t>
  </si>
  <si>
    <t>Otopné těleso panelové např. Radik Ventil Kompakt 21, v. 400 mm, dl. 1100 mm</t>
  </si>
  <si>
    <t>735157544R00</t>
  </si>
  <si>
    <t>Otopné těleso panelové např. Radik Ventil Kompakt 21, v. 500 mm, dl. 800 mm</t>
  </si>
  <si>
    <t>735157669R00</t>
  </si>
  <si>
    <t>Otopné těleso panelové např. Radik Ventil Kompakt 22, v. 700 mm, dl. 1400 mm</t>
  </si>
  <si>
    <t>735157670R00</t>
  </si>
  <si>
    <t>Otopné těleso panelové např. Radik Ventil Kompakt 22, v. 700 mm, dl. 1600 mm</t>
  </si>
  <si>
    <t>735159111R00</t>
  </si>
  <si>
    <t>Montáž panelových těles do délky 1600 mm</t>
  </si>
  <si>
    <t>735171348R00</t>
  </si>
  <si>
    <t>Těleso trubkové např. Koralux Rondo Classic, v. 1220 mm, dl. 600 mm</t>
  </si>
  <si>
    <t>735179110R00</t>
  </si>
  <si>
    <t>Montáž otopných těles koupelnových (žebříků)</t>
  </si>
  <si>
    <t>735191910R00</t>
  </si>
  <si>
    <t>Napuštění vody do otopného systému - bez kotle</t>
  </si>
  <si>
    <t>222619131R00</t>
  </si>
  <si>
    <t>Topná zkouška (72 hod), protokol o uskutečnění TZ, grafy</t>
  </si>
  <si>
    <t>736</t>
  </si>
  <si>
    <t>Podlahové vytápění</t>
  </si>
  <si>
    <t>736342123R00</t>
  </si>
  <si>
    <t>Systémová deska</t>
  </si>
  <si>
    <t>736316332R00</t>
  </si>
  <si>
    <t>Sestava roz./sběr.,12cest.vč.skříně</t>
  </si>
  <si>
    <t>736316329R00</t>
  </si>
  <si>
    <t>Sestava roz./sběr.,10cest.vč.skříně</t>
  </si>
  <si>
    <t>736316325R00</t>
  </si>
  <si>
    <t>Sestava roz./sběr., 6cest.vč.skříně</t>
  </si>
  <si>
    <t>736316323R00</t>
  </si>
  <si>
    <t>Sestava roz./sběr., 4cest.vč.skříně</t>
  </si>
  <si>
    <t>736333124RU2</t>
  </si>
  <si>
    <t>Potrubí PE-Xc DD, D 16x2,0mm,do desky - rozteč 300 mm</t>
  </si>
  <si>
    <t>736333124RT8</t>
  </si>
  <si>
    <t>Potrubí PE-Xc DD, D 16x2,0mm,do desky - rozteč 225 mm</t>
  </si>
  <si>
    <t>736333124RT5</t>
  </si>
  <si>
    <t>Potrubí PE-Xc DD, D 16x2,0mm,do desky - rozteč 150 mm</t>
  </si>
  <si>
    <t>736333124RT2</t>
  </si>
  <si>
    <t>Potrubí PE-Xc DD, D 16x2,0mm,do desky - rozteč 75 mm</t>
  </si>
  <si>
    <t>66,4+22+1776+1260,9</t>
  </si>
  <si>
    <t>Vyregulovaní soustavy</t>
  </si>
  <si>
    <t>Tlaková zkouška podlahového vytápění</t>
  </si>
  <si>
    <t>M24.1</t>
  </si>
  <si>
    <t>Zařízení č. 1 Centrální větrání</t>
  </si>
  <si>
    <t xml:space="preserve">VZT jednotka včetně ZZT; vnitřní stojaté provedení; hrdla směrem nahoru; V přívod 3300 m3/h, dp ext 300 Pa; V odvod 3300 m3/h, dp ext 300 Pa; pružné vložky; klapky na sání čerstvého a odtahovaného vzduchu včetně pohonů; filtrace filtry přívod F7, odvod M5, včetně diferenčních manometrů; zpětné získávání tepla s vysokou účinností, deskový výměník s obtokem a kompletním příslušenstvím; eliminátor, vana a sifony; vodní ohřívač; vodní chladič, eliminátor, vana a sifon; přívodní a odvodní ventilátor s plynulou regulací průtoku a odběry dp; sifony s kuličkovým uzávěrem; izolovaná skříň; tloušťka panelů 45 mm; varianta se snímatelnými panely; rám; nohy 200 mm; hladina akustického výkonu skříně do okolí 65 dB(A);kompletní systém MaR a prokabelování, regulace na konstantní tlak, oddělený rozvaděč MaR, poloha na stěně naproti vzt jednotce, (poloha může být při realizaci upravena); vzdálený ovladač, poloha vzdáleného ovladače bude dořešena při realizaci dle dohody s uživatelem, předpokládané umístění je v technické místnosti; vstupy pro externí ovládání, rozhraní pro komunikaci s nadřazenou MaR; Ecodesign č. 1253/2014 pro rok 2018; montážní příslušenství; antivibrační prvky; ztížená montáž; prostor pro umístění je velice omezený jednak velikostí místnosti a současně dalším zařízením umístěným v místosti, zejména zařízením ÚT, vody a dalším zařízením; proto je nutné použít jednotku, která svými rozměry odpovídá vyprojektované jednotce; autorizované uvedení do provozu;                                             </t>
  </si>
  <si>
    <t>Tlumič hluku kulisový 800x315/1500; kulisy 100 mm; s ochranou povrchu kulis proti odprašování a pronikání vlhkosti do materiálu kulis;</t>
  </si>
  <si>
    <t>Tlumič hluku kulisový 800x315/1000; kulisy 100 mm; s ochranou povrchu kulis proti odprašování a pronikání vlhkosti do materiálu kulis;</t>
  </si>
  <si>
    <t>Tlumič hluku kulisový 630x100/1000; kulisy 100 mm; s ochranou povrchu kulis proti odprašování a pronikání vlhkosti do materiálu kulis;</t>
  </si>
  <si>
    <t>Protipožární klapka 630x315; EI 30; ruční a teplotní spouštění; montážní příslušenství;</t>
  </si>
  <si>
    <t>Protipožární klapka 400x200; EI 30; ruční a teplotní spouštění; montážní příslušenství;</t>
  </si>
  <si>
    <t>Protipožární klapka 500x100; EI 30; ruční a teplotní spouštění; montážní příslušenství;</t>
  </si>
  <si>
    <t>Protipožární klapka D200; EI 30; ruční a teplotní spouštění; montážní příslušenství;</t>
  </si>
  <si>
    <t>Protipožární klapka 630x150; EI 30; ruční a teplotní spouštění; montážní příslušenství;</t>
  </si>
  <si>
    <t>Protidešťová žaluzie včetně rámu a síta, 1250x355; montážní příslušenství; barevné provedení, RAL dle požadavku architekta;</t>
  </si>
  <si>
    <t>Regulační klapka 315x100; včetně servopohonu; 0 - 10 V; 230 V; ovládaná čidlem CO2; silnoproudé připojení; připojovací a propojovací kabeláž; montážní příslušenství;</t>
  </si>
  <si>
    <t>1.11a</t>
  </si>
  <si>
    <t>Prostorové inteligentní čidlo CO2 s výstupem pro ovládání klapek; nastavitelná koncentrace; silnoproudé připojení; připojovací a propojovací kabeláž, uvedení do provozu; montážní příslušenství;</t>
  </si>
  <si>
    <t>Regulační klapka 400x200; včetně servopohonu; 0 - 10 V; 230 V; ovládaná ovladačem; silnoproudé připojení; připojovací a propojovací kabeláž; montážní příslušenství;</t>
  </si>
  <si>
    <t>Regulační klapka 500x150; včetně servopohonu; 0 - 10 V; 230 V; ovládaná ovladačem; silnoproudé připojení; připojovací a propojovací kabeláž; montážní příslušenství;</t>
  </si>
  <si>
    <t>1.13a</t>
  </si>
  <si>
    <t>Nástěnný ovladač pro ovládání regulačních klapek 1.12 a 1.13; napájecí zdroj; silnoproudé připojení; připojovací a propojovací kabeláž, uvedení do provozu; montážní příslušenství;</t>
  </si>
  <si>
    <t>Přívodní komfortní dvojřadá otočná vyústka s regulací 500x200; montážní příslušenství;</t>
  </si>
  <si>
    <t>Přívodní komfortní dvojřadá otočná vyústka s regulací 400x100; montážní příslušenství;</t>
  </si>
  <si>
    <t>6</t>
  </si>
  <si>
    <t xml:space="preserve">Odvodní komfortní jednořadá vyústka s regulací 400x200; montážní příslušenství; </t>
  </si>
  <si>
    <t xml:space="preserve">Odvodní komfortní jednořadá vyústka s regulací 400x100; montážní příslušenství; </t>
  </si>
  <si>
    <t xml:space="preserve">Přívodní ventil s nastavením směru proudění a průtoku vzduchu; D125; montážní příslušenství; </t>
  </si>
  <si>
    <t>14</t>
  </si>
  <si>
    <t xml:space="preserve">Přívodní ventil s nastavením směru proudění a průtoku vzduchu; D200; montážní příslušenství; </t>
  </si>
  <si>
    <t xml:space="preserve">Odvodní ventil; D125; z designových důvodů použít stejný typ jako přívodní ventil; montážní příslušenství; </t>
  </si>
  <si>
    <t>23</t>
  </si>
  <si>
    <t>Ruční regulační klapka; 400x100; montážní příslušenství</t>
  </si>
  <si>
    <t>1.22-1.29</t>
  </si>
  <si>
    <t>neobsazeno</t>
  </si>
  <si>
    <t>1.30</t>
  </si>
  <si>
    <t>Potrubí kruhové pozinkované Spiro do D 450; 100 % tvarovek; třída těsnosti C;</t>
  </si>
  <si>
    <t>bm</t>
  </si>
  <si>
    <t>9</t>
  </si>
  <si>
    <t>1.31</t>
  </si>
  <si>
    <t>Potrubí kruhové pozinkované Spiro do D 200; 60 % tvarovek; třída těsnosti C;</t>
  </si>
  <si>
    <t>1.32</t>
  </si>
  <si>
    <t>Potrubí kruhové pozinkované Spiro do D 125; 60 % tvarovek; třída těsnosti C;</t>
  </si>
  <si>
    <t>7</t>
  </si>
  <si>
    <t>1.33</t>
  </si>
  <si>
    <t>Potrubí čtyřhranné pozinkované sk. I; 50 % tvarovek; třída těsnosti C; včetně nástavců, náběhových plechů, zaslepení a doměrů;  ztížená montáž v omezeném prostoru; přívod vzduchu a odvod vzduchu mimo odsávání výdeje jídla;</t>
  </si>
  <si>
    <t>1.34</t>
  </si>
  <si>
    <t>Potrubí čtyřhranné pozinkované sk. I; 60 % tvarovek; třída těsnosti C; olejotěsné spodní hrana a boční hrany do výšky 5 cm; vyspádované; odvodněné; včetně nástavců, náběhových plechů, zaslepení a doměrů; ztížená montáž v omezeném prostoru; odvod vzduchu z výdeje jídla;</t>
  </si>
  <si>
    <t>1.35</t>
  </si>
  <si>
    <t>Ohebná tepelně a hlukově izolovaná hadice D450; včetně parozábrany;</t>
  </si>
  <si>
    <t>15</t>
  </si>
  <si>
    <t>1.36</t>
  </si>
  <si>
    <t>Ohebná tepelně a hlukově izolovaná hadice D200; včetně parozábrany;</t>
  </si>
  <si>
    <t>10</t>
  </si>
  <si>
    <t>1.37</t>
  </si>
  <si>
    <t>Ohebná tepelně a hlukově izolovaná hadice D125; včetně parozábrany;</t>
  </si>
  <si>
    <t>1.38</t>
  </si>
  <si>
    <t>Tepelná izolace vzt potrubí; minerální vata plus Al fólie 40 mm, po celém obvodu krytá Al fólií bez přerušení (parotěsná zábrana), spoje izolace důkladně přelepit Al páskou</t>
  </si>
  <si>
    <t>1.39</t>
  </si>
  <si>
    <t>Protipožární izolace vzt potrubí; požární odolnost 30 min; obousměrná; minerální vata plus Al fólie; po celém obvodu krytá Al fólií bez přerušení (parotěsná zábrana, izolace slouží současně jako tepelná izolace), spoje izolace důkladně přelepit Al páskou; požární odolnost musí splňovat i závěsy potrubí; ztížená montáž v omezeném prostoru podhledu; montážní příslušenství;</t>
  </si>
  <si>
    <t>1.40</t>
  </si>
  <si>
    <t>Protipožární ucpávka vzt potrubí; požární odolnost 30 min; do obvodu 2,5 m;</t>
  </si>
  <si>
    <t>1.41</t>
  </si>
  <si>
    <t>Protipožární ucpávka vzt potrubí; požární odolnost 30 min; do obvodu 1,5 m;</t>
  </si>
  <si>
    <t>1.42</t>
  </si>
  <si>
    <t>Montážní, spojovací a těsnící materiál; konstrukce pro ukotvení vzt zařízení; antivibrační příslušenství; štítky s označením zařízení, protipožárních klapek a směrů proudění; u protipožárních klapek označení poloh i na konstrukci podhledu; úklid pracoviště;</t>
  </si>
  <si>
    <t>M24.2</t>
  </si>
  <si>
    <t>Zařízení č. 2 Klimatizace</t>
  </si>
  <si>
    <t>Kondenzační jednotka multisplitového systému 1 venkovní a 2 vnitřní jednotky; celoroční provoz; plynulá regulace výkonu; reverzní funkce chlazení / tepelné čerpadlo; Qch nom = 10 kW; podstavné dlouhé izolační bloky; montážní příslušenství; transport kondenzačních jednotek na střechu za použití jeřábové a manipulační techniky;</t>
  </si>
  <si>
    <t>2.1a</t>
  </si>
  <si>
    <t>Kazetová klimatizační jednotka; Qch 5,2 kW; s možností bezprůvanového chlazení; 575x575x250 mm; čelní kryt; čerpadlo kondenzátu; plynulá regulace výkonu; reverzní funkce chlazení / tepelné čerpadlo; infraovladač; montážní příslušenství;</t>
  </si>
  <si>
    <t>2.2</t>
  </si>
  <si>
    <t>Kondenzační jednotka multisplitového systému 1 venkovní a 2 vnitřní jednotky; celoroční provoz; plynulá regulace výkonu; reverzní funkce chlazení / tepelné čerpadlo; Qch nom = 8 kW; podstavné dlouhé izolační bloky; montážní příslušenství; transport kondenzačních jednotek na střechu za použití jeřábové a manipulační techniky;</t>
  </si>
  <si>
    <t>2.2a</t>
  </si>
  <si>
    <t>2.2b</t>
  </si>
  <si>
    <t>Kazetová klimatizační jednotka; Qch 2,6 kW; s možností bezprůvanového chlazení; 575x575x250 mm; čelní kryt; čerpadlo kondenzátu; plynulá regulace výkonu; reverzní funkce chlazení / tepelné čerpadlo; infraovladač; montážní příslušenství;</t>
  </si>
  <si>
    <t>2.3</t>
  </si>
  <si>
    <t>Cu chladivové potrubí dual a propojovací kabeláž; od vnitřních jednotek ke kondenzačním jednotkám na střeše; izolace; chladivo; zkouška těsnosti; průchodky pro prostup potrubí přes stěnu; potrubí ve venkovním prostředí s ochranou proti povětrnostním vlivům, UV záření a živočichům; označení zařízení; označení ve venkovním prostoru způsobem odolným vůči povětrnostním vlivům; montážní příslušenství;</t>
  </si>
  <si>
    <t>37</t>
  </si>
  <si>
    <t>2.4</t>
  </si>
  <si>
    <t xml:space="preserve">Protipožární ucpávka Cu potrubí; požární odolnost 30 min; </t>
  </si>
  <si>
    <t>2.5</t>
  </si>
  <si>
    <t>Montážní, spojovací a těsnící materiál; antivibrační příslušenství; štítky s označením zařízení; úklid pracoviště;</t>
  </si>
  <si>
    <t>M24.3</t>
  </si>
  <si>
    <t>Ostatní</t>
  </si>
  <si>
    <t>Náklady na dopravu a transporty</t>
  </si>
  <si>
    <t>Montážní plošina</t>
  </si>
  <si>
    <t>Drobné stavební úpravy spojené s instalací</t>
  </si>
  <si>
    <t>Úklid pracoviště; ekologická likvidace odpadu</t>
  </si>
  <si>
    <t>M21.1</t>
  </si>
  <si>
    <t>Silnoproud</t>
  </si>
  <si>
    <t>P</t>
  </si>
  <si>
    <t>POZNÁMKY</t>
  </si>
  <si>
    <t xml:space="preserve">  * v rámci rozvaděče R1 bude ponechaná prostorová rezerva cca 20 modulů pro osazení komponentů FVE (smartmeter, wattrouter) : </t>
  </si>
  <si>
    <t xml:space="preserve">  * el. topná patrona v zásobníku teplé vody bude v rámci dodávky profese VYT : </t>
  </si>
  <si>
    <t xml:space="preserve">  * úprava elektroměrového rozvaděče pro systém FVE dle připojovacích podmínek v rámci profese ELE : </t>
  </si>
  <si>
    <t>210-100</t>
  </si>
  <si>
    <t>Přeložení elektroměr. rozvaděče budovy č.p. 660, elektroměr. rozvaděče ve standardu pro FVE elektroměr. rozvaděče budovy č.p. 660, včetně zkrácení přívodních kabelů a nového osazení rozvaděčů</t>
  </si>
  <si>
    <t>210-101</t>
  </si>
  <si>
    <t>Rozvaděč R1 dle výkresové dokumentace, včetně dodávky rozvaděče</t>
  </si>
  <si>
    <t>210-102</t>
  </si>
  <si>
    <t>Rozvaděč R2 dle výkresové dokumentace, včetně dodávky rozvaděče</t>
  </si>
  <si>
    <t>210-103.1</t>
  </si>
  <si>
    <t>Rozvaděč elektroměrový, pilířový,  pro přímé měření, vč. HDO, včetně dodávky</t>
  </si>
  <si>
    <t>210-103.2</t>
  </si>
  <si>
    <t>Rozvaděč elektroměrový, pilířový,  pro přímé měření s provedením pro FVE vč. vypínače instalace 3x63A,  vč. HDO, včetně dodávky</t>
  </si>
  <si>
    <t>210800649RT1</t>
  </si>
  <si>
    <t>Vodič H07V-K (CYA) 25 mm2 uložený pevně včetně dodávky vodiče CYA 25</t>
  </si>
  <si>
    <t>210800647RT1</t>
  </si>
  <si>
    <t>Vodič H07V-K (CYA) 10 mm2 uložený pevně včetně dodávky vodiče CYA 10</t>
  </si>
  <si>
    <t>210800646RT1</t>
  </si>
  <si>
    <t>Vodič H07V-K (CYA) 6 mm2 uložený pevně včetně dodávky vodiče CYA 6</t>
  </si>
  <si>
    <t>210810054RT2</t>
  </si>
  <si>
    <t>Kabel CYKY-m 750 V 4 žíly16-25 mm2 pevně uložený včetně dodávky kabelu 4x25 mm2</t>
  </si>
  <si>
    <t>210810053RT1</t>
  </si>
  <si>
    <t>Kabel CYKY-m 750 V 4 x 10 mm2 pevně uložený včetně dodávky kabelu</t>
  </si>
  <si>
    <t>210810057RT1</t>
  </si>
  <si>
    <t>Kabel CYKY-m 750 V 5 žil 4 až 16 mm pevně uložený včetně dodávky kabelu 5x4 mm2</t>
  </si>
  <si>
    <t>210810055RT1</t>
  </si>
  <si>
    <t>Kabel CYKY-m 750 V 5 x 1,5 mm2 pevně uložený včetně dodávky kabelu</t>
  </si>
  <si>
    <t>210810046RT3</t>
  </si>
  <si>
    <t>Kabel CYKY-m 750 V 3 x 2,5 mm2 pevně uložený včetně dodávky kabelu</t>
  </si>
  <si>
    <t>210810045RT1</t>
  </si>
  <si>
    <t>Kabel CYKY-m 750 V 3 x 1,5 mm2 pevně uložený včetně dodávky kabelu</t>
  </si>
  <si>
    <t>210800285RT3</t>
  </si>
  <si>
    <t>Kabel bezhalogenový CXKH 3 x 1,5 mm2 pevně uložený včetně dodávky kabelu CXKH-V</t>
  </si>
  <si>
    <t>210810041RT1</t>
  </si>
  <si>
    <t>Kabel CYKY-m 750 V 2 x 1,5 mm2 pevně uložený včetně dodávky kabelu</t>
  </si>
  <si>
    <t>210010555R00</t>
  </si>
  <si>
    <t xml:space="preserve">Osazení a připojení ekvipotenciální svorkovnice </t>
  </si>
  <si>
    <t>34562811R1</t>
  </si>
  <si>
    <t>Svorkovnice ekvipotenciální s krytem, délka 125 mm</t>
  </si>
  <si>
    <t>21020152MTZ</t>
  </si>
  <si>
    <t>Montáž svítidla</t>
  </si>
  <si>
    <t>6+2+4+1+6+6+2+4+1+6+2+1+1+8+1+3+4+38+3+15+1+3</t>
  </si>
  <si>
    <t>650101665MTZ</t>
  </si>
  <si>
    <t>Montáž LED pásku vč. lišty, difuzoru a příslušenství</t>
  </si>
  <si>
    <t>348-001</t>
  </si>
  <si>
    <t>LED Svítidlo typ E1 dle knihy svítidel</t>
  </si>
  <si>
    <t>348-002</t>
  </si>
  <si>
    <t>LED Svítidlo typ E2 dle knihy svítidel</t>
  </si>
  <si>
    <t>348-003</t>
  </si>
  <si>
    <t>LED Svítidlo typ E3 dle knihy svítidel</t>
  </si>
  <si>
    <t>348-004</t>
  </si>
  <si>
    <t>LED Svítidlo typ E4 dle knihy svítidel</t>
  </si>
  <si>
    <t>348-005</t>
  </si>
  <si>
    <t>LED Svítidlo typ A dle knihy svítidel</t>
  </si>
  <si>
    <t>348-006</t>
  </si>
  <si>
    <t>LED Svítidlo typ G1 dle knihy svítidel</t>
  </si>
  <si>
    <t>348-007</t>
  </si>
  <si>
    <t>LED Svítidlo typ G2 dle knihy svítidel</t>
  </si>
  <si>
    <t>348-008</t>
  </si>
  <si>
    <t>LED Svítidlo typ G3 dle knihy svítidel</t>
  </si>
  <si>
    <t>348-009</t>
  </si>
  <si>
    <t>LED Svítidlo typ G4 dle knihy svítidel</t>
  </si>
  <si>
    <t>348-010</t>
  </si>
  <si>
    <t>LED Svítidlo typ K dle knihy svítidel</t>
  </si>
  <si>
    <t>348-010.</t>
  </si>
  <si>
    <t>LED Svítidlo typ X dle knihy svítidel</t>
  </si>
  <si>
    <t>348-011</t>
  </si>
  <si>
    <t>348-012</t>
  </si>
  <si>
    <t>348-013</t>
  </si>
  <si>
    <t>LED hliníkový ukončovací profil pro SDK pro LED pásky</t>
  </si>
  <si>
    <t>348-014</t>
  </si>
  <si>
    <t>LED stmívač</t>
  </si>
  <si>
    <t>348-015</t>
  </si>
  <si>
    <t>LED zesilovač 24A, 150x33x54 mm</t>
  </si>
  <si>
    <t>348-016</t>
  </si>
  <si>
    <t>LED trafo 150VA 24V</t>
  </si>
  <si>
    <t>348-017</t>
  </si>
  <si>
    <t>LED difuzor opálový l=4500mm</t>
  </si>
  <si>
    <t>348-018</t>
  </si>
  <si>
    <t>LED set přímých spojek pro hliníkový ukončovací profil do SDK</t>
  </si>
  <si>
    <t>348-019</t>
  </si>
  <si>
    <t>LED pásek do kuchyňské linky, včetně zdroje, lišty a difuzoru</t>
  </si>
  <si>
    <t>348-020</t>
  </si>
  <si>
    <t>LED svítidlo typ 1 dle knihy svítidel</t>
  </si>
  <si>
    <t>348-021</t>
  </si>
  <si>
    <t>LED svítidlo typ 2 dle knihy svítidel</t>
  </si>
  <si>
    <t>348-022</t>
  </si>
  <si>
    <t>LED svítidlo typ 4 dle knihy svítidel</t>
  </si>
  <si>
    <t>348-023</t>
  </si>
  <si>
    <t>LED svítidlo typ 5 dle knihy svítidel</t>
  </si>
  <si>
    <t>348-024</t>
  </si>
  <si>
    <t>LED svítidlo typ 6 dle knihy svítidel</t>
  </si>
  <si>
    <t>348-026</t>
  </si>
  <si>
    <t>LED svítidlo typ 8 dle knihy svítidel</t>
  </si>
  <si>
    <t>348-027</t>
  </si>
  <si>
    <t>LED svítidlo typ N1D dle knihy svítidel</t>
  </si>
  <si>
    <t>348-028</t>
  </si>
  <si>
    <t>LED svítidlo typ N2 dle knihy svítidel</t>
  </si>
  <si>
    <t>348-029</t>
  </si>
  <si>
    <t>LED svítidlo venkovní s vestavěným čidlem pohybu, nástěnné</t>
  </si>
  <si>
    <t>210111062R00</t>
  </si>
  <si>
    <t>Zásuvka domovní nástěnná 16A,380V 3P+N+PE</t>
  </si>
  <si>
    <t>358112503R</t>
  </si>
  <si>
    <t>Zásuvka nástěnná IZN 1653 16 A 400 V 5-pólová</t>
  </si>
  <si>
    <t>210111011RT6</t>
  </si>
  <si>
    <t>Zásuvka domovní zapuštěná - provedení 2P+PE včetně dodávky zásuvky a rámečku</t>
  </si>
  <si>
    <t>210111014RT6</t>
  </si>
  <si>
    <t>Zásuvka domovní zapuštěná - provedení 2x (2P+PE) včetně dodávky zásuvky a rámečku</t>
  </si>
  <si>
    <t>210111031RT2</t>
  </si>
  <si>
    <t>Zásuvka domovní v krabici - 2P+PE, venkovní včetně dodávky zásuvky 5518-2929</t>
  </si>
  <si>
    <t>210110041RT6</t>
  </si>
  <si>
    <t>Spínač zapuštěný jednopólový, řazení 1 vč. dodávky strojku, rámečku a krytu</t>
  </si>
  <si>
    <t>210110045RT6</t>
  </si>
  <si>
    <t>Spínač zapuštěný střídavý, řazení 6 vč. dodávky strojku, rámečku a krytu</t>
  </si>
  <si>
    <t>210110054RT6</t>
  </si>
  <si>
    <t>Spínač zapuštěný střídavý dvojitý,  řazení 6+6 vč. dodávky strojku, rámečku a krytu</t>
  </si>
  <si>
    <t>210110046RT6</t>
  </si>
  <si>
    <t>Spínač zapuštěný křížový, řazení 7 vč. dodávky strojku, rámečku a krytu</t>
  </si>
  <si>
    <t>210010311RT3</t>
  </si>
  <si>
    <t>Krabice univerzální KU, bez zapojení, kruhová včetně dodávky KU 68-1901 bez víčka</t>
  </si>
  <si>
    <t>973031616R00</t>
  </si>
  <si>
    <t>Vysekání kapes zeď cih. špalíky, krabice 10x10x5cm</t>
  </si>
  <si>
    <t>210010313RT1</t>
  </si>
  <si>
    <t>Krabice odbočná KO, bez zapojení-čtvercová včetně dodávky KO 125 E s víčkem</t>
  </si>
  <si>
    <t>973031619R00</t>
  </si>
  <si>
    <t>Vysekání kapes zeď cih. špalík, krabice 15x15x10cm</t>
  </si>
  <si>
    <t>210-105</t>
  </si>
  <si>
    <t>210-106</t>
  </si>
  <si>
    <t>974031143R97</t>
  </si>
  <si>
    <t>Vysekání rýh ve zdi cihelné 9 x 7 cm</t>
  </si>
  <si>
    <t>974031142R00</t>
  </si>
  <si>
    <t>Vysekání rýh ve zdi cihelné 7 x 7 cm</t>
  </si>
  <si>
    <t>974031121R00</t>
  </si>
  <si>
    <t>Vysekání rýh ve zdi cihelné 3 x 3 cm</t>
  </si>
  <si>
    <t>612403399RT2</t>
  </si>
  <si>
    <t>Hrubá výplň rýh ve stěnách maltou s použitím suché maltové směsi</t>
  </si>
  <si>
    <t xml:space="preserve">zapravení rýh + 10% : </t>
  </si>
  <si>
    <t>0,07*110,0*1,1</t>
  </si>
  <si>
    <t>0,07*140,0*1,1</t>
  </si>
  <si>
    <t>0,03*450,0*1,1</t>
  </si>
  <si>
    <t>230191010R00</t>
  </si>
  <si>
    <t>Uložení chráničky ve výkopu PE 75x3,0mm</t>
  </si>
  <si>
    <t>3457114703R</t>
  </si>
  <si>
    <t>Trubka kabelová chránička KOPOFLEX KF 09075</t>
  </si>
  <si>
    <t>210010005RU3</t>
  </si>
  <si>
    <t>Trubka ohebná pod omítku, vnější průměr 40 mm včetně dodávky Super Monoflex 1240</t>
  </si>
  <si>
    <t>210010002RU3</t>
  </si>
  <si>
    <t>Trubka ohebná pod omítku, vnější průměr 20 mm včetně dodávky Super Monoflex 1220</t>
  </si>
  <si>
    <t>210010001RU3</t>
  </si>
  <si>
    <t>Trubka ohebná pod omítku, vnější průměr 16 mm včetně dodávky Super Monoflex 1216E</t>
  </si>
  <si>
    <t>210-108</t>
  </si>
  <si>
    <t>Provedení ochranného pospojování</t>
  </si>
  <si>
    <t>210-109</t>
  </si>
  <si>
    <t>Uzemnění Racku a EZS</t>
  </si>
  <si>
    <t>210-110</t>
  </si>
  <si>
    <t>Uzemnění technologií VZT</t>
  </si>
  <si>
    <t>210-111</t>
  </si>
  <si>
    <t>Uzemnění technologií ÚT a ZTI</t>
  </si>
  <si>
    <t>34195K</t>
  </si>
  <si>
    <t>Podružný elektroinstalační materiál v rámci celého objektu</t>
  </si>
  <si>
    <t>97908K</t>
  </si>
  <si>
    <t>Odvoz stavebního materiálu - v rámci celého objektu</t>
  </si>
  <si>
    <t>M46</t>
  </si>
  <si>
    <t>Zemní práce při montážích</t>
  </si>
  <si>
    <t>460010024RT1</t>
  </si>
  <si>
    <t>Vytýčení kabelové trasy v zastavěném prostoru délka trasy do 100 m</t>
  </si>
  <si>
    <t>km</t>
  </si>
  <si>
    <t>460200163RT1</t>
  </si>
  <si>
    <t>Výkop kabelové rýhy 35/80 cm  hor.3 strojní výkop rýhy</t>
  </si>
  <si>
    <t>460420018RT1</t>
  </si>
  <si>
    <t>Zřízení kabelového lože v rýze š.do 35 cm z písku tloušťka vrstvy 15 cm</t>
  </si>
  <si>
    <t>460490012RT1</t>
  </si>
  <si>
    <t>Fólie výstražná z PVC, šířka 33 cm fólie PVC šířka 33 cm</t>
  </si>
  <si>
    <t>460560163R00</t>
  </si>
  <si>
    <t>Zához rýhy 35/80 cm, hornina třídy 3</t>
  </si>
  <si>
    <t>460620013R00</t>
  </si>
  <si>
    <t>Provizorní úprava terénu v přírodní hornině 3</t>
  </si>
  <si>
    <t>M21.2</t>
  </si>
  <si>
    <t>Bleskosvod</t>
  </si>
  <si>
    <t>210220021RT1</t>
  </si>
  <si>
    <t>Vedení uzemňovací v zemi FeZn do 120 mm2 vč.svorek včetně pásku FeZn 30 x 4 mm</t>
  </si>
  <si>
    <t>210-201</t>
  </si>
  <si>
    <t>Distanční držáky - rovné provedení včetně dodávky držáku</t>
  </si>
  <si>
    <t>210-202</t>
  </si>
  <si>
    <t>Spojovací svorka pro armování pro "T", křížová a paralelní spojení včetně dodávky svorky</t>
  </si>
  <si>
    <t>210-203</t>
  </si>
  <si>
    <t>Protikorozní páska pro obalení nadzemních a podzemních spojů, materiál - petrolat, L=10 m, B=100 mm</t>
  </si>
  <si>
    <t>210220002R00</t>
  </si>
  <si>
    <t>Vedení uzemňovací na povrchu FeZn D 10 mm</t>
  </si>
  <si>
    <t>33+100</t>
  </si>
  <si>
    <t>15615235N</t>
  </si>
  <si>
    <t>Drát zemnící 10 FeZn/PVC izolovaný vodič pr. 10mm</t>
  </si>
  <si>
    <t>0,695 kg/m + 5 % : 0,695*33,0*1,05</t>
  </si>
  <si>
    <t>15615235P</t>
  </si>
  <si>
    <t>Drát zemnící 10 FeZn (ocel/zinek) vodič pr. 10mm</t>
  </si>
  <si>
    <t>0,620 kg/m + 5 % : 0,620*100,0*1,05</t>
  </si>
  <si>
    <t>210010004CH3</t>
  </si>
  <si>
    <t>Chránička DN 32 včetně dodávky chráničky</t>
  </si>
  <si>
    <t>210-204</t>
  </si>
  <si>
    <t>Střešní držák vedení pro ploché střechy pro vodič CYA10 o váze 1kg včetně dodávky držáku</t>
  </si>
  <si>
    <t>210-205</t>
  </si>
  <si>
    <t>Střešní držák vedení o váze 4,9kg pro vodiče HVI light, včetně dodávky držáku</t>
  </si>
  <si>
    <t>210-206</t>
  </si>
  <si>
    <t>Jímací stožár 30 pro vodiče HVI light, celková výška 2,5m včetně dodávky stožáru</t>
  </si>
  <si>
    <t>210-207</t>
  </si>
  <si>
    <t>Betonový podstavec o váze 17kg pro jímací tyč GFK/Al s podložkou pro ochranu střešní krytiny včetně dodávky podstavce</t>
  </si>
  <si>
    <t>210010006CH3</t>
  </si>
  <si>
    <t>Chránička DN 50 včetně dodávky chráničky</t>
  </si>
  <si>
    <t>210-208</t>
  </si>
  <si>
    <t>Vodič HVI light, včetně dodávky vodiče</t>
  </si>
  <si>
    <t>210-209</t>
  </si>
  <si>
    <t>Připojovací prvek pro vodič HVI light</t>
  </si>
  <si>
    <t>210-210</t>
  </si>
  <si>
    <t>210010346RT2</t>
  </si>
  <si>
    <t>Krabice do zateplení, bez zapojení včetně dodávky krabice KEZ</t>
  </si>
  <si>
    <t>210-211</t>
  </si>
  <si>
    <t>210010555RT2</t>
  </si>
  <si>
    <t>Osazení a připojení ekvipotenciální svorkovnice  včetně dodávky svorkovnice EPS 2</t>
  </si>
  <si>
    <t>Materiál pro elektroinstalaci (šroubky, hmoždinky, …)</t>
  </si>
  <si>
    <t>210220401RT1</t>
  </si>
  <si>
    <t>Označení svodu štítky, smaltované, umělá hmota včetně dodávky štítku</t>
  </si>
  <si>
    <t>210220301R00</t>
  </si>
  <si>
    <t>Svorka hromosvodová do 2 šroubů /SS, SZ, SO/</t>
  </si>
  <si>
    <t>7+16</t>
  </si>
  <si>
    <t>35441925R</t>
  </si>
  <si>
    <t>Svorka zkušební SZ pro lano d 6 - 12 mm</t>
  </si>
  <si>
    <t>35441875T</t>
  </si>
  <si>
    <t>Svorka SKT</t>
  </si>
  <si>
    <t>210220302R00</t>
  </si>
  <si>
    <t>Svorka hromosvodová nad 2 šrouby /ST, SJ, SR, atd/</t>
  </si>
  <si>
    <t>24+16</t>
  </si>
  <si>
    <t>35441986R</t>
  </si>
  <si>
    <t>Svorka SR 2b pro pásek 30 x 4 mm</t>
  </si>
  <si>
    <t>35441997R</t>
  </si>
  <si>
    <t>Svorka SR 3b</t>
  </si>
  <si>
    <t>M700</t>
  </si>
  <si>
    <t>HZS - hodinové zúčtovací sazby</t>
  </si>
  <si>
    <t>HZS-001</t>
  </si>
  <si>
    <t>Antikorozní úprava zemních spojů</t>
  </si>
  <si>
    <t>M22.1</t>
  </si>
  <si>
    <t>Slaboproud</t>
  </si>
  <si>
    <t>222280215RA0</t>
  </si>
  <si>
    <t>Kabel UTP kat.6a v trubkách</t>
  </si>
  <si>
    <t>371201305C</t>
  </si>
  <si>
    <t>Kabel UTP Cat6a, 305m cívka</t>
  </si>
  <si>
    <t>222280214R00</t>
  </si>
  <si>
    <t>Kabel UTP/FTP kat.5e v trubkách</t>
  </si>
  <si>
    <t>371201303R</t>
  </si>
  <si>
    <t>Kabel UTP dvojitý plášť Cat5e balení po 305 m</t>
  </si>
  <si>
    <t>210802012RO0</t>
  </si>
  <si>
    <t>Šňůra CYLY 2 x 0,50 mm2 pevně uložená</t>
  </si>
  <si>
    <t>34145000R</t>
  </si>
  <si>
    <t>Šňůra lehká s Cu jádrem CYLY H03 VV-F 2 x 0,50 mm2</t>
  </si>
  <si>
    <t>210860221R00</t>
  </si>
  <si>
    <t>Kabel JYTY 2 x 1 mm pevně uložený</t>
  </si>
  <si>
    <t>34121550R</t>
  </si>
  <si>
    <t>Kabel sdělovací s Cu jádrem JYTY 2 x 1 mm</t>
  </si>
  <si>
    <t>222290007RA0</t>
  </si>
  <si>
    <t>Zásuvka 2xRJ45 UTP kat.6a pod omítku</t>
  </si>
  <si>
    <t>371202013R</t>
  </si>
  <si>
    <t>Zásuvka datová OPUS 2xRJ45</t>
  </si>
  <si>
    <t>Wifi access point PoE, včetně dodávky</t>
  </si>
  <si>
    <t>Rozvodný panel 8 x 230 V, včetně dodávky palenu</t>
  </si>
  <si>
    <t>Switch do racku, včetně dodávky switche</t>
  </si>
  <si>
    <t>0,03*260,0*1,1</t>
  </si>
  <si>
    <t>Podružný elektroinstalační materiál</t>
  </si>
  <si>
    <t>M21.3</t>
  </si>
  <si>
    <t>Fotovoltaický systém</t>
  </si>
  <si>
    <t>210-301</t>
  </si>
  <si>
    <t>Fotovoltaický panel monokrystal s technologii half-cell o výkonu 450Wp včetně dodávky</t>
  </si>
  <si>
    <t>210-302</t>
  </si>
  <si>
    <t>Montážní konstrukce pro uchycení fotovoltaických panelů na plochou střechu se sklonem 15° pro 6ks panelů, dle PD včetně zátěže a dodávky konstrukce</t>
  </si>
  <si>
    <t>210-303</t>
  </si>
  <si>
    <t>Fotovoltaický síťový střídač, 3-fázový, vstupní výkon 6 kWp, výstupní výkon 3 kW včetně konfigurace a dodávky střídače</t>
  </si>
  <si>
    <t>210-304</t>
  </si>
  <si>
    <t>Nástěnný rozvaděč R-FVE(DC) dle projektové dokumentace včetně dodávky rozvaděče</t>
  </si>
  <si>
    <t>210-305</t>
  </si>
  <si>
    <t>Nástěnný rozvaděč R-FVE(AC) dle projektové dokumentace včetně dodávky rozvaděče</t>
  </si>
  <si>
    <t>210-306</t>
  </si>
  <si>
    <t>Komponenty v rozvaděči R1 (smartmetr, měřící člen wattrouter, řídící jednotka wattrouter) včetně dodávky komponentů</t>
  </si>
  <si>
    <t>210-307</t>
  </si>
  <si>
    <t>210-308</t>
  </si>
  <si>
    <t>Štítek PV včetně dodávky štítku</t>
  </si>
  <si>
    <t>210810056RT1</t>
  </si>
  <si>
    <t>Kabel CYKY-m 750 V 5 x 2,5 mm2 pevně uložený včetně dodávky kabelu</t>
  </si>
  <si>
    <t>210800315RT3</t>
  </si>
  <si>
    <t>Kabel bezhalogenový CXKH 5 x 1,5 mm2 pevně uložený včetně dodávky kabelu CXKH-V</t>
  </si>
  <si>
    <t>1-CXKH-V-J B2cas1d0 : 10</t>
  </si>
  <si>
    <t>210800648RT1</t>
  </si>
  <si>
    <t>Vodič H07V-K (CYA) 16 mm2 uložený pevně včetně dodávky vodiče CYA 16</t>
  </si>
  <si>
    <t>210-309</t>
  </si>
  <si>
    <t>210-310</t>
  </si>
  <si>
    <t>210-311</t>
  </si>
  <si>
    <t>Kladný FV konektor MC4 pro solární kabel 4mm2, IP67 včetně dodávky konektoru</t>
  </si>
  <si>
    <t>210-312</t>
  </si>
  <si>
    <t>Záporný FV konektor MC4 pro solární kabel 4mm2, IP67 včetně dodávky konektoru</t>
  </si>
  <si>
    <t>210-315</t>
  </si>
  <si>
    <t>Průraz zdivem pro kabelovou trasu</t>
  </si>
  <si>
    <t>210-316</t>
  </si>
  <si>
    <t>Chránička DN 50, včetně dodávky chráničky</t>
  </si>
  <si>
    <t>210-317</t>
  </si>
  <si>
    <t>Venkovní chránička DN 32 (UV odolná), včetně dodávky chráničky</t>
  </si>
  <si>
    <t>210-319</t>
  </si>
  <si>
    <t>791.1</t>
  </si>
  <si>
    <t>MYTÍ TERMOPORTŮ</t>
  </si>
  <si>
    <t>Chladicí skříň na bioodpad, podstolová,,600x615x830</t>
  </si>
  <si>
    <t>nerezové provedení, plné dveře, energetická třída C, klimatická třída 5, chladivo R600a, automatické odtávání, užit objem 130l, 3 roštové nastavitelné police, zámek, samozavírací dveře, LED displej s tlačítky,,</t>
  </si>
  <si>
    <t>Stůl s dřezem a prolisem pracovní desky,,1525x700x900</t>
  </si>
  <si>
    <t>vlevo dřez 700x500x250 mm, prostor pro lednici, prolis pracovní desky, lévý lem pracovní desky, zadní lem a částečný pravý lem. Blížší specifikace viz samostatný technický standard nerezového nábytku - příloha výkazu výměr,,</t>
  </si>
  <si>
    <t>102.1</t>
  </si>
  <si>
    <t>Baterie se sprchou,,v = 900</t>
  </si>
  <si>
    <t>tlaková hadice, vyvažovací pružina, háček na sprchu a pákové přepnutí (sprcha/ramínko), max. průtok 17l/min., max. pracovní tlak 5 bar, upevňovací otvor pro baterii průměr 35mm,,</t>
  </si>
  <si>
    <t>Regál čtyřpolicový,,900x700x1800</t>
  </si>
  <si>
    <t>viz samostatný technický standard nerezového nábytku - příloha výkazu výměr,,</t>
  </si>
  <si>
    <t>791.2</t>
  </si>
  <si>
    <t>ÚKLID</t>
  </si>
  <si>
    <t>Police nástěnná,,300x800x40</t>
  </si>
  <si>
    <t>791.3</t>
  </si>
  <si>
    <t>VÝDEJ POKRMŮ</t>
  </si>
  <si>
    <t>Stůl s umyvadlem a prolisem pracovní desky,,1150x625x900</t>
  </si>
  <si>
    <t>dřez 400x300x200 mm v pravo, částečný prolis pracovní desky okolo dřezu, pravý a zadní lem pracovní desky. Blížší specifikace viz samostatný technický standard nerezového nábytku - příloha výkazu výměr,,</t>
  </si>
  <si>
    <t>Stojánková baterie,,v = 900</t>
  </si>
  <si>
    <t>páková, s převisem 215 mm, průměr 35 mm,,</t>
  </si>
  <si>
    <t>Odpadkový koš,,</t>
  </si>
  <si>
    <t>nerezový, objem 75l,,</t>
  </si>
  <si>
    <t>Výrobník horké vody,,185x370x580</t>
  </si>
  <si>
    <t>z ušlechtilé oceli, zásobník na vodu o objemu 10l, výroba 30l/hod., 0-100°C, digitalní regulace teploty s LED displejem, ukazatel hladiny vody, odkapávací miska, kohoutek na přesné dávkování, připojení na vodu,,</t>
  </si>
  <si>
    <t>Výdejní stůl s vestavěnou technologií a zásuvkovým blokem,,2350x800x900</t>
  </si>
  <si>
    <t>s přípravou na interiérové opláštění do strany jídelny a do průchodu, zásuvkový blok v levo, rezervní zásuvka 230V u ovládacího panelu ohřívací vany. Bližší specifikace viz. samostatný technický standard nerezového nábytku - příloha výkazu výměr,,</t>
  </si>
  <si>
    <t>204.1</t>
  </si>
  <si>
    <t>Vyhřívaná vana 2xGN1/1, vestavěná,,</t>
  </si>
  <si>
    <t>k vestavění, regulace teploty termostatem do 90°C, připojení na vodu a odpad blížší specifikace viz. samostatný technický standard nerezového nábytku - příloha výkazu výměr,,</t>
  </si>
  <si>
    <t>Chladicí skříň, podstolová,,600x615x830</t>
  </si>
  <si>
    <t>Vozík na odkládání nádobí s policemi,,750x500x600</t>
  </si>
  <si>
    <t>Nerezové provedení, zadní kolečka s brzdou. Snížené provdeení - horní police ve výšce 600mm, spodní police ve výšce 300 mm. viz samostatný technický standard nerezového nábytku - příloha výkazu výměr,,</t>
  </si>
  <si>
    <t>791.4</t>
  </si>
  <si>
    <t>MYTÍ NÁDOBÍ</t>
  </si>
  <si>
    <t>Stůl s dřezem, prolisem desky a dvířky,,1500x700x900</t>
  </si>
  <si>
    <t>dřez 450x450x250 mm v levo, prolis pracovní desky, zadní a pravý lem. Bližší specifikace viz samostatný technický standard nerezového nábytku - příloha výkazu výměr,,</t>
  </si>
  <si>
    <t>251.1</t>
  </si>
  <si>
    <t>Mycí stroj,,600x600x850</t>
  </si>
  <si>
    <t>viz. samostatný technický standard - příloha výkazu výměr,,</t>
  </si>
  <si>
    <t>253.1</t>
  </si>
  <si>
    <t>Úpravna vody,,225x440x640</t>
  </si>
  <si>
    <t>plně automatické objemově řízené změkčovací zařízení, sklolaminátové lahve, 10l změkčovací náplně,,</t>
  </si>
  <si>
    <t>Regál čtyřpolicový,,900x400x1800</t>
  </si>
  <si>
    <t>791.5</t>
  </si>
  <si>
    <t>Doprava zařízení na místo určení</t>
  </si>
  <si>
    <t>Rozmístění technologie dle projektové dokumentace</t>
  </si>
  <si>
    <t>Montáž zařízení dle pokynů stanovených výrobcem</t>
  </si>
  <si>
    <t>790.1</t>
  </si>
  <si>
    <t>Atypický nábytek</t>
  </si>
  <si>
    <t>A1</t>
  </si>
  <si>
    <t>A2</t>
  </si>
  <si>
    <t>POSUVNÁ ZÁSTĚNA + OBKLAD ,Posuvná zástěna zložená zo 6 dílců + obklad na stěnu po bočních stranách
ROZMĚR:
Celkový rozměr zástěny 7500x3000mm + obklady na stěnu šířka 1200 a 240mm
MATERIÁL: 
- Laminovaná DTD deska, Unidekor - U114 ST9 Zářivě žlutá - 1ks a U340 ST9 Sorbetově oranžová 1ks 
POZNÁMKA:
- Zafrézované madlo 
- zafrézovaná kolejnice v SDK podhledu</t>
  </si>
  <si>
    <t>A3</t>
  </si>
  <si>
    <t xml:space="preserve">ÚLOŽNÍ PROSTORY,MATERIÁL: 
- laminovaná DTD - Dřevodekor H1145 Dub Bardolino přírodní
ROZMĚR:
7500x3000mm
POZNÁMKA:
Otevřené police v spodní části
Horní dvířka otevíraní ze spodu na průhmat 
</t>
  </si>
  <si>
    <t>A4 A5 A6</t>
  </si>
  <si>
    <t xml:space="preserve">DŘEVĚNÝ OBKLAD NAD DVEŘE,MATERIÁL: 
- laminovaná DTD - Dřevodekor H1145 Dub Bardolino přírodní
ROZMĚR:
A4 - 1000x500mm - 2ks
A5 - 1460x500mm - 2ks
A6 - 900x500mml - 2ks
</t>
  </si>
  <si>
    <t>A7</t>
  </si>
  <si>
    <t>A8</t>
  </si>
  <si>
    <t xml:space="preserve">ŠUPLÍKY + PARAPET,MATERIÁL: 
- laminovaná DTD - Dřevodekor H1145 Dub Bardolino přírodní 
ROZMĚR:
4750x750mm (šuplíky) + parapet hloubka 240mm
Výška šuplíku 250mm + parapet 
POZNÁMKA:
Výsuv - otevíraní na TIP-ON
</t>
  </si>
  <si>
    <t>A9</t>
  </si>
  <si>
    <t xml:space="preserve">PRACOVNÍ STOLY + ŠUPLÍKY,MATERIÁL: 
- laminovaná DTD - Dřevodekor H1145 Dub Bardolino přírodní 
ROZMĚR:
STŮL - 4500x750mm, hloubka 600mm + parapet výkladce
ŠUPLÍKY 3ks - 400x700x550mm
POZNÁMKA:
Parapet výkladce součásti desky stolu
Otevíraní šuplíků na průhmat
</t>
  </si>
  <si>
    <t>A10</t>
  </si>
  <si>
    <t xml:space="preserve">KUCHYŇSKÝ KOUT,MATERIÁL: 
- laminovaná DTD -Unidekor W1100 ST9 Alpská bílá
PRACOVNÍ DESKA + ZÁDOVINA:
- laminovaná DTD - Dřevodekor H1145 Dub Bardolino přírodní 
POZNÁMKA:
Horní skříňky otevíraní na TIPON
Spodní skříňky otevíraní skryté - Gola profil
</t>
  </si>
  <si>
    <t>A11</t>
  </si>
  <si>
    <t xml:space="preserve">DŘEVĚNÝ OBKLAD NA STĚNU + OBLOŽENÍ GASTRO SESTAVY,DŘEVĚNÝ OBKLAD 
MATERIÁL: 
- Dřevodekor H1145 Dub Bardolino přírodní
- laminované dřevotřískové desky s hoření zpomalující vícevrstvou strukturou 
ROZMĚR:
3660x3000mm + 3610x3000mm
Celková tl. obkladu 40mm (vč. konstrukce)
Olemování otvoru tl. 50mm
OBLOŽENÍ GASTRO SESTAVY
MATERIÁL: 
- laminovaná DTD deska s nerezovou povrchvoou úpravou
- rozměr 1000x2300mm, tl. 20mm + 800x1000mm, tl.20 mm
</t>
  </si>
  <si>
    <t xml:space="preserve">A12 A13 </t>
  </si>
  <si>
    <t xml:space="preserve">DŘEVĚNÝ OBKLAD NAD DVEŘE,MATERIÁL: 
- laminovaná DTD - Dřevodekor H1145 Dub Bardolino přírodní
ROZMĚR:
A12 - 1000x250mm - 2ks
A13 - 800x500mm - 1ks
</t>
  </si>
  <si>
    <t>A14</t>
  </si>
  <si>
    <t xml:space="preserve">DŘEVĚNÁ STĚNA S VĚŠÁČKY,MATERIÁL: 
- laminovaná DTD - Dřevodekor H1145 Dub Bardolino přírodníL
ROZMĚR (vxšxh) - 850x2720x100mm
Zadní deska - 850x2720x20mm
Lamely - 850x20x80mm - 19ks 
POZNÁMKA:
-mezi lamelama 130mm
-háčky na ručníky 
</t>
  </si>
  <si>
    <t>A15</t>
  </si>
  <si>
    <t xml:space="preserve">VESTAVNÁ SKŘÍŇ NA PRÁDLO,MATERIÁL: 
- laminovaná DTD -Unidekor W1100 ST9 Alpská bílá
ROZMĚR (vxšxh) - 
Kratší strana 2500x1260x500 mm
Delší strana 2500x3240x500 mm
Policový systém
</t>
  </si>
  <si>
    <t>MONTÁŽ, ZAMEŘENÍ, DOPRAVA</t>
  </si>
  <si>
    <t>790.2</t>
  </si>
  <si>
    <t>Typizovaný nábytek</t>
  </si>
  <si>
    <t>DENNÍ MÍSTNOST 1.05, 1.21</t>
  </si>
  <si>
    <t>T1</t>
  </si>
  <si>
    <t xml:space="preserve">Stohovatelné lůžko,Školní postýlka 133x58x12 cm
Lehká a odolná konstrukce 
Speciální síťová výplň
Stohovatelnost
Antialergický materiál
Váha postýlky 3kg
Bohaté příslušenství - např nožičky, vozík, jmenovka, kolečka, …
</t>
  </si>
  <si>
    <t>T1.1</t>
  </si>
  <si>
    <t>Matrac,Školní matrac na lehátko 133 cm
Rozměry 123x48x5 cm
Materiál: Bavlna se zipem
Různé barvy</t>
  </si>
  <si>
    <t>T2</t>
  </si>
  <si>
    <t xml:space="preserve">Dětská dřevěná židle mořená,Dětská dřevěná židle mořená - barva oranžová
Výška židle: Možnost výběru 18-46 cm
 Konstrukce z bukového masivu
Sedák a opěrák z bukové překližky
Židle je ošetřena polomatným polyuretanovým lakem - snadná údržba, odolná proti vlhkosti a mechanickému poškození
Stohovatelná
</t>
  </si>
  <si>
    <t>T3</t>
  </si>
  <si>
    <t xml:space="preserve">Dětská dřevěná židle mořená,Dětská dřevěná židle mořená - barva žlutá
Výška židle: Možnost výběru 18-46 cm
 Konstrukce z bukového masivu
Sedák a opěrák z bukové překližky
Židle je ošetřena polomatným polyuretanovým lakem - snadná údržba, odolná proti vlhkosti a mechanickému poškození
Stohovatelná
</t>
  </si>
  <si>
    <t>T4</t>
  </si>
  <si>
    <t xml:space="preserve">Dětský stůl,Dětský stůl hranatý obdélnikový 120x60 cm
Výška stolu: Možnost výběru 36-76 cm 
Pevná konstrukce z masivu
Deska stolu z laminované dřevotřísky tl. 18mm s hranou ABS v oranžové barvě 
Aplikovaný ochranný lak
</t>
  </si>
  <si>
    <t>T5</t>
  </si>
  <si>
    <t xml:space="preserve">Dětský stůl,Dětský stůl hranatý obdélnikový 120x60 cm
Výška stolu: Možnost výběru 36-76 cm 
Pevná konstrukce z masivu
Deska stolu z laminované dřevotřísky tl. 18mm s hranou ABS v žluté barvě
Aplikovaný ochranný lak
</t>
  </si>
  <si>
    <t>ŠATNA DĚTI 1.03, 1.19</t>
  </si>
  <si>
    <t>T6</t>
  </si>
  <si>
    <t xml:space="preserve">Šatní skříň,Dětská šatní skříň v přírodním provedení s barevnými prvky
Dekor: buk
Barva: oranžová
Rozměry: výška 130 cm, hloubka 55 cm, šířka pro 6 dětí
Horní odkládací polička, centrální skříňka s poličkou, dole botník
2x dvojháček v každem boxu
ABS hrana tl. 2mm
Možnost zaoblení sedáku
</t>
  </si>
  <si>
    <t>T7</t>
  </si>
  <si>
    <t xml:space="preserve">Šatní skříň,Dětská šatní skříň v přírodním provedení s barevnými prvky
Dekor: buk
Barva: žlutá
Rozměry: výška 130 cm, hloubka 55 cm, šířka pro 6 dětí
Horní odkládací polička, centrální skříňka s poličkou, dole botník
2x dvojháček v každem boxu
ABS hrana tl. 2mm
Možnost zaoblení sedáku
</t>
  </si>
  <si>
    <t>UMYVÁRNA DĚTI 1.04, 1.20</t>
  </si>
  <si>
    <t>T8</t>
  </si>
  <si>
    <t xml:space="preserve">Přebalovací pult,Přebalovací stůl se 3 zásuvkami 
Rozměr 90x79x100 cm (šxhxv)
Barva - bílá 
</t>
  </si>
  <si>
    <t>T8.1</t>
  </si>
  <si>
    <t>Přebalovací podložka,Měkká pěnová výplň a zvášené okraje
Vyrobeno z nezávadného plastu, který se snadno otře a omyje
Rozměr - 80x74 cm (šxh)</t>
  </si>
  <si>
    <t>T9</t>
  </si>
  <si>
    <t>WC zástěna,Dělící stěna na nožičkách
Rozměr 80x55 cm
Laminátová dřevotřísková deska, barevná - 2ks oranžová, 2ks žlutá</t>
  </si>
  <si>
    <t>T10</t>
  </si>
  <si>
    <t>Zrcadlo,Kulaté zrcadlo 
Průměr 38 cm</t>
  </si>
  <si>
    <t>JÍDELNA 1.09</t>
  </si>
  <si>
    <t>T11</t>
  </si>
  <si>
    <t xml:space="preserve">Jídelní stůl pro zaměstnance,Obdélnikový rozkládací stůl
Barva - bílá
Rozměr 120/180x80 cm
</t>
  </si>
  <si>
    <t>T12</t>
  </si>
  <si>
    <t xml:space="preserve">Jídelní židle pro zaměstnance,Jídelní židle
Potah světle šedý - sundávatelný, možnost praní v pračce
Nohy z masivního dřeva - barva bílá
</t>
  </si>
  <si>
    <t>T13</t>
  </si>
  <si>
    <t xml:space="preserve">Dětská dřevěná židle,Dětská dřevěná židle, odstín přírodní
Výška židle: Možnost výběru 18-46 cm
 Konstrukce z bukového masivu
Sedák a opěrák z bukové překližky
Židle je ošetřena polomatným polyuretanovým lakem - snadná údržba, odolná proti vlhkosti a mechanickému poškození
Stohovatelná
</t>
  </si>
  <si>
    <t>T14</t>
  </si>
  <si>
    <t xml:space="preserve">Dětský jídelní stůl,Dětský stůl hranatý obdélnikový 120x60 cm
Výška stolu: Možnost výběru 36-76 cm 
Pevná konstrukce z masivu
Deska stolu z laminované dřevotřísky tl. 18mm s hranou ABS v barvě stolové desky
Aplikovaný ochranný lak
</t>
  </si>
  <si>
    <t>T15</t>
  </si>
  <si>
    <t>ZÁZEMÍ PERSONÁL 1.06, WC PERSONÁL 1.08</t>
  </si>
  <si>
    <t>T16</t>
  </si>
  <si>
    <t xml:space="preserve">Kancelářská židle,Kancelářská otočná židle, barva světle šedá
Ergonomická, manuálne nastavitelné napětí záklonu, opěrka hlavy a područky.
Výškovo nastavitelný sedák 
</t>
  </si>
  <si>
    <t>T17</t>
  </si>
  <si>
    <t xml:space="preserve">Police na boty,Rozměr: 79x32x37 cm
Barva: bílá
Materiál: masívne drevo/ nerezavějící ocel
Pro 6 páru bot
</t>
  </si>
  <si>
    <t>T18</t>
  </si>
  <si>
    <t xml:space="preserve">Věšák,Rozměr: 79 x32 x 25 cm
Barva: bílá
Materiál: masívní dřevo/ nerezavějící ocel
</t>
  </si>
  <si>
    <t>T19</t>
  </si>
  <si>
    <t>Zrcadlo (1.08 a 1.12),Zrcadlo 60x95 cm
Opatřeno bezpečnostní fólii, která zabraňuje rozbití skla</t>
  </si>
  <si>
    <t>T20</t>
  </si>
  <si>
    <t>Botník 
(předsíňka WC),Vyklápěcí botník - 3 přihrádky
Rozměr (šxvxh) - 71x119x24 cm
Barva bílá
Na boty velikosti až 45</t>
  </si>
  <si>
    <t>T21</t>
  </si>
  <si>
    <t>Regál (1.08 a 1.07),Kovový regál 230x90x23 cm
5-7 HDF dřevěných polic 
Nosnost 175kg / polici
Barva bílá</t>
  </si>
  <si>
    <t>ZÁZEMÍ PERSONÁL 1.12</t>
  </si>
  <si>
    <t>T22</t>
  </si>
  <si>
    <t>Stůl,Dřevěný stůl - bílý
Rozměr: 75x75x74 cm
Kovový rám</t>
  </si>
  <si>
    <t>T23</t>
  </si>
  <si>
    <t xml:space="preserve">Židle,Plastová židle bílá, stohovatelná </t>
  </si>
  <si>
    <t>T24</t>
  </si>
  <si>
    <t>Šatní skříňka,Bežný typ dvoudveřových šatních skříní
Rozměr (vxšxh) 180x60x50 cm
Vyrobeno z ocelového plechu tl. 0,6mm
Výztuha proti násilnému vniknutí
Cirkulace vzduchu pomocí větracích otvorů umístněných na dvířkach
Povrchová úprava práškovým lakem - barva šedá RAL 7035 korpus v šedém odstínu
Vnitřní prostor se dvěma policemi, šatní tyčí a háčky
Cylindrický zámek se 2 klíči</t>
  </si>
  <si>
    <t>TECHNICKÁ MÍSTNOST 1.18</t>
  </si>
  <si>
    <t>T25</t>
  </si>
  <si>
    <t xml:space="preserve">Policový regál,Policový regál 200x100x40 cm
5 polic
HDF dřevěné desky 
Konstrukce kovová - barva bílá </t>
  </si>
  <si>
    <t>VSTUPNÍ CHODBA 1.01, 1.17</t>
  </si>
  <si>
    <t>T26</t>
  </si>
  <si>
    <t>Lavice,Lavice na sezení
Rozměr 90x50x48 cm
Barva bílá</t>
  </si>
  <si>
    <t>SPOTŘEBIČE A ZAŘIZOVÁKY - DENNÍ MÍSTNOST 1.07</t>
  </si>
  <si>
    <t>Vestavěná lednice,Vestavná lednice s mrazákom nahoře
Objem 97l, panty vpravo, 2 police, LED osvětlení
Antibakteriální těsnění, statické chlazení
Rozměry 81,6x59,5x54,8 cm</t>
  </si>
  <si>
    <t>Vestavěná mikrovlnka,Vestavná mikrovlnná trouba - příkon 1450W, vnitřní objem 25l, 5 úrovní výkonu,
900 W výkon mikrovlnného ohřevu, disponuje grilem o výkonu 1000W,
s otočným talířem 31,5cm, rozmrazování, gril, časovač, otevíraní dvířek na stranu
Rozměry vnější: 40x56x45 cm
Rozměry vnitřní 20,7x33x45 cm  
Barva bílá</t>
  </si>
  <si>
    <t>Varná konvice,Rychlovarná konvice - s regulací teploty, nerezová, obje 1,5l, barva bílá, příkon 2200W
Dvojitý plášť, otočná základna, skrytá spirála a úložní prostor pro kabel, automatické otevíraní víka, automatické vypnutí, časovač, kontrola provozu, ochrana proti přehřátí, udržení teploty</t>
  </si>
  <si>
    <t>Dřezová baterie,Vodovodní dřezová baterie - pákové ovládání
 Klasický styl, otočná o 360°, nerezová barva</t>
  </si>
  <si>
    <t xml:space="preserve">Dřez,Granitový dřez fragranitový s odkapem, barvá bílá, 
Rozměr 970x550mm
Spodní skříňka od 450mm
Sítkový ventil 3 1/2" s přepadem
Sifon pro úsporu místa </t>
  </si>
  <si>
    <t>DOPLŇKY</t>
  </si>
  <si>
    <t xml:space="preserve">Molitanová rozkládací matrace ( místnost 1.05),Barva: oranžová
Rozměr složená: 60x40x40 cm
Rozměr rozložená: 160x60x10 cm
Jádro tvořeno vysoce kvalitní polyuretanovou pěnou
Potah snímatelný omývatelný 
Zip všitý dovnitř pro větší bezpečnost
Vrchní část matrace z koženky
</t>
  </si>
  <si>
    <t xml:space="preserve">Molitanová rozkládací matrace (místnost 1.21),Barva: žlutá
Rozměr složená: 60x40x40 cm
Rozměr rozložená: 160x60x10 cm
Jádro tvořeno vysoce kvalitní polyuretanovou pěnou
Potah snímatelný omývatelný 
Zip všitý dovnitř pro větší bezpečnost
Vrchní část matrace z koženky
</t>
  </si>
  <si>
    <t>Krabice na hračky 
(1.05 a 1.21),Plastový box vysoký 31,2x30x42,7 cm</t>
  </si>
  <si>
    <t xml:space="preserve">Zásobník na toaletní papír,Velká kapacita, menší nutnost údržby
Materiál plast, barva bílá/šedá
Jednoduché doplňování a čištění
Uzamykatelné
Velké okno - je videt, kdy je třeba doplnit náplň </t>
  </si>
  <si>
    <t>Zásobník na papírové utěrky,
Plnění shora, flexibilní doplňování
Materiál plast, barva bílá/šedá
Uzamykatelné
Velké okno - je vidět, kdy je třeba doplnit náplň</t>
  </si>
  <si>
    <t>Dávkovač mydla,Vysoká kapacita - 1000 umytí rukou - nenáročná údržba
S tlačítkem
Uzamykatelné
Materiál plast, barva bílá/šedá</t>
  </si>
  <si>
    <t>Odpadkové koše (WC, denní místnost, zázemí zaměstnanců),Inteirérový nášlapný koš z lakované oceli -  Barva bílá
Hygienické otevíraní nožním pedálem 
vybavení vnitřní vyjímatelnou plastovou nádobou 
Dvojitá skládací rukojet vnitřní nádoby pro uchycení plastových sáčků
Objem 30L</t>
  </si>
  <si>
    <t>Odpadkové koše na pleny ,Inteirérový nášlapný koš z lakované oceli - Barva bílá
Hygienické otevíraní nožním pedálem 
vybavení vnitřní vyjímatelnou plastovou nádobou 
Dvojitá skládací rukojet vnitřní nádoby pro uchycení plastových sáčků
Objem 20L</t>
  </si>
  <si>
    <t>Odpadkový koš na třídený odpad 3x15L,Vnější kryt z robustní, práškově lakované oceli - barva bílá
Koš z odolného polyethylenu (PE)
Koše lze vyjímat jednotlivě
Přední klapky s rukojetí pro snadné vyklápění
Těsně uzavíratelný interiér, zadržování pachů
Kryt se zadními otvory pro snadnou montáž na stěnu 
Snadno se čistí, bezhlučný</t>
  </si>
  <si>
    <t>790</t>
  </si>
  <si>
    <t>Herní prvky</t>
  </si>
  <si>
    <t>Z8</t>
  </si>
  <si>
    <t>Z1</t>
  </si>
  <si>
    <t>Z6</t>
  </si>
  <si>
    <t>Z2</t>
  </si>
  <si>
    <t>Z5</t>
  </si>
  <si>
    <t>Z4</t>
  </si>
  <si>
    <t>Z7</t>
  </si>
  <si>
    <t>Z3.1</t>
  </si>
  <si>
    <t>Z3.2</t>
  </si>
  <si>
    <t>montáž patek</t>
  </si>
  <si>
    <t>doprava</t>
  </si>
  <si>
    <t>výkopove práce</t>
  </si>
  <si>
    <t>betonovaní patek</t>
  </si>
  <si>
    <t>IO 01 VODOVODNÍ PŘÍPOJKA</t>
  </si>
  <si>
    <t xml:space="preserve"> </t>
  </si>
  <si>
    <t>11</t>
  </si>
  <si>
    <t>111101101R00</t>
  </si>
  <si>
    <t>Odstranění travin, rákosu na ploše do 0,1 ha</t>
  </si>
  <si>
    <t>ha</t>
  </si>
  <si>
    <t>26*4/10000</t>
  </si>
  <si>
    <t>8</t>
  </si>
  <si>
    <t>13</t>
  </si>
  <si>
    <t>132200112RAA</t>
  </si>
  <si>
    <t>132201219R00</t>
  </si>
  <si>
    <t>Příplatek za lepivost - hloubení rýh 200cm v hor.3</t>
  </si>
  <si>
    <t>12</t>
  </si>
  <si>
    <t>Příplatek za lepivost - hloubení rýh 200cm v hor.4</t>
  </si>
  <si>
    <t>139600013RAA</t>
  </si>
  <si>
    <t>Ruční výkop v hornině 4</t>
  </si>
  <si>
    <t>16</t>
  </si>
  <si>
    <t>Svislé přemístění výkopku z hor.1-4 do 2,5 m,rýha a jáma</t>
  </si>
  <si>
    <t>162301102RT3</t>
  </si>
  <si>
    <t>162701105RT3</t>
  </si>
  <si>
    <t>17</t>
  </si>
  <si>
    <t>18</t>
  </si>
  <si>
    <t>Obsyp potrubí bez prohození sypaniny s dodáním prosívky nebo štěrkopísku</t>
  </si>
  <si>
    <t>19</t>
  </si>
  <si>
    <t>Povrchové úpravy terénu</t>
  </si>
  <si>
    <t>20</t>
  </si>
  <si>
    <t>180401211R00</t>
  </si>
  <si>
    <t>Založení trávníku lučního výsevem v rovině</t>
  </si>
  <si>
    <t>26*4</t>
  </si>
  <si>
    <t>21</t>
  </si>
  <si>
    <t>181101102R00</t>
  </si>
  <si>
    <t>Úprava pláně v zářezech v hor. 1-4, se zhutněním</t>
  </si>
  <si>
    <t>61*0,8</t>
  </si>
  <si>
    <t>22</t>
  </si>
  <si>
    <t>181301101R00</t>
  </si>
  <si>
    <t>Rozprostření ornice, rovina, tl. do 10 cm do 500m2</t>
  </si>
  <si>
    <t>00572424</t>
  </si>
  <si>
    <t>Směs travní Obnova III - pro trvalou obnovu</t>
  </si>
  <si>
    <t>26*4*0,02</t>
  </si>
  <si>
    <t>Vyhledávací vodič</t>
  </si>
  <si>
    <t>24</t>
  </si>
  <si>
    <t>211220102R00</t>
  </si>
  <si>
    <t>M+D uzemňovacího vyhledávacího vodiče</t>
  </si>
  <si>
    <t>25</t>
  </si>
  <si>
    <t>673909991020</t>
  </si>
  <si>
    <t>Fólie výstražná šířka 20 cm modrá síťovina</t>
  </si>
  <si>
    <t>45</t>
  </si>
  <si>
    <t>26</t>
  </si>
  <si>
    <t>87</t>
  </si>
  <si>
    <t>Potrubí z trub plastických, skleněných a čedičových</t>
  </si>
  <si>
    <t>27</t>
  </si>
  <si>
    <t>877182121R00</t>
  </si>
  <si>
    <t>Přirážka za 1 spoj elektrotvarovky d 50 mm</t>
  </si>
  <si>
    <t>28</t>
  </si>
  <si>
    <t>286538094</t>
  </si>
  <si>
    <t>Elektrotvarovka - koleno 90°   d50</t>
  </si>
  <si>
    <t>29</t>
  </si>
  <si>
    <t>286538004</t>
  </si>
  <si>
    <t>Elektrotvarovka - spojka  d50</t>
  </si>
  <si>
    <t>30</t>
  </si>
  <si>
    <t>286136747</t>
  </si>
  <si>
    <t>Trubka PE100 SDR11, 50 x 4,6 mm</t>
  </si>
  <si>
    <t>;ztratné 10%; 6,1</t>
  </si>
  <si>
    <t>31</t>
  </si>
  <si>
    <t>871181121R00</t>
  </si>
  <si>
    <t>Montáž trubek polyetylenových ve výkopu d 50 mm</t>
  </si>
  <si>
    <t>32</t>
  </si>
  <si>
    <t>871211121R00</t>
  </si>
  <si>
    <t>Montáž trubek polyetylenových ve výkopu d 75 mm</t>
  </si>
  <si>
    <t>5,2</t>
  </si>
  <si>
    <t>33</t>
  </si>
  <si>
    <t>286136753</t>
  </si>
  <si>
    <t>Trubka PE100 SDR11, 75 x 6,8 mm</t>
  </si>
  <si>
    <t>5,20</t>
  </si>
  <si>
    <t>89</t>
  </si>
  <si>
    <t>Ostatní konstrukce a práce na trubním vedení</t>
  </si>
  <si>
    <t>34</t>
  </si>
  <si>
    <t>Pas navrtávací např: HAWLE 3500 DN 100 - 6/4" závitový</t>
  </si>
  <si>
    <t>35</t>
  </si>
  <si>
    <t>891181111R00</t>
  </si>
  <si>
    <t>Montáž vodovodních šoupátek ve výkopu DN 40</t>
  </si>
  <si>
    <t>36</t>
  </si>
  <si>
    <t>42228154</t>
  </si>
  <si>
    <t>Šoupátko např: HAWLE 2510 DN 6/4" pro dom.příp. - voda</t>
  </si>
  <si>
    <t>42291200</t>
  </si>
  <si>
    <t>Souprava zemní šoupátková Y 1020  DN 40</t>
  </si>
  <si>
    <t>38</t>
  </si>
  <si>
    <t>Desinfekce vodovodního potrubí DN 40</t>
  </si>
  <si>
    <t>39</t>
  </si>
  <si>
    <t>Tlaková zkouška vodovodního potrubí DN 40</t>
  </si>
  <si>
    <t>IO 02 DEŠŤOVÁ KANALIZACE</t>
  </si>
  <si>
    <t>30*4/10000</t>
  </si>
  <si>
    <t>132200112RAB</t>
  </si>
  <si>
    <t>131100010RAB</t>
  </si>
  <si>
    <t>Hloubení nezapažených jam v hornině1-4</t>
  </si>
  <si>
    <t>(3,08+2)*(8,38+2)*3,34</t>
  </si>
  <si>
    <t>30*4</t>
  </si>
  <si>
    <t>30*4*0,02</t>
  </si>
  <si>
    <t>273310020RA0</t>
  </si>
  <si>
    <t>Základová deska z betonu C 12/15, včetně bednění</t>
  </si>
  <si>
    <t>286111122</t>
  </si>
  <si>
    <t>Trubka kanalizační KGEM SN 8 PVC 160 x 4,7 x 2000 mm</t>
  </si>
  <si>
    <t>82/2</t>
  </si>
  <si>
    <t>;ztratné 10%; 4,1</t>
  </si>
  <si>
    <t>230180039R00</t>
  </si>
  <si>
    <t>Montáž trub z plastických hmot PE, PP, 160 x 5,8</t>
  </si>
  <si>
    <t>28613742</t>
  </si>
  <si>
    <t>Trubka tlaková PE HD (PE 80) D 32 x 3,0 mm PN 10</t>
  </si>
  <si>
    <t>892573111R00</t>
  </si>
  <si>
    <t>Zabezpečení konců kanal. potrubí DN do 200, vodou</t>
  </si>
  <si>
    <t>úsek</t>
  </si>
  <si>
    <t>892571111R00</t>
  </si>
  <si>
    <t>Zkouška těsnosti kanalizace DN do 200, vodou</t>
  </si>
  <si>
    <t>Retenční nádrž objem = 33,4 m3 vč. vystrojení, dopravy a usazení</t>
  </si>
  <si>
    <t>Virový ventil - 0,5 l/s</t>
  </si>
  <si>
    <t>IO 03 AREÁLOVÝ PLYNOVOD</t>
  </si>
  <si>
    <t>4/10000</t>
  </si>
  <si>
    <t>1,6*23*0,8</t>
  </si>
  <si>
    <t>(1,6*23*0,8)/2</t>
  </si>
  <si>
    <t>0,4*23*0,8</t>
  </si>
  <si>
    <t>1,05*23*0,8</t>
  </si>
  <si>
    <t>4*0,02</t>
  </si>
  <si>
    <t>0,15*23*0,8</t>
  </si>
  <si>
    <t>723</t>
  </si>
  <si>
    <t>Zkouška plynovodu</t>
  </si>
  <si>
    <t>723190909R00</t>
  </si>
  <si>
    <t>Zkouška tlaková  plynového potrubí</t>
  </si>
  <si>
    <t>723190907R00</t>
  </si>
  <si>
    <t>Odvzdušnění a napuštění plynového potrubí</t>
  </si>
  <si>
    <t>877212121R00</t>
  </si>
  <si>
    <t>Přirážka za 1 spoj elektrotvarovky d 63 mm</t>
  </si>
  <si>
    <t>286538005</t>
  </si>
  <si>
    <t>Elektrotvarovka - spojka  d63</t>
  </si>
  <si>
    <t>286538095</t>
  </si>
  <si>
    <t>Elektrotvarovka - koleno 90° d63</t>
  </si>
  <si>
    <t>Montáž trubek polyetylenových ve výkopu d 63 mm</t>
  </si>
  <si>
    <t>286136305</t>
  </si>
  <si>
    <t>Trubka plynová PE100 RC SDR 11 63 x 5,8 mm</t>
  </si>
  <si>
    <t>25,3</t>
  </si>
  <si>
    <t>;ztratné 10%; 2,53</t>
  </si>
  <si>
    <t>Plynoměrná skříň včetně základu a montáže</t>
  </si>
  <si>
    <t>Napojení na stávající domovní plynovod</t>
  </si>
  <si>
    <t>SO 03 HERNÍ PRVKY</t>
  </si>
  <si>
    <t>SO 02 ZPEVNĚNÉ PLOCHY</t>
  </si>
  <si>
    <t>113106291</t>
  </si>
  <si>
    <t>Rozebrání vozovek ze silničních dílců se spárami zalitými živicí strojně pl přes 50 do 200 m2</t>
  </si>
  <si>
    <t>Odstranění bet. Panelů tl. 150 mm</t>
  </si>
  <si>
    <t>148,0</t>
  </si>
  <si>
    <t>113107171</t>
  </si>
  <si>
    <t>Odstranění podkladu z betonu prostého tl přes 100 do 150 mm strojně pl přes 50 do 200 m2</t>
  </si>
  <si>
    <t>Vybourání betonové plochy v tl. do 150 mm (odhad) vč. odvozu a likvidace</t>
  </si>
  <si>
    <t>60,0</t>
  </si>
  <si>
    <t>113107222</t>
  </si>
  <si>
    <t>Odstranění podkladu z kameniva drceného tl přes 100 do 200 mm strojně pl přes 200 m2</t>
  </si>
  <si>
    <t>Odstranění nestmelených vrstev vozovky v tl. 200 mm (odhad)</t>
  </si>
  <si>
    <t>214,5</t>
  </si>
  <si>
    <t>113107224</t>
  </si>
  <si>
    <t>Odstranění podkladu z kameniva drceného tl přes 300 do 400 mm strojně pl přes 200 m2</t>
  </si>
  <si>
    <t>Odstranění nestmelených vrstev vozovky v tl. Do 400 mm (odhad)</t>
  </si>
  <si>
    <t>413,0</t>
  </si>
  <si>
    <t>113107341</t>
  </si>
  <si>
    <t>Odstranění podkladu živičného tl 50 mm strojně pl do 50 m2</t>
  </si>
  <si>
    <t>Bourání líteho asfaltu v tl. 50 mm (odhad) - stáv. chodník</t>
  </si>
  <si>
    <t>6,5</t>
  </si>
  <si>
    <t>Bourání asfaltobetonu v tl. 50 mm (odhad) - na stáv. zpevněné ploše/parkovišti</t>
  </si>
  <si>
    <t>44,0</t>
  </si>
  <si>
    <t>Součet</t>
  </si>
  <si>
    <t>113155122</t>
  </si>
  <si>
    <t>Frézování betonového krytu tl 40 mm pruh š přes 0,5 do 1 m pl do 500 m2 bez překážek v trase</t>
  </si>
  <si>
    <t>Rekonstrukce povrchů VNÚK</t>
  </si>
  <si>
    <t>136,0</t>
  </si>
  <si>
    <t>113201111</t>
  </si>
  <si>
    <t>Vytrhání obrub chodníkových ležatých</t>
  </si>
  <si>
    <t>122211101</t>
  </si>
  <si>
    <t>Odkopávky a prokopávky v hornině třídy těžitelnosti I, skupiny 3 ručně</t>
  </si>
  <si>
    <t>cca 10% výkopů bude provedeno ručně</t>
  </si>
  <si>
    <t>46,575*0,1</t>
  </si>
  <si>
    <t>66,3*0,1</t>
  </si>
  <si>
    <t>369,16*0,1</t>
  </si>
  <si>
    <t>122351102</t>
  </si>
  <si>
    <t>Odkopávky a prokopávky nezapažené v hornině třídy těžitelnosti II skupiny 4 objem do 50 m3 strojně</t>
  </si>
  <si>
    <t xml:space="preserve">Výkop pro chodník </t>
  </si>
  <si>
    <t>24,075</t>
  </si>
  <si>
    <t>Výkop pro AZ chodníku</t>
  </si>
  <si>
    <t>22,5</t>
  </si>
  <si>
    <t>Mezisoučet</t>
  </si>
  <si>
    <t>-46,575*0,1</t>
  </si>
  <si>
    <t>122351103</t>
  </si>
  <si>
    <t>Odkopávky a prokopávky nezapažené v hornině třídy těžitelnosti II skupiny 4 objem do 100 m3 strojně</t>
  </si>
  <si>
    <t>Výkop pro zpevněné plochy</t>
  </si>
  <si>
    <t>66,3</t>
  </si>
  <si>
    <t>-66,3*0,1</t>
  </si>
  <si>
    <t>122351104</t>
  </si>
  <si>
    <t>Odkopávky a prokopávky nezapažené v hornině třídy těžitelnosti II skupiny 4 objem do 500 m3 strojně</t>
  </si>
  <si>
    <t>Výkop pro AZ zpevněných ploch</t>
  </si>
  <si>
    <t>369,16</t>
  </si>
  <si>
    <t>-369,16*0,1</t>
  </si>
  <si>
    <t>131151343</t>
  </si>
  <si>
    <t>Vrtání jamek pro plotové sloupky D přes 200 do 300 mm strojně</t>
  </si>
  <si>
    <t>Pro základ sloupku DZ</t>
  </si>
  <si>
    <t>9*0,8</t>
  </si>
  <si>
    <t>132251101</t>
  </si>
  <si>
    <t>Hloubení rýh nezapažených š do 800 mm v hornině třídy těžitelnosti I skupiny 3 objem do 20 m3 strojně</t>
  </si>
  <si>
    <t>drenáž</t>
  </si>
  <si>
    <t>159,8*0,3*0,3</t>
  </si>
  <si>
    <t>Přípojka, šachta, napojení kanalizace</t>
  </si>
  <si>
    <t>13,44</t>
  </si>
  <si>
    <t>132254101</t>
  </si>
  <si>
    <t>Hloubení rýh zapažených š do 800 mm v hornině třídy těžitelnosti I skupiny 3 objem do 20 m3 strojně</t>
  </si>
  <si>
    <t>151101101</t>
  </si>
  <si>
    <t>Zřízení příložného pažení a rozepření stěn rýh hl do 2 m</t>
  </si>
  <si>
    <t>151101111</t>
  </si>
  <si>
    <t>Odstranění příložného pažení a rozepření stěn rýh hl do 2 m</t>
  </si>
  <si>
    <t>162751117</t>
  </si>
  <si>
    <t>Vodorovné přemístění přes 9 000 do 10000 m výkopku/sypaniny z horniny třídy těžitelnosti I skupiny 1 až 3</t>
  </si>
  <si>
    <t>46,575</t>
  </si>
  <si>
    <t>27,822</t>
  </si>
  <si>
    <t>odpočet - zásyp a násyp vytěženou zeminou</t>
  </si>
  <si>
    <t>-44,25</t>
  </si>
  <si>
    <t>-14,382</t>
  </si>
  <si>
    <t>162751119</t>
  </si>
  <si>
    <t>Příplatek k vodorovnému přemístění výkopku/sypaniny z horniny třídy těžitelnosti I skupiny 1 až 3 ZKD 1000 m přes 10000 m</t>
  </si>
  <si>
    <t>464,665*5 'Přepočtené koeficientem množství</t>
  </si>
  <si>
    <t>171151103</t>
  </si>
  <si>
    <t>Uložení sypaniny z hornin soudržných do násypů zhutněných strojně</t>
  </si>
  <si>
    <t>Dosypávky zeminou</t>
  </si>
  <si>
    <t>44,25</t>
  </si>
  <si>
    <t>174111101</t>
  </si>
  <si>
    <t>Zásyp jam, šachet rýh nebo kolem objektů sypaninou se zhutněním ručně</t>
  </si>
  <si>
    <t>159,8*0,4*0,2</t>
  </si>
  <si>
    <t>175111101</t>
  </si>
  <si>
    <t>Obsypání potrubí ručně sypaninou bez prohození, uloženou do 3 m</t>
  </si>
  <si>
    <t>Obsyp přípojek a šachty např. ŠP fr. 0/16</t>
  </si>
  <si>
    <t>15,65</t>
  </si>
  <si>
    <t>5833730R</t>
  </si>
  <si>
    <t>štěrkopísek frakce 0/16</t>
  </si>
  <si>
    <t>15,65*2 'Přepočtené koeficientem množství</t>
  </si>
  <si>
    <t>181111111</t>
  </si>
  <si>
    <t>Plošná úprava terénu do 500 m2 zemina skupiny 1 až 4 nerovnosti přes 50 do 100 mm v rovinně a svahu do 1:5</t>
  </si>
  <si>
    <t>181351103</t>
  </si>
  <si>
    <t>Rozprostření ornice tl vrstvy do 200 mm pl přes 100 do 500 m2 v rovině nebo ve svahu do 1:5 strojně</t>
  </si>
  <si>
    <t>Ohumusování v tl. 100 mm a osetí</t>
  </si>
  <si>
    <t>180,0</t>
  </si>
  <si>
    <t>181411131</t>
  </si>
  <si>
    <t>Založení parkového trávníku výsevem pl do 1000 m2 v rovině a ve svahu do 1:5</t>
  </si>
  <si>
    <t>00572420</t>
  </si>
  <si>
    <t>osivo směs travní parková okrasná</t>
  </si>
  <si>
    <t>180*0,02 'Přepočtené koeficientem množství</t>
  </si>
  <si>
    <t>183403153</t>
  </si>
  <si>
    <t>Obdělání půdy hrabáním v rovině a svahu do 1:5</t>
  </si>
  <si>
    <t>185803111</t>
  </si>
  <si>
    <t>Ošetření trávníku shrabáním v rovině a svahu do 1:5</t>
  </si>
  <si>
    <t>2x zalití vodou</t>
  </si>
  <si>
    <t>180*2</t>
  </si>
  <si>
    <t>Zakládání</t>
  </si>
  <si>
    <t>212755214</t>
  </si>
  <si>
    <t>Trativody z drenážních trubek plastových flexibilních D 100 mm bez lože</t>
  </si>
  <si>
    <t>212972112</t>
  </si>
  <si>
    <t>Opláštění drenážních trub filtrační textilií DN 100</t>
  </si>
  <si>
    <t>Osazování betonových palisád do betonového základu v řadě výšky prvku do 0,5 m</t>
  </si>
  <si>
    <t>359901211.R00</t>
  </si>
  <si>
    <t>Monitoring stoky jakékoli výšky na nové kanalizaci, kamerové zkoušky vč. zkoušky ovality</t>
  </si>
  <si>
    <t>3,5*18</t>
  </si>
  <si>
    <t>451573111</t>
  </si>
  <si>
    <t>Lože pod potrubí otevřený výkop ze štěrkopísku</t>
  </si>
  <si>
    <t>Podsyp přípojek a šachty např. ŠP fr. 0/8</t>
  </si>
  <si>
    <t>3,21</t>
  </si>
  <si>
    <t>452112112</t>
  </si>
  <si>
    <t>Osazení betonových prstenců nebo rámů v do 100 mm pod poklopy a mříže</t>
  </si>
  <si>
    <t>Betonový roznášecí prstenec</t>
  </si>
  <si>
    <t>59224150</t>
  </si>
  <si>
    <t>prstenec roznášecí pro plastové šachty</t>
  </si>
  <si>
    <t>452191190.R00</t>
  </si>
  <si>
    <t>Odstranění uliční vpusti</t>
  </si>
  <si>
    <t>Komunikace pozemní</t>
  </si>
  <si>
    <t>564851011</t>
  </si>
  <si>
    <t>Podklad ze štěrkodrtě ŠD plochy do 100 m2 tl 150 mm</t>
  </si>
  <si>
    <t>ŠD fr. 0/63 v tl. 150 mm pro zásyp 3D geomříže</t>
  </si>
  <si>
    <t>92,0</t>
  </si>
  <si>
    <t>ŠD fr. 0/32 v tl. 150 mm (pro asfaltovou vozovku) - dvě vrstvy</t>
  </si>
  <si>
    <t>21,34*2</t>
  </si>
  <si>
    <t>564861011</t>
  </si>
  <si>
    <t>Podklad ze štěrkodrtě ŠD plochy do 100 m2 tl 200 mm</t>
  </si>
  <si>
    <t>ŠD tl.200 mm pro pěší komuniakci podél cesty</t>
  </si>
  <si>
    <t>71,6</t>
  </si>
  <si>
    <t>ŠD fr. 0/32 podsyp pod panely v tl. Do 200 mm</t>
  </si>
  <si>
    <t>10,5</t>
  </si>
  <si>
    <t>40</t>
  </si>
  <si>
    <t>564861111</t>
  </si>
  <si>
    <t>Podklad ze štěrkodrtě ŠD plochy přes 100 m2 tl 200 mm</t>
  </si>
  <si>
    <t>Aktivní zona tl. 0,40 m pod zpevněnýma plochama, ŠD fr. 0/32</t>
  </si>
  <si>
    <t>990,4*2</t>
  </si>
  <si>
    <t>41</t>
  </si>
  <si>
    <t>564871016</t>
  </si>
  <si>
    <t>Podklad ze štěrkodrtě ŠD plochy do 100 m2 tl 300 mm</t>
  </si>
  <si>
    <t>Aktivní zona tl. 0,30 m pod pěší komunikací, ŠD fr. 0/32</t>
  </si>
  <si>
    <t>74,9</t>
  </si>
  <si>
    <t>42</t>
  </si>
  <si>
    <t>564871116</t>
  </si>
  <si>
    <t>Podklad ze štěrkodrtě ŠD plochy přes 100 m2 tl. 300 mm</t>
  </si>
  <si>
    <t>ŠD pro zbylé zpevněné plochy</t>
  </si>
  <si>
    <t>996,732</t>
  </si>
  <si>
    <t>43</t>
  </si>
  <si>
    <t>565135121</t>
  </si>
  <si>
    <t>Asfaltový beton vrstva podkladní ACP 16 (obalované kamenivo OKS) tl 50 mm š přes 3 m</t>
  </si>
  <si>
    <t>ACP16+ 50/70 v tl. 50 mm</t>
  </si>
  <si>
    <t>21,4</t>
  </si>
  <si>
    <t>44</t>
  </si>
  <si>
    <t>573111112</t>
  </si>
  <si>
    <t>Postřik živičný infiltrační s posypem z asfaltu množství 1 kg/m2</t>
  </si>
  <si>
    <t>573211108</t>
  </si>
  <si>
    <t>Postřik živičný spojovací z asfaltu v množství 0,40 kg/m2</t>
  </si>
  <si>
    <t>46</t>
  </si>
  <si>
    <t>577134141</t>
  </si>
  <si>
    <t>Asfaltový beton vrstva obrusná ACO 11 (ABS) tř. I tl 40 mm š přes 3 m z modifikovaného asfaltu</t>
  </si>
  <si>
    <t>ACO 11 50/70 tl. 40 mm</t>
  </si>
  <si>
    <t>159,0</t>
  </si>
  <si>
    <t>47</t>
  </si>
  <si>
    <t>584121108</t>
  </si>
  <si>
    <t>Osazení silničních dílců z ŽB do lože z kameniva těženého tl 40 mm plochy do 15 m2</t>
  </si>
  <si>
    <t>Betonový panel tl. 150 mm, 3000x1000 3ks</t>
  </si>
  <si>
    <t>3,0*1,0*3</t>
  </si>
  <si>
    <t>48</t>
  </si>
  <si>
    <t>59381009</t>
  </si>
  <si>
    <t>panel silniční 3,00x1,00x0,15m</t>
  </si>
  <si>
    <t>49</t>
  </si>
  <si>
    <t>596212210</t>
  </si>
  <si>
    <t>Kladení zámkové dlažby pozemních komunikací ručně tl 80 mm skupiny A pl do 50 m2</t>
  </si>
  <si>
    <t>10,0 "dlažba reliéfní</t>
  </si>
  <si>
    <t>33,5 "dlažba bez zkosených hran</t>
  </si>
  <si>
    <t>zpět demontovaná dlažba</t>
  </si>
  <si>
    <t>8,8</t>
  </si>
  <si>
    <t>50</t>
  </si>
  <si>
    <t>59245226</t>
  </si>
  <si>
    <t>dlažba tvar obdélník betonová pro nevidomé 200x100x80mm barevná</t>
  </si>
  <si>
    <t>52,3*1,03 'Přepočtené koeficientem množství</t>
  </si>
  <si>
    <t>51</t>
  </si>
  <si>
    <t>596212212</t>
  </si>
  <si>
    <t>Kladení zámkové dlažby pozemních komunikací ručně tl 80 mm skupiny A pl přes 100 do 300 m2</t>
  </si>
  <si>
    <t>Betonová dlažba bez zkosených hran 200x200x80 mm</t>
  </si>
  <si>
    <t>108,0</t>
  </si>
  <si>
    <t>52</t>
  </si>
  <si>
    <t>5924500R</t>
  </si>
  <si>
    <t>dlažba tvar čtverec betonová 200x200x80mm přírodní rovná</t>
  </si>
  <si>
    <t>108*1,02 'Přepočtené koeficientem množství</t>
  </si>
  <si>
    <t>53</t>
  </si>
  <si>
    <t>596212213</t>
  </si>
  <si>
    <t>Kladení zámkové dlažby pozemních komunikací ručně tl 80 mm skupiny A pl přes 300 m2</t>
  </si>
  <si>
    <t>Betonová dlažba normální 80 mm</t>
  </si>
  <si>
    <t>781,5</t>
  </si>
  <si>
    <t>54</t>
  </si>
  <si>
    <t>59245020</t>
  </si>
  <si>
    <t>dlažba tvar obdélník betonová 200x100x80mm přírodní</t>
  </si>
  <si>
    <t>781,5*1,02 'Přepočtené koeficientem množství</t>
  </si>
  <si>
    <t>Trubní vedení</t>
  </si>
  <si>
    <t>55</t>
  </si>
  <si>
    <t>831352199.R00</t>
  </si>
  <si>
    <t>Napojení do stávající jednotné kanalizace</t>
  </si>
  <si>
    <t>56</t>
  </si>
  <si>
    <t>871275811</t>
  </si>
  <si>
    <t>Bourání stávajícího potrubí z PVC nebo PP DN 150</t>
  </si>
  <si>
    <t>Odstranění stáv. přípojky UV</t>
  </si>
  <si>
    <t>2,8</t>
  </si>
  <si>
    <t>57</t>
  </si>
  <si>
    <t>871315231</t>
  </si>
  <si>
    <t>Kanalizační potrubí z tvrdého PVC jednovrstvé tuhost třídy SN10 DN 160</t>
  </si>
  <si>
    <t>PVC-KG trouby do DN160 pro vytvoření spádišťové šachty (vč. příslušenství)</t>
  </si>
  <si>
    <t>4,0</t>
  </si>
  <si>
    <t>Napojení žlabů</t>
  </si>
  <si>
    <t>12,2+5,7+3,5</t>
  </si>
  <si>
    <t>58</t>
  </si>
  <si>
    <t>892351111</t>
  </si>
  <si>
    <t>Tlaková zkouška vodou potrubí DN 150 nebo 200</t>
  </si>
  <si>
    <t>59</t>
  </si>
  <si>
    <t>894812201</t>
  </si>
  <si>
    <t>Revizní a čistící šachta z PP šachtové dno DN 425/150 průtočné</t>
  </si>
  <si>
    <t>60</t>
  </si>
  <si>
    <t>894812231</t>
  </si>
  <si>
    <t>Revizní a čistící šachta z PP DN 425 šachtová roura korugovaná bez hrdla světlé hloubky 1500 mm</t>
  </si>
  <si>
    <t>894812241</t>
  </si>
  <si>
    <t>Revizní a čistící šachta z PP DN 425 šachtová roura teleskopická světlé hloubky 375 mm</t>
  </si>
  <si>
    <t>894812249</t>
  </si>
  <si>
    <t>Příplatek k rourám revizní a čistící šachty z PP DN 425 za uříznutí šachtové roury</t>
  </si>
  <si>
    <t>894812262</t>
  </si>
  <si>
    <t>Revizní a čistící šachta z PP DN 425 poklop litinový plný do teleskopické trubky pro třídu zatížení D400</t>
  </si>
  <si>
    <t>64</t>
  </si>
  <si>
    <t>894812390.R00</t>
  </si>
  <si>
    <t>65</t>
  </si>
  <si>
    <t>894812501</t>
  </si>
  <si>
    <t>Revizní a čistící šachta z PP typ DN 1000/160 šachtové dno průtočné 90°</t>
  </si>
  <si>
    <t>66</t>
  </si>
  <si>
    <t>894812522</t>
  </si>
  <si>
    <t>Revizní a čistící šachta z PP DN 1000 šachtová roura korugovaná světlé hloubky 2400 mm</t>
  </si>
  <si>
    <t>67</t>
  </si>
  <si>
    <t>894812529</t>
  </si>
  <si>
    <t>Příplatek k rourám revizní a čistící šachty z PP DN 1000 za uříznutí šachtové skruže</t>
  </si>
  <si>
    <t>68</t>
  </si>
  <si>
    <t>894812551</t>
  </si>
  <si>
    <t>Revizní a čistící šachta z PP DN 1000 poklop litinový pro třídu zatížení D400 na plastovém konusu</t>
  </si>
  <si>
    <t>69</t>
  </si>
  <si>
    <t>894812612</t>
  </si>
  <si>
    <t>Vyříznutí a utěsnění otvoru ve stěně šachty DN 160</t>
  </si>
  <si>
    <t>Navrtávky vč. příslušenství pro napojení potrubí DN160 do šachty</t>
  </si>
  <si>
    <t>70</t>
  </si>
  <si>
    <t>894812619.R00</t>
  </si>
  <si>
    <t>Ostatní spojovací a těsnící materiál</t>
  </si>
  <si>
    <t>Ostatní konstrukce a práce, bourání</t>
  </si>
  <si>
    <t>71</t>
  </si>
  <si>
    <t>914111111</t>
  </si>
  <si>
    <t>Montáž svislé dopravní značky do velikosti 1 m2 objímkami na sloupek nebo konzolu</t>
  </si>
  <si>
    <t>72</t>
  </si>
  <si>
    <t>4044565R</t>
  </si>
  <si>
    <t>dopravní značka</t>
  </si>
  <si>
    <t>73</t>
  </si>
  <si>
    <t>914511111</t>
  </si>
  <si>
    <t>Montáž sloupku dopravních značek délky do 3,5 m s betonovým základem</t>
  </si>
  <si>
    <t>74</t>
  </si>
  <si>
    <t>40445230</t>
  </si>
  <si>
    <t>sloupek pro dopravní značku Zn D 70mm v 3,5m</t>
  </si>
  <si>
    <t>75</t>
  </si>
  <si>
    <t>915111111</t>
  </si>
  <si>
    <t>Vodorovné dopravní značení dělící čáry souvislé š 125 mm základní bílá barva</t>
  </si>
  <si>
    <t>Parkovací stání</t>
  </si>
  <si>
    <t>36,5</t>
  </si>
  <si>
    <t>76</t>
  </si>
  <si>
    <t>915311111</t>
  </si>
  <si>
    <t>Předformátované vodorovné dopravní značení dopravní značky do 1 m2</t>
  </si>
  <si>
    <t>Piktogramy ZTP</t>
  </si>
  <si>
    <t>77</t>
  </si>
  <si>
    <t>915611111</t>
  </si>
  <si>
    <t>Předznačení vodorovného liniového značení</t>
  </si>
  <si>
    <t>78</t>
  </si>
  <si>
    <t>915621111</t>
  </si>
  <si>
    <t>Předznačení vodorovného plošného značení</t>
  </si>
  <si>
    <t>79</t>
  </si>
  <si>
    <t>916111122</t>
  </si>
  <si>
    <t>Osazení obruby z drobných kostek bez boční opěry do lože z betonu prostého</t>
  </si>
  <si>
    <t>Jednořádek ze žulové kostky</t>
  </si>
  <si>
    <t>52,6</t>
  </si>
  <si>
    <t>80</t>
  </si>
  <si>
    <t>58381015</t>
  </si>
  <si>
    <t>kostka řezanoštípaná dlažební žula 10x10x10cm</t>
  </si>
  <si>
    <t>52,6*0,11 'Přepočtené koeficientem množství</t>
  </si>
  <si>
    <t>81</t>
  </si>
  <si>
    <t>916131113</t>
  </si>
  <si>
    <t>Osazení silničního obrubníku betonového ležatého s boční opěrou do lože z betonu prostého</t>
  </si>
  <si>
    <t>Bet. obruba nájezdová 150x150</t>
  </si>
  <si>
    <t>96,0</t>
  </si>
  <si>
    <t>Betonová obruba přechodová (silniční na nájezdovou)</t>
  </si>
  <si>
    <t>1,0</t>
  </si>
  <si>
    <t>82</t>
  </si>
  <si>
    <t>59217029</t>
  </si>
  <si>
    <t>obrubník betonový silniční nájezdový 1000x150x150mm</t>
  </si>
  <si>
    <t>96*1,02 'Přepočtené koeficientem množství</t>
  </si>
  <si>
    <t>83</t>
  </si>
  <si>
    <t>59217030</t>
  </si>
  <si>
    <t>obrubník betonový silniční přechodový 1000x150x150-250mm</t>
  </si>
  <si>
    <t>84</t>
  </si>
  <si>
    <t>916131213</t>
  </si>
  <si>
    <t>Osazení silničního obrubníku betonového stojatého s boční opěrou do lože z betonu prostého</t>
  </si>
  <si>
    <t>Beton. Obruba silniční 250x150</t>
  </si>
  <si>
    <t>43,0</t>
  </si>
  <si>
    <t>85</t>
  </si>
  <si>
    <t>59217031</t>
  </si>
  <si>
    <t>obrubník betonový silniční 1000x150x250mm</t>
  </si>
  <si>
    <t>43*1,02 'Přepočtené koeficientem množství</t>
  </si>
  <si>
    <t>86</t>
  </si>
  <si>
    <t>916231213</t>
  </si>
  <si>
    <t>Osazení chodníkového obrubníku betonového stojatého s boční opěrou do lože z betonu prostého</t>
  </si>
  <si>
    <t>Bet. obruba 200x100</t>
  </si>
  <si>
    <t>81,7</t>
  </si>
  <si>
    <t>Bet. obruba 250x100</t>
  </si>
  <si>
    <t>128,1</t>
  </si>
  <si>
    <t>59217019</t>
  </si>
  <si>
    <t>obrubník betonový chodníkový 1000x100x200mm</t>
  </si>
  <si>
    <t>81,7*1,02 'Přepočtené koeficientem množství</t>
  </si>
  <si>
    <t>88</t>
  </si>
  <si>
    <t>59217017</t>
  </si>
  <si>
    <t>obrubník betonový chodníkový 1000x100x250mm</t>
  </si>
  <si>
    <t>128,1*1,02 'Přepočtené koeficientem množství</t>
  </si>
  <si>
    <t>919112233</t>
  </si>
  <si>
    <t>Řezání spár pro vytvoření komůrky š 20 mm hl 40 mm pro těsnící zálivku v živičném krytu</t>
  </si>
  <si>
    <t>Řezání spár vč. proříznutí na zálivku</t>
  </si>
  <si>
    <t>17,4</t>
  </si>
  <si>
    <t>90</t>
  </si>
  <si>
    <t>919122132</t>
  </si>
  <si>
    <t>Těsnění spár zálivkou za tepla pro komůrky š 20 mm hl 40 mm s těsnicím profilem</t>
  </si>
  <si>
    <t>91</t>
  </si>
  <si>
    <t>919721131</t>
  </si>
  <si>
    <t>Geomříž pro stabilizaci podkladu tuhá trojosá z PP tl 4 mm</t>
  </si>
  <si>
    <t>3D geomříž pro stabilizaci podloží v místě kořenového systému, bude-li třeba</t>
  </si>
  <si>
    <t>92</t>
  </si>
  <si>
    <t>919726122</t>
  </si>
  <si>
    <t>Geotextilie pro ochranu, separaci a filtraci netkaná měrná hm přes 200 do 300 g/m2</t>
  </si>
  <si>
    <t>Geotextílie pod AZ, separační geotextílie typu S2 dle TP97</t>
  </si>
  <si>
    <t>1084,2</t>
  </si>
  <si>
    <t>93</t>
  </si>
  <si>
    <t>935113111</t>
  </si>
  <si>
    <t>Osazení odvodňovacího polymerbetonového žlabu s krycím roštem šířky do 200 mm - uložení dle VL výrobce pro zatížení D400</t>
  </si>
  <si>
    <t>Odvodňovací žlab min. š. 185 mm s lit. Mříží D400, vnitřní spád</t>
  </si>
  <si>
    <t>73,75</t>
  </si>
  <si>
    <t>59227011</t>
  </si>
  <si>
    <t>žlab odvodňovací z polymerbetonu se spádem dna 0,5% 130x180mm</t>
  </si>
  <si>
    <t>56241035</t>
  </si>
  <si>
    <t>rošt mřížkový D400 litina pro žlab š 200mm</t>
  </si>
  <si>
    <t>935923216</t>
  </si>
  <si>
    <t>Osazení vpusti pro odvodňovací žlab betonový nebo polymerbetonový s krycím roštem šířky do 200 mm - uložení dle VL výrobce pro zatížení D400</t>
  </si>
  <si>
    <t>97</t>
  </si>
  <si>
    <t>59223074</t>
  </si>
  <si>
    <t>vpusť odtoková polymerbetonová s integrovaným těsněním 500x130x380</t>
  </si>
  <si>
    <t>98</t>
  </si>
  <si>
    <t>938909331</t>
  </si>
  <si>
    <t>Čištění vozovek metením ručně podkladu nebo krytu betonového nebo živičného</t>
  </si>
  <si>
    <t>966006132</t>
  </si>
  <si>
    <t>Odstranění značek dopravních nebo orientačních se sloupky s betonovými patkami</t>
  </si>
  <si>
    <t>Odstranění DZ- sloupky vč. patek</t>
  </si>
  <si>
    <t>100</t>
  </si>
  <si>
    <t>966006211</t>
  </si>
  <si>
    <t>Odstranění svislých dopravních značek ze sloupů, sloupků nebo konzol</t>
  </si>
  <si>
    <t>Přesun sutě</t>
  </si>
  <si>
    <t>101</t>
  </si>
  <si>
    <t>997221551</t>
  </si>
  <si>
    <t>Vodorovná doprava suti ze sypkých materiálů do 1 km</t>
  </si>
  <si>
    <t>102</t>
  </si>
  <si>
    <t>997221559</t>
  </si>
  <si>
    <t>Příplatek ZKD 1 km u vodorovné dopravy suti ze sypkých materiálů</t>
  </si>
  <si>
    <t>416,012*14 'Přepočtené koeficientem množství</t>
  </si>
  <si>
    <t>103</t>
  </si>
  <si>
    <t>997221611</t>
  </si>
  <si>
    <t>Nakládání suti na dopravní prostředky pro vodorovnou dopravu</t>
  </si>
  <si>
    <t>104</t>
  </si>
  <si>
    <t>997221615</t>
  </si>
  <si>
    <t>Poplatek za uložení na skládce (skládkovné) stavebního odpadu betonového kód odpadu 17 01 01</t>
  </si>
  <si>
    <t>105</t>
  </si>
  <si>
    <t>997221625</t>
  </si>
  <si>
    <t>Poplatek za uložení na skládce (skládkovné) stavebního odpadu železobetonového kód odpadu 17 01 01</t>
  </si>
  <si>
    <t>106</t>
  </si>
  <si>
    <t>997221645</t>
  </si>
  <si>
    <t>Poplatek za uložení na skládce (skládkovné) odpadu asfaltového bez dehtu kód odpadu 17 03 02</t>
  </si>
  <si>
    <t>4,949</t>
  </si>
  <si>
    <t>14,008</t>
  </si>
  <si>
    <t>107</t>
  </si>
  <si>
    <t>997221655</t>
  </si>
  <si>
    <t>Poplatek za uložení na skládce (skládkovné) zeminy a kamení kód odpadu 17 05 04</t>
  </si>
  <si>
    <t>62,205</t>
  </si>
  <si>
    <t>239,54</t>
  </si>
  <si>
    <t>464,665*1,8  "vytěžená zemina z výkopů</t>
  </si>
  <si>
    <t>Přesun hmot</t>
  </si>
  <si>
    <t>108</t>
  </si>
  <si>
    <t>998223011</t>
  </si>
  <si>
    <t>Přesun hmot pro pozemní komunikace s krytem dlážděným</t>
  </si>
  <si>
    <t>109</t>
  </si>
  <si>
    <t>043103000</t>
  </si>
  <si>
    <t>Statická zatěžovací zkouška Edef,2</t>
  </si>
  <si>
    <t>IO 04 VEŘEJNÉ OSVĚTLENÍ</t>
  </si>
  <si>
    <t>M21</t>
  </si>
  <si>
    <t>210810054R00</t>
  </si>
  <si>
    <t>Kabel CYKY-m 750 V 4 žíly16-25 mm2 pevně uložený</t>
  </si>
  <si>
    <t>34111080R</t>
  </si>
  <si>
    <t>Kabel silový s Cu jádrem 750 V CYKY 4 x 16 mm2</t>
  </si>
  <si>
    <t>230191007R00</t>
  </si>
  <si>
    <t>Uložení chráničky ve výkopu PE 63x3,0mm</t>
  </si>
  <si>
    <t>3457114702R</t>
  </si>
  <si>
    <t>210-001</t>
  </si>
  <si>
    <t>210-002</t>
  </si>
  <si>
    <t>210-003</t>
  </si>
  <si>
    <t>Výložník lomený, vyložení 0,5 m, žárově zinkováno, včetně dodávky</t>
  </si>
  <si>
    <t>210-005</t>
  </si>
  <si>
    <t>Smršťovací fólie ZŽ, včetně dodávky fólie</t>
  </si>
  <si>
    <t>210-006</t>
  </si>
  <si>
    <t>Smršťovací fólie, včetně dodávky fólie</t>
  </si>
  <si>
    <t>210204202R00</t>
  </si>
  <si>
    <t>Elektrovýzbroj stožáru pro 2 okruhy</t>
  </si>
  <si>
    <t>48417R</t>
  </si>
  <si>
    <t>Elektro výzbroj stožáru pro 2 okruhy SR481</t>
  </si>
  <si>
    <t>210810005R00</t>
  </si>
  <si>
    <t>Kabel CYKY-m 750 V 3 x 1,5 mm2 volně uložený</t>
  </si>
  <si>
    <t>34111030R</t>
  </si>
  <si>
    <t>Kabel silový s Cu jádrem 750 V CYKY 3 x 1,5 mm2</t>
  </si>
  <si>
    <t>210220021R00</t>
  </si>
  <si>
    <t>Vedení uzemňovací v zemi FeZn do 120 mm2 vč.svorek</t>
  </si>
  <si>
    <t>35441120R</t>
  </si>
  <si>
    <t>Pásek uzemňovací pozinkovaný 30 x 4 mm</t>
  </si>
  <si>
    <t>0,95 kg/m + 5% : 0,95*105,0*1,05</t>
  </si>
  <si>
    <t>210220022R00</t>
  </si>
  <si>
    <t>Vedení uzemňovací v zemi FeZn, D 8 - 10 mm</t>
  </si>
  <si>
    <t>15615235R.</t>
  </si>
  <si>
    <t>Drát zemnící 10 FeZn, vodič pr. 10mm</t>
  </si>
  <si>
    <t>8+4</t>
  </si>
  <si>
    <t>35441895R</t>
  </si>
  <si>
    <t>Svorka připojovací SP kovových částí d 6 - 12 mm</t>
  </si>
  <si>
    <t>460010024RT2</t>
  </si>
  <si>
    <t>Vytýčení kabelové trasy v zastavěném prostoru délka trasy do 500 m</t>
  </si>
  <si>
    <t>460200303RK1</t>
  </si>
  <si>
    <t>Výkop kabelové rýhy 20/115 cm hor.3 strojní výkop rýhy</t>
  </si>
  <si>
    <t>460570173K00</t>
  </si>
  <si>
    <t>Zához rýhy 20/115 cm, hornina třídy 3, se zhutněním</t>
  </si>
  <si>
    <t>460620013RT1</t>
  </si>
  <si>
    <t>Provizorní úprava terénu v přírodní hornině 3 ruční vyrovnání a zhutnění</t>
  </si>
  <si>
    <t>0,5*105,0</t>
  </si>
  <si>
    <t>0,62 kg/m + 5% : 0,62*30,0*1,05</t>
  </si>
  <si>
    <t xml:space="preserve">DŘEVĚNÝ OBKLAD NA STĚNU, MATERIÁL: 
- Dřevodekor H1145 Dub Bardolino přírodní
- laminované dřevotřískové desky s hoření zpomalující vícevrstvou strukturou 
ROZMĚR:
8280 x 2700mm
Celková tl. obkladu 40mm (vč. konstrukce)
</t>
  </si>
  <si>
    <t xml:space="preserve">DŘEVĚNÝ OBKLAD NA STĚNU, MATERIÁL: 
- Dřevodekor H1145 Dub Bardolino přírodní
- laminované dřevotřískové desky s hoření zpomalující vícevrstvou strukturou 
ROZMĚR:
8940x3000mm
Celková tl. obkladu 40mm (vč. konstrukce)
</t>
  </si>
  <si>
    <t>nezpůsobilé výdaje</t>
  </si>
  <si>
    <t>způsobilé hlavní aktivity</t>
  </si>
  <si>
    <t>způsobilé vedlejší aktivity</t>
  </si>
  <si>
    <t>nezpůsobilé     výdaje</t>
  </si>
  <si>
    <t>Rekapitulace rozdělení výdajů</t>
  </si>
  <si>
    <t>Způsobilé hlavní aktivity</t>
  </si>
  <si>
    <t>Způsobilé vedlejší aktivity</t>
  </si>
  <si>
    <t>Nezpůsobilé výdaje</t>
  </si>
  <si>
    <t>131201112R00</t>
  </si>
  <si>
    <t>Hloubení nezapaž. jam hor.3 do 1000 m3, STROJNĚ</t>
  </si>
  <si>
    <t>131201119R00</t>
  </si>
  <si>
    <t>Příplatek za lepivost - hloubení nezap.jam v hor.3</t>
  </si>
  <si>
    <t>132201110R00</t>
  </si>
  <si>
    <t>Hloubení rýh š.do 60 cm v hor.3 do 50 m3, STROJNĚ</t>
  </si>
  <si>
    <t>132201119R00</t>
  </si>
  <si>
    <t>Přípl.za lepivost,hloubení rýh 60 cm,hor.3,STROJNĚ</t>
  </si>
  <si>
    <t>132201212R00</t>
  </si>
  <si>
    <t>Hloubení rýh š.do 200 cm hor.3 do 1000m3,STROJNĚ</t>
  </si>
  <si>
    <t>Přípl.za lepivost,hloubení rýh 200cm,hor.3,STROJNĚ</t>
  </si>
  <si>
    <t>460200303RT1</t>
  </si>
  <si>
    <t>Výkop kabelové rýhy 50/120 cm hor.3,strojní výkop rýhy</t>
  </si>
  <si>
    <t>460300006RT1</t>
  </si>
  <si>
    <t>Hutnění zeminy po vrstvách 20 cm,hutnění po strojním záhrnu rýh</t>
  </si>
  <si>
    <t>rýhy pro přeložky Miramo a Mnet:1*48</t>
  </si>
  <si>
    <t>rýhy po přeložkách Miramo a Mnet:0,5*1,2*48</t>
  </si>
  <si>
    <t>460300001RT1</t>
  </si>
  <si>
    <t>Záhrn rýh strojem v zastavěném prostoru,záhrn rýh a úprava terénu</t>
  </si>
  <si>
    <t>460620006RT1</t>
  </si>
  <si>
    <t>Fólie výstražná z PVC, šířka 33 cm,fólie PVC šířka 33 cm</t>
  </si>
  <si>
    <t>rýhy po přeložkách Miramo a Mnet:1*48</t>
  </si>
  <si>
    <t>výkopek na deponii:245,317+19,22+542,424</t>
  </si>
  <si>
    <t>výkopek z deponie pro zásypy:489,88</t>
  </si>
  <si>
    <t>přebytek výkopku na skládku:245,317+19,22+542,424-489,88</t>
  </si>
  <si>
    <t>přebytek výkopku na skládku:(245,317+19,22+542,424-489,88)*10</t>
  </si>
  <si>
    <t>274361022R00</t>
  </si>
  <si>
    <t>Výztuž zdiva základových pasů z tvárnic ztraceného bednění 12 prutů/m2, průměr 12 mm</t>
  </si>
  <si>
    <t>416072121R00</t>
  </si>
  <si>
    <t>Podhled SDK,ocel.dvouúrov.kříž.rošt, 1x 12,5 mm deska akustická</t>
  </si>
  <si>
    <t>Z/11</t>
  </si>
  <si>
    <t>Sklopná sedačka sprchového koutu,nosnost 150kg,380/310mm,ocel/plast,kotvení,doplňky,detaily,D+M</t>
  </si>
  <si>
    <t>Dešťová kanalizace:1*(23+23)*1,5</t>
  </si>
  <si>
    <t>Vodovod:1*6*1,5</t>
  </si>
  <si>
    <t>Dešťová kanalizace:1*(23+23)*1,5/2</t>
  </si>
  <si>
    <t>Vodovod:1*6*1,5/2</t>
  </si>
  <si>
    <t>Dešťová kanalizace:1*(23+23)*1</t>
  </si>
  <si>
    <t>Vodovod:1*6*1</t>
  </si>
  <si>
    <t>Vodovod:1*6*0,9</t>
  </si>
  <si>
    <t>Dešťová kanalizace:1*(23+23)*0,6</t>
  </si>
  <si>
    <t>Vodovod:1*6*0,5</t>
  </si>
  <si>
    <t>Dešťová kanalizace:1*(23+23)*0,5</t>
  </si>
  <si>
    <t>Vodovod:1*6*0,4</t>
  </si>
  <si>
    <t>Splašková kanalizace:1*(20+40+16)*0,5</t>
  </si>
  <si>
    <t>Splašková kanalizace:1*(20+40+16)*1,5</t>
  </si>
  <si>
    <t>Splašková kanalizace:1*(20+40+16)*1,5/2</t>
  </si>
  <si>
    <t>Splašková kanalizace:1*(20+40+16)*1</t>
  </si>
  <si>
    <t>Splašková kanalizace:1*(20+40+16)*0,6</t>
  </si>
  <si>
    <t>Splašková kanalizace:1*(20+40+16)*0,9</t>
  </si>
  <si>
    <t>Dešťová kanalizace:1*(23+23)*0,9</t>
  </si>
  <si>
    <t>Vodovod:1*6*0,7</t>
  </si>
  <si>
    <t>Vodovod:1*6*0,1</t>
  </si>
  <si>
    <t>Splašková kanalizace:1*(20+40+16)*0,1</t>
  </si>
  <si>
    <t>Dešťová kanalizace:1*(23+23)*0,1</t>
  </si>
  <si>
    <t>283482053</t>
  </si>
  <si>
    <t>Vpust střešní svislá s asfaltovou manžetou TWE 125 BIT S - vyhřívaná</t>
  </si>
  <si>
    <t>283773115</t>
  </si>
  <si>
    <t>721273180R00</t>
  </si>
  <si>
    <t>Ventil přivzdušňovací podomítkový HL905</t>
  </si>
  <si>
    <t>738119322R00</t>
  </si>
  <si>
    <t>Ventil termostat. směšovací např. IVAR.MIX SOLAR DN 25, max teplota 38°C</t>
  </si>
  <si>
    <t>738129415R00</t>
  </si>
  <si>
    <t>Nádoba expanzní pro pitnou vodu DD 33l</t>
  </si>
  <si>
    <t>48438802.A</t>
  </si>
  <si>
    <t>Ohřívač TUV zásobníkový 400</t>
  </si>
  <si>
    <t>64215367</t>
  </si>
  <si>
    <t>5514500702</t>
  </si>
  <si>
    <t>Baterie vodovodní stojánková, pro jednu vodu</t>
  </si>
  <si>
    <t>725012181RT1</t>
  </si>
  <si>
    <t>286967561</t>
  </si>
  <si>
    <t>28696756</t>
  </si>
  <si>
    <t>28654741</t>
  </si>
  <si>
    <t>HL136N sifon kondenzační DN 40  PP vodorovný odtok</t>
  </si>
  <si>
    <t>650023233R00</t>
  </si>
  <si>
    <t>Ucpávka protipožární, včetně montáže dle PBŘ</t>
  </si>
  <si>
    <t>767425163R00</t>
  </si>
  <si>
    <t>Montáž kotevních materiálu</t>
  </si>
  <si>
    <t>894431441RA0</t>
  </si>
  <si>
    <t>Šachta D 800 mm, dl.šach.roury 3,00 m, přímá, včetně dopravy a uložení</t>
  </si>
  <si>
    <t>Tepelné čerpadlo vzduch/voda, výkon 17,7 kW, včetně motnáže a příslušenství</t>
  </si>
  <si>
    <t>732321112R00</t>
  </si>
  <si>
    <t>Nádoba expanzní např. Refix DE 60 l</t>
  </si>
  <si>
    <t>4843470133</t>
  </si>
  <si>
    <t>Akumulační nádoba, pro uzavřené chladicí a topné systémy - 320 l</t>
  </si>
  <si>
    <t>738129414R00</t>
  </si>
  <si>
    <t>Nádoba expanzní např. Refix NG 25l</t>
  </si>
  <si>
    <t>Cirkulační čerpadlo Č - pro vnitřní jednotky TČ</t>
  </si>
  <si>
    <t>Cirkulační čerpadlo Č4 - pro chlazení</t>
  </si>
  <si>
    <t>210120102RT9</t>
  </si>
  <si>
    <t>Patrona demineralizační</t>
  </si>
  <si>
    <t>5513808002</t>
  </si>
  <si>
    <t>Ventil 3-cestný směšovací a rozdělovací DN 25</t>
  </si>
  <si>
    <t>5513808012</t>
  </si>
  <si>
    <t>Pohon pro 3-cestný ventil</t>
  </si>
  <si>
    <t>5513808010</t>
  </si>
  <si>
    <t>Pohon pro kulový kohout</t>
  </si>
  <si>
    <t>MaR pro strojovnu</t>
  </si>
  <si>
    <t>Montáž systémové desky</t>
  </si>
  <si>
    <t>733171132R00</t>
  </si>
  <si>
    <t>Sestavení rozdělovače</t>
  </si>
  <si>
    <t>736110007R00</t>
  </si>
  <si>
    <t>Montáž podlahového vytápění na systémovou desku</t>
  </si>
  <si>
    <t>733190107R00</t>
  </si>
  <si>
    <t>210800285RO0</t>
  </si>
  <si>
    <t>Kabel CHKE-R-J 3 x 1,5 mm2 pevně uložený</t>
  </si>
  <si>
    <t>341118631E</t>
  </si>
  <si>
    <t>Kabel s Cu jádrem 1-CXKE(H)-R-J 3x 1,5 B2ca,s1,d0</t>
  </si>
  <si>
    <t>210860222R00</t>
  </si>
  <si>
    <t>Kabel JYTY 4 x 1 mm pevně uložený</t>
  </si>
  <si>
    <t>34121554R</t>
  </si>
  <si>
    <t>Kabel sdělovací s Cu jádrem JYTY 4 x 1 mm</t>
  </si>
  <si>
    <t>650072721RO0</t>
  </si>
  <si>
    <t>Montáž čidla stropního přisazeného</t>
  </si>
  <si>
    <t>3453150R</t>
  </si>
  <si>
    <t>Čidlo pohybu stropní</t>
  </si>
  <si>
    <t>210111011R00</t>
  </si>
  <si>
    <t>Zásuvka zapuštěná - provedení 2P+PE</t>
  </si>
  <si>
    <t>3455147R</t>
  </si>
  <si>
    <t>Zásuvka provedení 2P+PE, IP44</t>
  </si>
  <si>
    <t>210110054Z00</t>
  </si>
  <si>
    <t>Spínač zapuštěný žaluziový</t>
  </si>
  <si>
    <t>3453540Z</t>
  </si>
  <si>
    <t>Spínač kompletní žaluziový</t>
  </si>
  <si>
    <t>220711309R00</t>
  </si>
  <si>
    <t>Montáž tísňového hlásiče - tlačítko</t>
  </si>
  <si>
    <t>1+1</t>
  </si>
  <si>
    <t>Tlačítko STOP - gastro</t>
  </si>
  <si>
    <t>Tlačítko TOTAL STOP</t>
  </si>
  <si>
    <t>650071631R00</t>
  </si>
  <si>
    <t>Montáž relé časového - multifunkční vč. zapojení</t>
  </si>
  <si>
    <t>375-001</t>
  </si>
  <si>
    <t xml:space="preserve">Externí multifunkční časové relé pro ventilátor </t>
  </si>
  <si>
    <t>2226111R00</t>
  </si>
  <si>
    <t>Montáž prostorového čidla vč. zapojení</t>
  </si>
  <si>
    <t>357-002</t>
  </si>
  <si>
    <t>Prostorové teplotní čidlo pro ventilátor</t>
  </si>
  <si>
    <t>713571111R00</t>
  </si>
  <si>
    <t>Požárně ochranná manžeta hl. 60 mm, požární odolnost EI 90, D 50 mm</t>
  </si>
  <si>
    <t>713571114R00</t>
  </si>
  <si>
    <t>Požárně ochranná manžeta hl. 60 mm, požární odolnost EI 90, D 90 mm</t>
  </si>
  <si>
    <t>210-113</t>
  </si>
  <si>
    <t>Kompletní revize elektroinstalace objektu</t>
  </si>
  <si>
    <t>650111631R00</t>
  </si>
  <si>
    <t>Montáž vodiče s vysokonapěťovou izolací vč. podpěr</t>
  </si>
  <si>
    <t>650112021R00</t>
  </si>
  <si>
    <t>Montáž koncovky na vodič s vysokonapěťovou izolací</t>
  </si>
  <si>
    <t>Držák vodiče HVI light do zdiva</t>
  </si>
  <si>
    <t>210010313R00</t>
  </si>
  <si>
    <t>Krabice odbočná KO, bez zapojení-čtvercová</t>
  </si>
  <si>
    <t>Krabice KT 125 pro venkovní použití</t>
  </si>
  <si>
    <t>220-205</t>
  </si>
  <si>
    <t>220450007.</t>
  </si>
  <si>
    <t>Montáž slaboproudého rozvaděče</t>
  </si>
  <si>
    <t>220-206</t>
  </si>
  <si>
    <t>Slaboproudý rozvaděč RACK 19"plechový</t>
  </si>
  <si>
    <t>220-207</t>
  </si>
  <si>
    <t>220-208</t>
  </si>
  <si>
    <t>Certifikované měření datových rozvodů</t>
  </si>
  <si>
    <t>Bezpečnostní STOP tlačítko, červené s aretaci, 1x rozpínací kontakt</t>
  </si>
  <si>
    <t>222280215RO0</t>
  </si>
  <si>
    <t>Sdělovací kabel UTP cat. 6a</t>
  </si>
  <si>
    <t>650121117R00</t>
  </si>
  <si>
    <t>Uložení kabelu Cu 6 mm2 pevně</t>
  </si>
  <si>
    <t>Solární kabel 6mm2</t>
  </si>
  <si>
    <t>650011311R00</t>
  </si>
  <si>
    <t>Montáž žlabu kabelového děrovaného šířky do 150 mm</t>
  </si>
  <si>
    <t>5531200410R</t>
  </si>
  <si>
    <t>Žlab kabelový 75*60*1, 25mm, 3m, integrované spojky, sendzimir</t>
  </si>
  <si>
    <t>650010113R00</t>
  </si>
  <si>
    <t>Montáž elektroinstalační lišty šířky do 120 mm</t>
  </si>
  <si>
    <t>34572177R6</t>
  </si>
  <si>
    <t>Lišta hranatá LHD 60 x 40 mm, délka 2 m</t>
  </si>
  <si>
    <t>210-318</t>
  </si>
  <si>
    <t>Revize systému FVE</t>
  </si>
  <si>
    <t>791.6</t>
  </si>
  <si>
    <t>791.7</t>
  </si>
  <si>
    <t>Betonová palisáda 110x110x400 - 22ks</t>
  </si>
  <si>
    <t>22*0,11</t>
  </si>
  <si>
    <t>59228407R</t>
  </si>
  <si>
    <t>Palisáda přírodní  110 x 110 x 400 mm</t>
  </si>
  <si>
    <t>Šachtový žebřík Pz, dl do 2,83m,sklolaminát</t>
  </si>
  <si>
    <t>'Potrubí:1,8*61*0,8</t>
  </si>
  <si>
    <t>Potrubí:1,8*61*0,8</t>
  </si>
  <si>
    <t>VŠ:(1+1,2+1)*(1+0,9+1)*2</t>
  </si>
  <si>
    <t>VŠ:(1+1,2+1)*(1+0,9+1)*2/2</t>
  </si>
  <si>
    <t>6x Ruční výkop v místěch křížení s ostatními sítěmi:(1*0,8*1,8)*6</t>
  </si>
  <si>
    <t>Potrubí:1,8*61*0,8/2</t>
  </si>
  <si>
    <t>'Potrubí:0,65*61*0,8</t>
  </si>
  <si>
    <t>VŠ:1,2*0,9*1,5</t>
  </si>
  <si>
    <t>Potrubí:0,65*61*0,8</t>
  </si>
  <si>
    <t>Potrubí:0,4*61*0,8</t>
  </si>
  <si>
    <t>Potrubí:1,25*61*0,8</t>
  </si>
  <si>
    <t>VŠ:(1+1,2+1)*(1+0,9+1)*2-(1,2*0,9*1,5)</t>
  </si>
  <si>
    <t>Potrubí:0,15*61*0,8</t>
  </si>
  <si>
    <t>VŠ:(1+1,2+1)*(1+0,9+1)*0,20</t>
  </si>
  <si>
    <t>28697263</t>
  </si>
  <si>
    <t>Přípojka:7*1*2,7</t>
  </si>
  <si>
    <t>Šd2-Šd4:31*1*1,3</t>
  </si>
  <si>
    <t>d32x3,0:21*1*1,2</t>
  </si>
  <si>
    <t>Šd5-Šd6:39*1*1,5</t>
  </si>
  <si>
    <t>Šd5-Šd6:39*1*1,5/2</t>
  </si>
  <si>
    <t>Přípojka:7*1*2,7/2</t>
  </si>
  <si>
    <t>Šd2-Šd4:31*1*1,3/2</t>
  </si>
  <si>
    <t>Retenční nádrž:(3,08+2)*(8,38+2)*3,34/2+21*1*1,2</t>
  </si>
  <si>
    <t>d32x3,0:21*1*1,2/2</t>
  </si>
  <si>
    <t>Retenční nádrž:(3,08+2)*(8,38+2)*3,34/2</t>
  </si>
  <si>
    <t>2x Ruční výkop v místěch křížení s ostatními sítěmi:(1*1*1,5)*2</t>
  </si>
  <si>
    <t>Retenční nádrž:(3,08+2)*(8,38+2)*3,34</t>
  </si>
  <si>
    <t>Šd5-Šd6:39*1*0,65</t>
  </si>
  <si>
    <t>Přípojka:7*1*0,65</t>
  </si>
  <si>
    <t>Šd2-Šd4:31*1*0,65</t>
  </si>
  <si>
    <t>Retenční nádrž:3,1*8,4+2,1</t>
  </si>
  <si>
    <t>d32x3,0:21*1*0,65</t>
  </si>
  <si>
    <t>Šd5-Šd6:39*1*0,5</t>
  </si>
  <si>
    <t>Přípojka:7*1*0,5</t>
  </si>
  <si>
    <t>Šd2-Šd4:31*1*0,5</t>
  </si>
  <si>
    <t>d32x3,0:21*1*0,5</t>
  </si>
  <si>
    <t>Šd5-Šd6:39*1*0,85</t>
  </si>
  <si>
    <t>Přípojka:7*1*2,05</t>
  </si>
  <si>
    <t>Retenční nádrž:(3,1+2)*(8,4+2)*3,34-(3,1*8,4*2,1)</t>
  </si>
  <si>
    <t>Šd5-Šd6:39*1</t>
  </si>
  <si>
    <t>Přípojka:7*1</t>
  </si>
  <si>
    <t>Šd2-Šd4:31*1</t>
  </si>
  <si>
    <t>Šd5-Šd6:39*1*0,15</t>
  </si>
  <si>
    <t>Přípojka:7*1*0,15</t>
  </si>
  <si>
    <t>Šd2-Šd4:31*1*0,15</t>
  </si>
  <si>
    <t>Retenční nádrž:3,9*9,2*0,25</t>
  </si>
  <si>
    <t>d32x3,0:21*1*0,15</t>
  </si>
  <si>
    <t>Deska pod retenční nádrží:3,9*9,2*0,2</t>
  </si>
  <si>
    <t>d32x3,0:21</t>
  </si>
  <si>
    <t>ztratné 10%:21*0,1</t>
  </si>
  <si>
    <t>Šd5-Šd6:37</t>
  </si>
  <si>
    <t>Přípojka:7</t>
  </si>
  <si>
    <t>Šd2-Šd4:31</t>
  </si>
  <si>
    <t>Ponorné čerpadlo pro zálivku:1</t>
  </si>
  <si>
    <t>210-007</t>
  </si>
  <si>
    <t>Napojení na stávající rozvod VO</t>
  </si>
  <si>
    <t>Osetí povrchu trávou včetně dodávky osiva</t>
  </si>
  <si>
    <t>Modul-WC  s ovládáním zepředu, h 1120 mm</t>
  </si>
  <si>
    <t>Tlačítko ovládací plastové  01 alpská bílá</t>
  </si>
  <si>
    <t>Klozet bez nádrže, ploché splachování, odpad svislý, výška 35 cm</t>
  </si>
  <si>
    <t>Modul-WC  ovládání zepřed, pro dětské WC, výška 820 mm</t>
  </si>
  <si>
    <t>Šachta vodoměrná např.: BIOREAL VŠ HB v. 1500 mm</t>
  </si>
  <si>
    <t xml:space="preserve">Demolice, Učňovský domov - jídelna </t>
  </si>
  <si>
    <t xml:space="preserve">Nové kce , Učňovský domov - jídelna </t>
  </si>
  <si>
    <t>Odstranění objektu garáže</t>
  </si>
  <si>
    <t>Odstranění objektu garáže na parc. č. 1436/2</t>
  </si>
  <si>
    <t>SO01 01.1</t>
  </si>
  <si>
    <t>SO01 01.2</t>
  </si>
  <si>
    <t>SO02 02.1</t>
  </si>
  <si>
    <t>MD231201_4</t>
  </si>
  <si>
    <t>Odstranění objektu ul. Poštovní 515, Studénka</t>
  </si>
  <si>
    <t>SO01</t>
  </si>
  <si>
    <t xml:space="preserve">Učňovský domov - jídelna </t>
  </si>
  <si>
    <t>01.1</t>
  </si>
  <si>
    <t>ASŘ - bourací práce</t>
  </si>
  <si>
    <t>Množství</t>
  </si>
  <si>
    <t>Cena / MJ</t>
  </si>
  <si>
    <t>DPH</t>
  </si>
  <si>
    <t>Zásyp sypaninou se zhutněním jam, šachet, rýh nebo kolem objektů v těchto vykopávkách</t>
  </si>
  <si>
    <t>POL1_</t>
  </si>
  <si>
    <t>z jakékoliv horniny s uložením výkopku po vrstvách,</t>
  </si>
  <si>
    <t>SPI</t>
  </si>
  <si>
    <t>včetně strojního přemístění materiálu pro zásyp ze vzdálenosti do 10 m od okraje zásypu</t>
  </si>
  <si>
    <t>POP</t>
  </si>
  <si>
    <t>srovnání terénu do úrovní stávajících zpevněných ploch, zásyp drceným recyklátem z bour. prací : 2,3*(9,0*3,5+1,5*2,2+8,1*5,25+18,5*6,7)</t>
  </si>
  <si>
    <t>0,8*19*2,0</t>
  </si>
  <si>
    <t>SPU</t>
  </si>
  <si>
    <t>181201102R00</t>
  </si>
  <si>
    <t>Úprava pláně v násypech v hornině 1 až 4, se zhutněním</t>
  </si>
  <si>
    <t>vyrovnání výškových rozdílů, plochy vodorovné a plochy do sklonu 1 : 5,</t>
  </si>
  <si>
    <t>plocha z CAD : 255,49</t>
  </si>
  <si>
    <t>182001111R00</t>
  </si>
  <si>
    <t>Plošná úprava terénu při nerovnostech terénu přes 50 do 100 mm, v rovině nebo na svahu do 1:5</t>
  </si>
  <si>
    <t>s urovnáním povrchu, bez doplnění ornice, v hornině 1 až 4,</t>
  </si>
  <si>
    <t>961022311R00</t>
  </si>
  <si>
    <t>Bourání základů ze zdiva kamenného a smíšeného ze zdiva smíšeného</t>
  </si>
  <si>
    <t>nebo vybourání otvorů průřezové plochy přes 4 m2 v základech,</t>
  </si>
  <si>
    <t>základ kamen. zídka : 0,6*0,6*(5,0+6,9+14,85+6,9+5,0)</t>
  </si>
  <si>
    <t>pod obvod zdivem 1np směr k terase spodní stupeň : 0,6*0,6*(3,0+20,25+1,4*2+2,95+10,5)</t>
  </si>
  <si>
    <t>horní stupeň : 0,45*0,79*(3,0+20,25+1,4*2+2,95+10,5)</t>
  </si>
  <si>
    <t>pod obvod zdivem směr ulice - spodní stupeň : 0,6*0,6*(10,8)</t>
  </si>
  <si>
    <t>horní stupeň : 0,45*0,79*10,8</t>
  </si>
  <si>
    <t>pod vnitřní stěnou viz řez b-b : 0,3*0,69*10,35</t>
  </si>
  <si>
    <t xml:space="preserve">1pp : </t>
  </si>
  <si>
    <t>obvod. zdivo : 0,6*0,6*(6,7+18*2+8,3+0,7+2,5+9,0+7,7*2)</t>
  </si>
  <si>
    <t>pod vnitřní stěnou viz řez a-a : 0,3*0,3*10</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</si>
  <si>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</si>
  <si>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</si>
  <si>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</si>
  <si>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zídka terasy : 1,0*0,5*(5,0+6,9+14,85+6,9+5,0)</t>
  </si>
  <si>
    <t>962031113R00</t>
  </si>
  <si>
    <t>Bourání příček z cihel pálených plných, tloušťky 65 mm</t>
  </si>
  <si>
    <t>nebo vybourání otvorů průřezové plochy přes 4 m2 v příčkách, včetně pomocného lešení o výšce podlahy do 1900 mm a pro zatížení do 1,5 kPa  (150 kg/m2),</t>
  </si>
  <si>
    <t>1np : 2,63*2,47</t>
  </si>
  <si>
    <t>2,95*0,7</t>
  </si>
  <si>
    <t>962031116R00</t>
  </si>
  <si>
    <t>Bourání příček z cihel pálených plných, tloušťky 140 mm</t>
  </si>
  <si>
    <t>1pp : 2,6*(2,3+0,9+0,75+9,7+6,07+3,75*2+0,9+1,0)-0,8*1,97*6</t>
  </si>
  <si>
    <t>1np : 3,55*(5,7*2)+2,65*(1,5+2,25*5+1,5)-1,6*1,8*5-0,8*1,97*3</t>
  </si>
  <si>
    <t>2,95*(6,07+6,1+3,8*2)-(0,8*1,97*4)</t>
  </si>
  <si>
    <t>2,95*(6,07+1,75*2+3,15)-(0,7*1,97+0,6*1,97+0,8*1,97+0,6*1,97)</t>
  </si>
  <si>
    <t>2,85*(3,15+2,55)</t>
  </si>
  <si>
    <t>2,85*1,8</t>
  </si>
  <si>
    <t>2,85*10,8-0,8*1,97*3</t>
  </si>
  <si>
    <t>2,85*3,3*5-0,6*1,97*2-0,6*1,97*2</t>
  </si>
  <si>
    <t>2,85*1,25*2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</si>
  <si>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</si>
  <si>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</si>
  <si>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</si>
  <si>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1np : </t>
  </si>
  <si>
    <t>obvod zdivo do ulice : (2,63*7,9-1,42*1,45*2-1,35*1,97)*0,45</t>
  </si>
  <si>
    <t>vnitřní stěna : (2,63*7,9-0,8*1,97-1,5*1,97)*0,55</t>
  </si>
  <si>
    <t>obvod zdivo k terase : (2,63*7,6-0,8*1,97-1,42*1,45*2)*0,45</t>
  </si>
  <si>
    <t>zdivo středové + štít : (2,95*7,4-2,25*1,46)*0,45+((7,4*1,9)/2)*0,3</t>
  </si>
  <si>
    <t>3,55*3,45*0,45+((9,0*2,35)/2)*0,3</t>
  </si>
  <si>
    <t>zdivo obvod do terasy : (3,55*(1,8+1,3+15,7)-2,25*1,93*5)*0,45</t>
  </si>
  <si>
    <t>3,55*(1,3+1,8)*0,45</t>
  </si>
  <si>
    <t>zdivo středo + štít : (3,55*3,5-0,8*1,97)*0,45</t>
  </si>
  <si>
    <t>((9,0*2,35)/2)*0,3</t>
  </si>
  <si>
    <t>zdivo obvod do terasy vstup : (3,1*10,5-0,6*0,75*2-2,25*1,75-3,0*2,85)*0,45</t>
  </si>
  <si>
    <t>0,5*10,5*0,3</t>
  </si>
  <si>
    <t>3,1*0,6*0,3+3,1*0,55*0,6</t>
  </si>
  <si>
    <t>zdivo vstup druhá vstup stěna : (3,1*4,0-3,0*2,85)*0,3</t>
  </si>
  <si>
    <t>stědová stěna : (3,55*19,35-1,5*2,6*2-2,25*2,6*5)*0,45</t>
  </si>
  <si>
    <t>stěna obvod z ulice : (2,63*10,8-1,2*1,5*2-0,6*0,8*4-0,8*1,97)*0,45</t>
  </si>
  <si>
    <t>(2,63*3,9-0,6*0,8)*0,45</t>
  </si>
  <si>
    <t>štít : ((7,4*1,9)/2)*0,3</t>
  </si>
  <si>
    <t>obvod stěna do ulice : (2,95*19,7-0,9*1,66*4-0,8*1,97-2,25*1,66*3)*0,45</t>
  </si>
  <si>
    <t>(2,6*7,805-0,75*0,67*2)*0,45</t>
  </si>
  <si>
    <t>(2,6*7,805-2,0*2,36*2)*0,55</t>
  </si>
  <si>
    <t>2,36*(1,3+2,5+9,0)*0,55</t>
  </si>
  <si>
    <t>(2,36*8,3-0,8*1,97)*0,6</t>
  </si>
  <si>
    <t>2,36*6,75*0,55</t>
  </si>
  <si>
    <t>(2,36*18,0-1,2*0,67*6)*0,45</t>
  </si>
  <si>
    <t>2,36*18*0,45</t>
  </si>
  <si>
    <t>2,36*1,9*0,45</t>
  </si>
  <si>
    <t>2,36*3,5*0,3</t>
  </si>
  <si>
    <t>962032314R00</t>
  </si>
  <si>
    <t>Bourání zdiva nadzákladového pilířů cihelných , na maltu vápenou nebo vápenocementovou</t>
  </si>
  <si>
    <t>1pp : 0,45*0,45*2,6*2</t>
  </si>
  <si>
    <t>0,45*0,3*2,6</t>
  </si>
  <si>
    <t>962032631R00</t>
  </si>
  <si>
    <t>Bourání zdiva nadzákladového komínového z jakýchkoliv cihel pálených, šamotových nebo vápenopískových nad střechou, na maltu vápenou nebo vápenocementovou</t>
  </si>
  <si>
    <t>(0,9*0,7+0,45*0,4)*2,4+0,9*0,75*5,9</t>
  </si>
  <si>
    <t>962042321R00</t>
  </si>
  <si>
    <t>Bourání zdiva z betonu prostého nadzákladového</t>
  </si>
  <si>
    <t>nebo vybourání otvorů průřezové plochy přes 4 m2 ve zdivu z betonu prostého, včetně pomocného lešení o výšce podlahy do 1900 mm a pro zatížení do 1,5 kPa  (150 kg/m2),</t>
  </si>
  <si>
    <t>angl. dvorky : 0,25*0,5*19,1</t>
  </si>
  <si>
    <t>0,2*0,5*(1,5*2+0,6*4)</t>
  </si>
  <si>
    <t>0,5*0,55*1,7*2+0,5*0,25*1,7*2</t>
  </si>
  <si>
    <t>inst. kanály : 0,25*0,6*2*(11+27,4+4,8)</t>
  </si>
  <si>
    <t>0,2*0,5*2*(1,3*2+10,6+4,9+1,9+6,3)</t>
  </si>
  <si>
    <t>0,2*0,5*2*10,7</t>
  </si>
  <si>
    <t>962081131R00</t>
  </si>
  <si>
    <t>Bourání zdiva příček ze skleněných tvárnic, tloušťky do 100 mm</t>
  </si>
  <si>
    <t>nebo vybourání otvorů jakýchkoliv rozměrů, včetně pomocného lešení o výšce podlahy do 1900 mm a pro zatížení do 1,5 kPa  (150 kg/m2),</t>
  </si>
  <si>
    <t>nadsvětlík : 0,8*0,69</t>
  </si>
  <si>
    <t>963023712R00</t>
  </si>
  <si>
    <t>Vybourání schodišťových stupňů ze zdi cihelné, oboustranně</t>
  </si>
  <si>
    <t>oblých, rovných nebo kosých,</t>
  </si>
  <si>
    <t>0,9*15</t>
  </si>
  <si>
    <t>963042819R00</t>
  </si>
  <si>
    <t>Bourání jakýchkoliv betonových schodišťových stupňů zhotovených na místě</t>
  </si>
  <si>
    <t>3,6*2+2,7*2*2</t>
  </si>
  <si>
    <t>1,5*2</t>
  </si>
  <si>
    <t>963051113R00</t>
  </si>
  <si>
    <t>Bourání železobetonových stropů deskových  tloušťky přes 80 mm</t>
  </si>
  <si>
    <t>včetně pomocného lešení o výšce podlahy do 1900 mm a pro zatížení do 1,5 kPa  (150 kg/m2),</t>
  </si>
  <si>
    <t>strop nad 1pp : (109,26-3,1275+39,025+20,625)*0,2</t>
  </si>
  <si>
    <t>965042141RT4</t>
  </si>
  <si>
    <t>Bourání podkladů pod dlažby nebo litých celistvých dlažeb a mazanin  betonových nebo z litého asfaltu, tloušťky do 100 mm, plochy přes 4 m2</t>
  </si>
  <si>
    <t>1pp : 0,1*(7,805*5,0+2,5*8,25+18,0*6,07)</t>
  </si>
  <si>
    <t>965042241RT5</t>
  </si>
  <si>
    <t>Bourání podkladů pod dlažby nebo litých celistvých dlažeb a mazanin  betonových nebo z litého asfaltu, tloušťky přes 100 mm, plochy přes 4 m2</t>
  </si>
  <si>
    <t>agl. dvorky : 0,2*(15,9*2,0+1,5*2,0+1,45*0,7*2)</t>
  </si>
  <si>
    <t>terasa : 0,2*(2,95*10,5+3,0*1,0+5,05*(6,4+20,25+6,4)+14,8*1,35+3,0*6,9+0,7*1,2)</t>
  </si>
  <si>
    <t>vstup : 0,15*1,5*1,0</t>
  </si>
  <si>
    <t>1np nepodsklepená část : 0,2*(19,35*7,35+1,8*1,35*2+3,0*2,56+2,7*3,75+3,0*10,35+3,65*1,8+3,3*(3,8+1,3+1,25+1,25+1,5+1,3))</t>
  </si>
  <si>
    <t>968061112R00</t>
  </si>
  <si>
    <t>Vyvěšení nebo zavěšení dřevěných křídel oken, plochy do 1,5 m2</t>
  </si>
  <si>
    <t>oken, dveří a vrat</t>
  </si>
  <si>
    <t>1pp : 8</t>
  </si>
  <si>
    <t>1np : 3*1+1*2+5*5+1*2</t>
  </si>
  <si>
    <t>1*2+3*4+1*4+1*5+2*2</t>
  </si>
  <si>
    <t>968061125R00</t>
  </si>
  <si>
    <t>Vyvěšení nebo zavěšení dřevěných křídel dveří, plochy do 2 m2</t>
  </si>
  <si>
    <t>1pp : 7</t>
  </si>
  <si>
    <t>1np : 12+6+1</t>
  </si>
  <si>
    <t>2+2+1+1</t>
  </si>
  <si>
    <t>1+2</t>
  </si>
  <si>
    <t>968062244R00</t>
  </si>
  <si>
    <t>Vybourání dřevěných rámů oken jednoduchých, plochy do 1 m2</t>
  </si>
  <si>
    <t>0,6*0,8*5</t>
  </si>
  <si>
    <t>0,6*0,75*2</t>
  </si>
  <si>
    <t>1,2*0,67*6</t>
  </si>
  <si>
    <t>0,75*0,67*2</t>
  </si>
  <si>
    <t>968062245R00</t>
  </si>
  <si>
    <t>Vybourání dřevěných rámů oken jednoduchých, plochy do 2 m2</t>
  </si>
  <si>
    <t>0,9*1,66*4</t>
  </si>
  <si>
    <t>1,2*1,5*2</t>
  </si>
  <si>
    <t>968062246R00</t>
  </si>
  <si>
    <t>Vybourání dřevěných rámů oken jednoduchých, plochy do 4 m2</t>
  </si>
  <si>
    <t>1,42*1,45*2</t>
  </si>
  <si>
    <t>2,25*1,66*4</t>
  </si>
  <si>
    <t>2,25*1,75*6</t>
  </si>
  <si>
    <t>vnitřní okna : 1,6*1,8*5</t>
  </si>
  <si>
    <t>968072455R00</t>
  </si>
  <si>
    <t>Vybourání a vyjmutí kovových rámů a rolet rámů, včetně pomocného lešení o výšce podlahy do 1900 mm a pro zatížení do 1,5 kPa  (150 kg/m2) dveřních zárubní, plochy do 2 m2</t>
  </si>
  <si>
    <t>0,8*1,97*7</t>
  </si>
  <si>
    <t>0,8*1,97*12+0,6*1,97*6+0,7*1,97</t>
  </si>
  <si>
    <t>0,8*1,97*2+0,8*1,97*2</t>
  </si>
  <si>
    <t>968072456R00</t>
  </si>
  <si>
    <t>Vybourání a vyjmutí kovových rámů a rolet rámů, včetně pomocného lešení o výšce podlahy do 1900 mm a pro zatížení do 1,5 kPa  (150 kg/m2) dveřních zárubní, plochy přes 2 m2</t>
  </si>
  <si>
    <t>vstup dveře : 1,35*1,97</t>
  </si>
  <si>
    <t>vnitř. dveře 1.np : 1,35*1,97</t>
  </si>
  <si>
    <t>968072746R00</t>
  </si>
  <si>
    <t>Vybourání a vyjmutí kovových rámů a rolet rámů, včetně pomocného lešení o výšce podlahy do 1900 mm a pro zatížení do 1,5 kPa  (150 kg/m2) stěn výkladních pevných nebo otvíravých, plochy do 4 m2</t>
  </si>
  <si>
    <t>zádveří - hl. místnost : 1,8*1,97</t>
  </si>
  <si>
    <t>968072747R00</t>
  </si>
  <si>
    <t>Vybourání a vyjmutí kovových rámů a rolet rámů, včetně pomocného lešení o výšce podlahy do 1900 mm a pro zatížení do 1,5 kPa  (150 kg/m2) stěn výkladních pevných nebo otvíravých, plochy přes 4 m2</t>
  </si>
  <si>
    <t>hliníkové stěny : 3,0*2,9*2</t>
  </si>
  <si>
    <t>968095001R00</t>
  </si>
  <si>
    <t xml:space="preserve">Vybourání vnitřních parapetů dřevěných, šířky do 25 cm,  </t>
  </si>
  <si>
    <t>1np : 2,25+0,6*2+2,255+1,42*2+1,42*2+2,25*4+0,9*4+0,6*5+1,2*2</t>
  </si>
  <si>
    <t>979096205R00</t>
  </si>
  <si>
    <t>Stavební suť plnění mobilní drticí jednotky stavební sutí</t>
  </si>
  <si>
    <t>S vodorovným přemístěním do 20 m.</t>
  </si>
  <si>
    <t>979096211R00</t>
  </si>
  <si>
    <t>Stavební suť drcení drticí jednotkou</t>
  </si>
  <si>
    <t>Včetně dovozu a odvozu drticí jednotky.</t>
  </si>
  <si>
    <t>sut do zásypů : 493,3325*2,0</t>
  </si>
  <si>
    <t>711140101R00</t>
  </si>
  <si>
    <t>Odstranění izolace proti vodě - pásy přitavením vodorovné, 1 vrstva</t>
  </si>
  <si>
    <t>předpoklad izolace objektu : 214,65+97,2+142,22</t>
  </si>
  <si>
    <t>711140201R00</t>
  </si>
  <si>
    <t>Odstranění izolace proti vodě - pásy přitavením svislé, 1 vrstva</t>
  </si>
  <si>
    <t>předpoklad izolace objektu : 2,8*(19,1+6,7+18,5+1,5+0,7+3,5+8,9+7,7+3,1)</t>
  </si>
  <si>
    <t>Povlakové krytiny</t>
  </si>
  <si>
    <t>712300832RT3</t>
  </si>
  <si>
    <t>Odstranění povlakové krytiny a mechu na střechách plochých do 10° povlakové krytiny  dvouvrstvé, z ploch jednotlivě přes 20 m</t>
  </si>
  <si>
    <t>9,9*10,8+19,7*(9,3+7,1)+7,9*9,9</t>
  </si>
  <si>
    <t>720</t>
  </si>
  <si>
    <t>Zdravotechnická instalace</t>
  </si>
  <si>
    <t>913      R00</t>
  </si>
  <si>
    <t>Hzs - Stavební dělník</t>
  </si>
  <si>
    <t>h</t>
  </si>
  <si>
    <t>POL10_</t>
  </si>
  <si>
    <t>Odpojení objektu od rozvodů ZTI,zaslepení přívod. potrubí, demontáž rozvodů ZTI - vodovod,kanalizace, plynové rozvody, ochrana ležaté kanalizace : 40</t>
  </si>
  <si>
    <t>725</t>
  </si>
  <si>
    <t>725110811R00</t>
  </si>
  <si>
    <t>Demontáž klozetů splachovacích</t>
  </si>
  <si>
    <t>soubor</t>
  </si>
  <si>
    <t>1np : 5</t>
  </si>
  <si>
    <t>725210821R00</t>
  </si>
  <si>
    <t>Demontáž umyvadel umyvadel bez výtokových armatur</t>
  </si>
  <si>
    <t>1np : 3</t>
  </si>
  <si>
    <t>725820801R00</t>
  </si>
  <si>
    <t>Demontáž baterií nástěnných do G 3/4"</t>
  </si>
  <si>
    <t>730</t>
  </si>
  <si>
    <t>Ústřední vytápění</t>
  </si>
  <si>
    <t>Kompletní demontáž ÚT -  rozvody potrubí, otopná tělesa, kotel : 40</t>
  </si>
  <si>
    <t>762331811R00</t>
  </si>
  <si>
    <t>Demontáž vázaných konstrukcí krovů z hranolů, hranolků, fošen, průřezové plochy do 120 cm2</t>
  </si>
  <si>
    <t>předpoklad : 2,05*513,259</t>
  </si>
  <si>
    <t>762331812R00</t>
  </si>
  <si>
    <t>Demontáž vázaných konstrukcí krovů z hranolů, hranolků, fošen, průřezové plochy přes 120 do 224 cm2</t>
  </si>
  <si>
    <t>předpoklad střešní kce : 0,417*513,259</t>
  </si>
  <si>
    <t>sloupky : 4*3,5</t>
  </si>
  <si>
    <t>762331813R00</t>
  </si>
  <si>
    <t>Demontáž vázaných konstrukcí krovů z hranolů, hranolků, fošen, průřezové plochy přes 224 do 288 cm2</t>
  </si>
  <si>
    <t>předpoklad : 0,5*513,259</t>
  </si>
  <si>
    <t>762341811R00</t>
  </si>
  <si>
    <t>Demontáž bednění a laťování bednění střech rovných, obloukových, o sklonu do 60 stupňů včetně všech nadstřešních konstrukcí z prken hrubých</t>
  </si>
  <si>
    <t>10,8*10,05+19,7*(7,1+9,3)+7,9*10,05</t>
  </si>
  <si>
    <t>762841811R00</t>
  </si>
  <si>
    <t>Demontáž podbití stropů a střech do 60° z prken tl. do 35 mm bez omítky</t>
  </si>
  <si>
    <t>1np : 6,05*7,9+2,47*7,9+19,35*7,35+1,8*1,4*2+6,07*10,65+3*2,55+3,75*2,7+3,0*10,35+1,8*3,65+3,3*3,8+1,3*3,3+1,25*3,3+1,25*3,3+1,5*3,3+3,15*3,3+1,75*(1,57+0,9)+6,1*2,12+1,35*3,8+2,85*3,8+1,6*3,8</t>
  </si>
  <si>
    <t>764352800R00</t>
  </si>
  <si>
    <t>Demontáž žlabů podokapních půlkruhových rovných, rš 250 mm, sklonu do 30°</t>
  </si>
  <si>
    <t>(10,8+19,7+7,9)*2</t>
  </si>
  <si>
    <t>764391820R00</t>
  </si>
  <si>
    <t>Demontáž ostatních prvků střešních závětrné lišty, rš 250 a 330 mm, sklonu do 30°</t>
  </si>
  <si>
    <t>(9,3+7,1)*2</t>
  </si>
  <si>
    <t>764410850R00</t>
  </si>
  <si>
    <t>Demontáž oplechování parapetů rš od 100 do 330 mm</t>
  </si>
  <si>
    <t>1pp : 1,2*6+0,75*2</t>
  </si>
  <si>
    <t>764454802R00</t>
  </si>
  <si>
    <t>Demontáž odpadních trub nebo součástí trub kruhových , o průměru 120 mm</t>
  </si>
  <si>
    <t>pohled SV : (3,9*2+3,4*2)</t>
  </si>
  <si>
    <t>3,9*2+3,4*2</t>
  </si>
  <si>
    <t>767996801R00</t>
  </si>
  <si>
    <t>Demontáž ostatních doplňků staveb atypických konstrukcí  o hmotnosti přes 20 do 50 kg</t>
  </si>
  <si>
    <t>mříže oken a dveří předpoklad : 130</t>
  </si>
  <si>
    <t>komínová lávka předpoklad : 20</t>
  </si>
  <si>
    <t>M65</t>
  </si>
  <si>
    <t>Elektroinstalace a veřejné osvětlení</t>
  </si>
  <si>
    <t>Odpojení objektu od el. energie, dmtž elektroinstalací, přeložení rozvaděče : 40</t>
  </si>
  <si>
    <t>D96</t>
  </si>
  <si>
    <t>Přesuny suti a vybouraných hmot</t>
  </si>
  <si>
    <t>979951111R00</t>
  </si>
  <si>
    <t>Výkup kovů železný šrot, tloušťky do 4 mm</t>
  </si>
  <si>
    <t>Pro vyjádření výnosu ve prospěch zhotovitele je nutné jednotkovou cenu uvést se záporným znaménkem. (Získaná částka ponižuje náklad stavby.)</t>
  </si>
  <si>
    <t>hmotnost suti pol. č. 23,24,25,26,36,43,44,45,46,47 : 4,71784</t>
  </si>
  <si>
    <t>hmotnost suti ZTI, UT, el. - předpoklad : 0,2</t>
  </si>
  <si>
    <t>Odvoz suti a vybouraných hmot na skládku do 1 km</t>
  </si>
  <si>
    <t>Včetně naložení na dopravní prostředek a složení na skládku, bez poplatku za skládku.</t>
  </si>
  <si>
    <t>Odvoz suti a vybouraných hmot na skládku příplatek za každý další 1 km</t>
  </si>
  <si>
    <t>předpoklad odvoz 20 km : 217,3586*19</t>
  </si>
  <si>
    <t>979990109R00</t>
  </si>
  <si>
    <t>Poplatek za uložení, skleněné tvárnice,  , skupina 17 02 02 z Katalogu odpadů</t>
  </si>
  <si>
    <t>hmotnost suti pol. č. 12 : 0,03036</t>
  </si>
  <si>
    <t>979990121R00</t>
  </si>
  <si>
    <t>Poplatek za uložení, asfaltové pásy,  , skupina 17 03 02 z Katalogu odpadů</t>
  </si>
  <si>
    <t>hmotnost suti pol. č. 30,31,32 : 8,31606</t>
  </si>
  <si>
    <t>979990161R00</t>
  </si>
  <si>
    <t>Poplatek za uložení, dřevo,  , skupina 17 02 01 z Katalogu odpadů</t>
  </si>
  <si>
    <t>hmotnost suti pol. č. 30,21,22,27,38,39,40,41,42 : 33,88544</t>
  </si>
  <si>
    <t>979990191R00</t>
  </si>
  <si>
    <t>Poplatek za uložení, plastové výrobky,  , skupina 17 02 03 z Katalogu odpadů</t>
  </si>
  <si>
    <t>hmotnost suti - ZTI, el. předpoklad : 0,1</t>
  </si>
  <si>
    <t>979999984R00</t>
  </si>
  <si>
    <t>Poplatek za recyklaci, tašky, stavební keramika, kusovost do 1600 cm2, skupina 17 01 03 z Katalogu odpadů</t>
  </si>
  <si>
    <t>hmotnost suti pol. č. 34,35 : 0,15503</t>
  </si>
  <si>
    <t>Poplatek za recyklaci, suti s 5 % příměsi dřeva, plastu apod. ,  , skupina 17 01 07 z Katalogu odpadů</t>
  </si>
  <si>
    <t>hmotnost suti pol. č. 4-11,13-17 : 1156,61887</t>
  </si>
  <si>
    <t>odpočet suti drcené do zásypů : -493,3325*2,0</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</si>
  <si>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</si>
  <si>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</si>
  <si>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</si>
  <si>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</si>
  <si>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pro odvoz na skládku : 4,91784+0,03036+8,31606+33,88544+0,1+0,15503+169,95387</t>
  </si>
  <si>
    <t>END</t>
  </si>
  <si>
    <t>01.2</t>
  </si>
  <si>
    <t>ASŘ - nové konstrukce</t>
  </si>
  <si>
    <t>310239211R00</t>
  </si>
  <si>
    <t>Zazdívka otvorů o ploše přes 1 m2 do 4 m2 ve zdivu nadzákladovém cihlami pálenými pro jakoukoliv maltu vápenocementovou</t>
  </si>
  <si>
    <t>včetně pomocného pracovního lešení</t>
  </si>
  <si>
    <t>1,8*2,85*0,4</t>
  </si>
  <si>
    <t>3,0*2,85*0,4</t>
  </si>
  <si>
    <t>2,47*2,85*0,25</t>
  </si>
  <si>
    <t>Úpravy povrchů vnitřní</t>
  </si>
  <si>
    <t>602011198R00</t>
  </si>
  <si>
    <t>Penetrace savých minerálních podkladů zpevňující (nové omítky a zdivo), stěn, Penetrace funkce: zpevnění povrchu, úprava savosti; ředidlo: voda (disperzní)</t>
  </si>
  <si>
    <t>zazdívka z interiéru : 1,8*2,85</t>
  </si>
  <si>
    <t>3,0*2,85</t>
  </si>
  <si>
    <t>2,47*2,85</t>
  </si>
  <si>
    <t>612471411RT2</t>
  </si>
  <si>
    <t>Tenkovrstvá úprava stěn aktivovaným štukem malta vápenná</t>
  </si>
  <si>
    <t>na rovném povrchu vnitřních stěn, pilířů, svislých panelových konstrukcí, s nejnutnějším obroušením podkladu (pemzou apod.) a oprášením,</t>
  </si>
  <si>
    <t>612481211RT2</t>
  </si>
  <si>
    <t>Vyztužení povrchu vnitřních stěn sklotextilní síťovinou s dodávkou síťoviny a stěrkového tmelu</t>
  </si>
  <si>
    <t>Úpravy povrchů vnější</t>
  </si>
  <si>
    <t>311419812R00</t>
  </si>
  <si>
    <t>Izolace soklů perimetrickými deskami tloušťky 10 cm, nopová fólie</t>
  </si>
  <si>
    <t>soklových a podzemních konstrukcí z pěnového polystyrenu (30-35 kg/m3) s povrchovou úpravou stěrkou (pro obklad), omítkou nebo nopovou fólií (podzemní konstrukce)</t>
  </si>
  <si>
    <t>2,8*(6,1+1,6+2,4+1,5+0,7)</t>
  </si>
  <si>
    <t>622321135RV1</t>
  </si>
  <si>
    <t xml:space="preserve">Zateplení fasády  , expandovaným polystyrénem, tloušťky 160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</si>
  <si>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</si>
  <si>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Položka neobsahuje kontaktní nátěr a povrchovou úpravu omítkou.</t>
  </si>
  <si>
    <t>10,4*4,0</t>
  </si>
  <si>
    <t>622321021R00</t>
  </si>
  <si>
    <t>Profily zakládací plastový, pro jakoukoliv tloušťku izolantu</t>
  </si>
  <si>
    <t>(6,1+1,6+2,4+1,5+0,7)</t>
  </si>
  <si>
    <t>622421143R00</t>
  </si>
  <si>
    <t>Omítky vnější stěn vápenné nebo vápenocementové štukové,  , složitost 1÷ 2</t>
  </si>
  <si>
    <t>zazdívka z exteriéru bez KZS : 1,8*2,85</t>
  </si>
  <si>
    <t>v místě bour. zdiva bez KZS : 0,5*3,0+0,3*3,0+3,7*1,0</t>
  </si>
  <si>
    <t>602015187RT7</t>
  </si>
  <si>
    <t xml:space="preserve">vrchní tenkovrstvá, silikonová, zatřená, tloušťka vrstvy 2 mm,  </t>
  </si>
  <si>
    <t>602015191R00</t>
  </si>
  <si>
    <t>podkladní nátěr pod tenkovrstvé omítky</t>
  </si>
  <si>
    <t>622323041R00</t>
  </si>
  <si>
    <t>penetrace</t>
  </si>
  <si>
    <t>41,6+34,44</t>
  </si>
  <si>
    <t>tlakovou vodou, složitost fasády 1 - 2</t>
  </si>
  <si>
    <t>941941031R00</t>
  </si>
  <si>
    <t>Montáž lešení lehkého pracovního řadového s podlahami šířky od 0,80 do 1,00 m, výšky do 10 m</t>
  </si>
  <si>
    <t>včetně kotvení</t>
  </si>
  <si>
    <t>Včetně kotvení lešení.</t>
  </si>
  <si>
    <t>10,4*(3,35-1,8)</t>
  </si>
  <si>
    <t>Montáž lešení lehkého pracovního řadového s podlahami příplatek za každý další i započatý měsíc použití lešení  šířky šířky od 0,80 do 1,00 m a výšky do 10 m</t>
  </si>
  <si>
    <t>941941831R00</t>
  </si>
  <si>
    <t>Demontáž lešení lehkého řadového s podlahami šířky od 0,8 do 1 m, výšky do 10 m</t>
  </si>
  <si>
    <t>Lešení lehké pracovní pomocné pomocné, o výšce lešeňové podlahy přes 1,2 do 1,9 m</t>
  </si>
  <si>
    <t>1np vnější omítka na zazdívkách bez KZS : (3,0+1,8+1,5)*1,0</t>
  </si>
  <si>
    <t>999281105R00</t>
  </si>
  <si>
    <t xml:space="preserve">Přesun hmot pro opravy a údržbu objektů pro opravy a údržbu dosavadních objektů včetně vnějších plášťů  výšky do 6 m,  </t>
  </si>
  <si>
    <t>oborů 801, 803, 811 a 812</t>
  </si>
  <si>
    <t>SO02</t>
  </si>
  <si>
    <t>Odstranění objektu na par. č. 1436/2</t>
  </si>
  <si>
    <t>02.1</t>
  </si>
  <si>
    <t xml:space="preserve">zásyp drceným recyklátem : </t>
  </si>
  <si>
    <t>po základech : 9,792</t>
  </si>
  <si>
    <t>srovnání po vybur podlahy : 2,376</t>
  </si>
  <si>
    <t>po demolici : 3,6*6,6</t>
  </si>
  <si>
    <t>předpoklad : 0,6*0,8*(3,6*2+6,6*2)</t>
  </si>
  <si>
    <t>3,0*(3,6*2+6,6*2-3,0*2,8)*0,3</t>
  </si>
  <si>
    <t>3,6*6,6*0,15</t>
  </si>
  <si>
    <t>3,6*6,6*0,1</t>
  </si>
  <si>
    <t>968071136R00</t>
  </si>
  <si>
    <t>Vyvěšení nebo zavěšení kovových křídel vrat, plochy do 4 m2</t>
  </si>
  <si>
    <t>968072559R00</t>
  </si>
  <si>
    <t>Vybourání a vyjmutí kovových rámů a rolet rámů, včetně pomocného lešení o výšce podlahy do 1900 mm a pro zatížení do 1,5 kPa  (150 kg/m2) vrat, plochy přes 5 m2</t>
  </si>
  <si>
    <t>3,0*2,8</t>
  </si>
  <si>
    <t>drcení suti na zásyp : 12,168*2,0</t>
  </si>
  <si>
    <t>3,6*6,6+0,3*(6,6*2+3,6*2)</t>
  </si>
  <si>
    <t xml:space="preserve">HZS elektromontážní práce : </t>
  </si>
  <si>
    <t>odpojení objektu od el. energie : 4</t>
  </si>
  <si>
    <t>hmotnost suti pol. č. 9 : 0,5544</t>
  </si>
  <si>
    <t>předpoklad odvoz 20 km : 31,96584*19</t>
  </si>
  <si>
    <t>Vnitrostaveništní doprava suti a vybouraných hmot do 10 m</t>
  </si>
  <si>
    <t>0,5544+0,2988+31,11264</t>
  </si>
  <si>
    <t>hmotnost suti pol. č. 12 : 0,2988</t>
  </si>
  <si>
    <t>hmotnost suti pol. č. 4,5,6,7 : 55,44864</t>
  </si>
  <si>
    <t>odpočet suti použité na zásyp : -12,168*2,0</t>
  </si>
  <si>
    <t>784.1</t>
  </si>
  <si>
    <t>Tabulový nátěr stěn pro možnost kreslení,černý,omyvatelný</t>
  </si>
  <si>
    <t>Veřejné osvětlení</t>
  </si>
  <si>
    <t>Houpačka 2-místná, douglaska/akát  -dodávka + montáž</t>
  </si>
  <si>
    <t xml:space="preserve">Stanový domeček, douglaska/akát– dodávka +montáž </t>
  </si>
  <si>
    <t xml:space="preserve">Domeček obchod, douglaska/akát– dodávka + montáž </t>
  </si>
  <si>
    <t>Pískoviště 8-boké vč. písku a krycí plachy, douglaska/akát – dodávka + montáž</t>
  </si>
  <si>
    <t xml:space="preserve">Herní sestava – větší, douglaska/akát, výška podest 0,5m, dvě věže spojené tunelem, skluz, schody - dodávka +  montáž </t>
  </si>
  <si>
    <t>Herní sestava  - menší, douglaska/akát, výška podesty 0,5m,  výstup schodky, skluz – dodávka + montáž</t>
  </si>
  <si>
    <t>odpadkový koš vč. sloupku – dodávka + montáž</t>
  </si>
  <si>
    <t>lavička opěradlo, douglaska/akát- dodávka + montáž</t>
  </si>
  <si>
    <t>Z3.2 Lavička bez opěr, douglaska/ akát – dodávka + montáž</t>
  </si>
  <si>
    <t>Náklady na vybavení objektů zařízení staveniště , náklady na energie -platí zhotovitel ,náklady na potřebný průběžný úklid v prostorách zařízení staveniště, náklady na nutnou údržbu a opravy na objektech zařízení staveniště a na přípojkách energií.</t>
  </si>
  <si>
    <t xml:space="preserve">Zajištění všech podkladů a dokumentů pro vydání kolaudačního souhlasu, včetně jednání s dotčenými institucemi, s dotčenými orgány státní správy a samosprávy , zajištění vydání kolaudačního souhlasu na danou stavbu.  </t>
  </si>
  <si>
    <t>Zajištění průzkumů, zkoušek, atestů, sond , revizí , veškerých měření apod. dle platné legislativy, SOD, stavebního povolení   nezbytných k provedení a dokončení díla.</t>
  </si>
  <si>
    <t>EZS včetně podružného instalačního materiálu, dodávky, montáže a oživení systému</t>
  </si>
  <si>
    <t xml:space="preserve">  Ústředna EZS sběrnicová s přímou adresací : 1</t>
  </si>
  <si>
    <t xml:space="preserve">  Pohybové PIR čidlo, nástěnné, bílá : 10</t>
  </si>
  <si>
    <t xml:space="preserve">  Magnetický kontakt NC : 13</t>
  </si>
  <si>
    <t xml:space="preserve">  EZS klávesnice nástěnná : 2</t>
  </si>
  <si>
    <t xml:space="preserve">  Venkovní siréna s optickou signalizací : 2</t>
  </si>
  <si>
    <t xml:space="preserve">  Opticko kouřový detektor požáru : 7</t>
  </si>
  <si>
    <t>DT včetně podružného instalačního materiálu, dodávky, montáže a oživení systému</t>
  </si>
  <si>
    <t xml:space="preserve">  Systém domovního telefonu včetně napájecího zdroje 15V DC : 1</t>
  </si>
  <si>
    <t xml:space="preserve">  Distributor RJ45 : 1</t>
  </si>
  <si>
    <t xml:space="preserve">  Odchodové tlačítko zapuštěné : 2</t>
  </si>
  <si>
    <t xml:space="preserve">  Vnitřní jednotka domovního telefonu : 4</t>
  </si>
  <si>
    <t>Trubka kabelová chránička KOPOFLEX KF 09063</t>
  </si>
  <si>
    <t>Svítidlo LED typ 06a, IP66, 14W, 1718lm 3000K, včetně dodávky</t>
  </si>
  <si>
    <t>Stožár 5 m, výkop pro stožár VO, zabetonování stožáru, včetně dodávky</t>
  </si>
  <si>
    <t>599000010RAA</t>
  </si>
  <si>
    <t>Rozebrání a oprava asfaltové komunikace řezání, výměna podkladu tl. 30 cm, asfaltobet.7 cm</t>
  </si>
  <si>
    <t>0,5*5,0</t>
  </si>
  <si>
    <t>lus</t>
  </si>
  <si>
    <t>Položkový soupis prací, dodávek a služeb</t>
  </si>
  <si>
    <t>Souhrnný soupis prací, dodávek a služeb</t>
  </si>
  <si>
    <t>Příprava povrchu Penetrace (napouštění) podkladu disperzní, jednonásobná</t>
  </si>
  <si>
    <t>Malby z malířských směsí otěruvzdorných,  , bělost 92 %, dvojnásobné</t>
  </si>
  <si>
    <t>změny ke dni 29.5.2024 - doplněny položky č.18 a 19</t>
  </si>
  <si>
    <t>Výkonový optimizér včetně dodávky a montáže</t>
  </si>
  <si>
    <t>Přístupová brána monitoringu panelů včetně dodávky a montáže</t>
  </si>
  <si>
    <t>Rozvaděč pro monitoring panelů dle projektové dokumentace včetně dodávky a montáže</t>
  </si>
  <si>
    <t>změny ke dni 31.05.2024</t>
  </si>
  <si>
    <t>změny ke dni 13.6.2024</t>
  </si>
  <si>
    <t>60/60:59,55</t>
  </si>
  <si>
    <t>20/20:39,92</t>
  </si>
  <si>
    <t>sokly:0,07*2,70</t>
  </si>
  <si>
    <t>sokly:1*2,70</t>
  </si>
  <si>
    <t>235a</t>
  </si>
  <si>
    <t>771 57-5107.R00</t>
  </si>
  <si>
    <t>Montáž podlah keram.,režné hladké, tmel, 20x20 cm</t>
  </si>
  <si>
    <t>Montáž podlah keram.,hladké, tmel, 60x60 cm</t>
  </si>
  <si>
    <t>Keramická dlažba rektifikovaná,60x60cm, kalibrovaná,protiskluzná</t>
  </si>
  <si>
    <t xml:space="preserve">  60/60:59,55</t>
  </si>
  <si>
    <t xml:space="preserve">  sokly:0,07*2,7</t>
  </si>
  <si>
    <t>59,74*1,1</t>
  </si>
  <si>
    <t>771.2</t>
  </si>
  <si>
    <t>Keramická dlažba rektifikovaná,20x20cm, kalibrovaná,protiskluzná</t>
  </si>
  <si>
    <t>20/20:39,92*1,1</t>
  </si>
  <si>
    <t>linoleum:273,17</t>
  </si>
  <si>
    <t>Podlahovina linoleum tl.2,5mm,v rolích,barevné, bez ftalátů</t>
  </si>
  <si>
    <t>linoleum:273,17*1,1</t>
  </si>
  <si>
    <t>sokly:1*71,04</t>
  </si>
  <si>
    <t>60/60:119,56*1</t>
  </si>
  <si>
    <t>20/20:127,2*1</t>
  </si>
  <si>
    <t>Obklad vnitřní stěn keramický,do tmele,60x60 cm</t>
  </si>
  <si>
    <t>246a</t>
  </si>
  <si>
    <t>781 47-5114.R00</t>
  </si>
  <si>
    <t>Obklad vnitřní stěn keramický, do tmele, 20x20 cm</t>
  </si>
  <si>
    <t>Obklad keramický,vel.60x60cm,rektifikovaný</t>
  </si>
  <si>
    <t>60/60:119,56*1,1</t>
  </si>
  <si>
    <t>249a</t>
  </si>
  <si>
    <t>781.2</t>
  </si>
  <si>
    <t>Obklad keramický,vel.20x20cm,rektifikovaný</t>
  </si>
  <si>
    <t>20/20:127,2*1,1</t>
  </si>
  <si>
    <t>m.č. 1.05,1.20:18,4</t>
  </si>
  <si>
    <r>
      <t xml:space="preserve">LED Svítidlo typ LED1 dle knihy svítidel, LED pás </t>
    </r>
    <r>
      <rPr>
        <sz val="8"/>
        <color rgb="FFFF0000"/>
        <rFont val="Arial CE"/>
        <charset val="238"/>
      </rPr>
      <t>dl.8,25m</t>
    </r>
    <r>
      <rPr>
        <sz val="8"/>
        <rFont val="Arial CE"/>
        <charset val="238"/>
      </rPr>
      <t xml:space="preserve"> 14W/m 3K 24V</t>
    </r>
  </si>
  <si>
    <r>
      <t xml:space="preserve">LED Svítidlo typ LED2 dle knihy svítidel, LED pás </t>
    </r>
    <r>
      <rPr>
        <sz val="8"/>
        <color rgb="FFFF0000"/>
        <rFont val="Arial CE"/>
        <charset val="238"/>
      </rPr>
      <t>dl. 8,25m</t>
    </r>
    <r>
      <rPr>
        <sz val="8"/>
        <rFont val="Arial CE"/>
        <charset val="238"/>
      </rPr>
      <t xml:space="preserve"> 14W/m 3K 24V</t>
    </r>
  </si>
  <si>
    <r>
      <t xml:space="preserve">Nástěnkové linoleum,Zcela přírodní nástěnka - odolná a flexibilní, hygienická a bakteriostatická,
Trvanlivá a pevná, variabilní, praktická a udržatelná
Maximálne ekologický materiál -  kombinace zoxidovaného lněného oleje, pryskyřice a jemně namletého korku. Zachováva si pevnost, nedrolí se a vpichy po připináčkach se zatáhnou.
Šířka role 1,22m
Barevné provedení, m2 a délka role                                                              </t>
    </r>
    <r>
      <rPr>
        <sz val="8"/>
        <color rgb="FFFF0000"/>
        <rFont val="Arial CE"/>
        <charset val="238"/>
      </rPr>
      <t>HORY V JÍDELNĚ
oranžová, 4,8m2, délka 5,5m
žlutá 1,7m2, délka 3m
hnědá - 1,2m2, délka 1,4m
VSTUPNÍ CHODBA
hnědá - 2,4m2, délka 2m</t>
    </r>
    <r>
      <rPr>
        <sz val="8"/>
        <rFont val="Arial CE"/>
        <charset val="238"/>
      </rPr>
      <t xml:space="preserve">
</t>
    </r>
  </si>
  <si>
    <t>Dopradová plocha - dřevěné třísky zrnitost 5-30mm tl. 250mm</t>
  </si>
  <si>
    <t xml:space="preserve">  Venkovní tablo (4x zvonkové tlačítko, se zabudovaným přístupovým čipem kompatibilním se zabezpečovacím systémem EZS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</si>
</sst>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8"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8"/>
      <color indexed="9"/>
      <name val="Arial CE"/>
      <charset val="238"/>
    </font>
    <font>
      <sz val="8"/>
      <color rgb="FFFF0000"/>
      <name val="Arial CE"/>
      <charset val="238"/>
    </font>
  </fonts>
  <fills count="9">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s>
  <borders count="8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1" fillId="0" borderId="0"/>
  </cellStyleXfs>
  <cellXfs count="434">
    <xf numFmtId="0" fontId="0" fillId="0" borderId="0" xfId="0"/>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8" fillId="0" borderId="0" xfId="0" applyFont="1" applyAlignment="1">
      <alignment vertical="center"/>
    </xf>
    <xf numFmtId="0" fontId="8"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8" fillId="0" borderId="6" xfId="0" applyFont="1" applyBorder="1" applyAlignment="1">
      <alignment horizontal="left" vertical="center"/>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8" fillId="0" borderId="18" xfId="0" applyFont="1" applyBorder="1" applyAlignment="1">
      <alignment horizontal="left" vertical="top"/>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Alignment="1">
      <alignment horizontal="left" vertical="center"/>
    </xf>
    <xf numFmtId="0" fontId="0" fillId="2" borderId="1" xfId="0" applyFill="1" applyBorder="1" applyAlignment="1">
      <alignment horizontal="left" vertical="center" indent="1"/>
    </xf>
    <xf numFmtId="0" fontId="8" fillId="2" borderId="0" xfId="0" applyFont="1" applyFill="1" applyAlignment="1">
      <alignment horizontal="left" vertical="center"/>
    </xf>
    <xf numFmtId="0" fontId="0" fillId="2" borderId="9" xfId="0" applyFill="1" applyBorder="1" applyAlignment="1">
      <alignment horizontal="left" vertical="center" indent="1"/>
    </xf>
    <xf numFmtId="0" fontId="0" fillId="2" borderId="6" xfId="0" applyFill="1" applyBorder="1"/>
    <xf numFmtId="49" fontId="8" fillId="0" borderId="0" xfId="0" applyNumberFormat="1" applyFont="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Alignment="1" applyProtection="1">
      <alignment horizontal="left" vertical="center"/>
      <protection locked="0"/>
    </xf>
    <xf numFmtId="3" fontId="0" fillId="0" borderId="26" xfId="0" applyNumberFormat="1" applyBorder="1"/>
    <xf numFmtId="3" fontId="0" fillId="4" borderId="30" xfId="0" applyNumberFormat="1" applyFill="1" applyBorder="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xf numFmtId="3" fontId="0" fillId="0" borderId="29" xfId="0" applyNumberFormat="1" applyBorder="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0" fillId="4" borderId="30" xfId="0" applyNumberFormat="1" applyFill="1" applyBorder="1" applyAlignment="1">
      <alignment wrapText="1"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5" fillId="0" borderId="0" xfId="0" applyFont="1"/>
    <xf numFmtId="0" fontId="15" fillId="0" borderId="26" xfId="0" applyFont="1" applyBorder="1" applyAlignment="1">
      <alignment vertical="top"/>
    </xf>
    <xf numFmtId="0" fontId="0" fillId="2" borderId="10" xfId="0" applyFill="1" applyBorder="1" applyAlignment="1">
      <alignment vertical="top"/>
    </xf>
    <xf numFmtId="4" fontId="15"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5" fillId="0" borderId="10" xfId="0" applyFont="1" applyBorder="1" applyAlignment="1">
      <alignment vertical="top"/>
    </xf>
    <xf numFmtId="4" fontId="15"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5" fillId="0" borderId="33" xfId="0" applyFont="1" applyBorder="1" applyAlignment="1">
      <alignment horizontal="left" vertical="top" wrapText="1"/>
    </xf>
    <xf numFmtId="0" fontId="16" fillId="0" borderId="33" xfId="0" quotePrefix="1" applyFont="1" applyBorder="1" applyAlignment="1">
      <alignment horizontal="left" vertical="top" wrapText="1"/>
    </xf>
    <xf numFmtId="0" fontId="0" fillId="2" borderId="38" xfId="0" applyFill="1" applyBorder="1" applyAlignment="1">
      <alignment horizontal="left" vertical="top" wrapText="1"/>
    </xf>
    <xf numFmtId="0" fontId="17" fillId="0" borderId="33" xfId="0" applyFont="1" applyBorder="1" applyAlignment="1">
      <alignment horizontal="left" vertical="top" wrapText="1"/>
    </xf>
    <xf numFmtId="0" fontId="17" fillId="0" borderId="33" xfId="0" quotePrefix="1" applyFont="1" applyBorder="1" applyAlignment="1">
      <alignment horizontal="left" vertical="top" wrapText="1"/>
    </xf>
    <xf numFmtId="0" fontId="16" fillId="0" borderId="38" xfId="0" quotePrefix="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 fontId="0" fillId="2" borderId="42" xfId="0" applyNumberFormat="1" applyFill="1" applyBorder="1"/>
    <xf numFmtId="4" fontId="0" fillId="2" borderId="35" xfId="0" applyNumberFormat="1" applyFill="1" applyBorder="1"/>
    <xf numFmtId="4" fontId="16" fillId="0" borderId="33" xfId="0" applyNumberFormat="1" applyFont="1" applyBorder="1" applyAlignment="1">
      <alignment vertical="top" wrapText="1" shrinkToFit="1"/>
    </xf>
    <xf numFmtId="4" fontId="17" fillId="0" borderId="33" xfId="0" applyNumberFormat="1" applyFont="1" applyBorder="1" applyAlignment="1">
      <alignment vertical="top" wrapText="1" shrinkToFit="1"/>
    </xf>
    <xf numFmtId="4" fontId="16"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5" fillId="0" borderId="34" xfId="0" applyFont="1" applyBorder="1" applyAlignment="1">
      <alignment horizontal="center" vertical="top" shrinkToFit="1"/>
    </xf>
    <xf numFmtId="0" fontId="16" fillId="0" borderId="34" xfId="0" applyFont="1" applyBorder="1" applyAlignment="1">
      <alignment horizontal="center" vertical="top" wrapText="1" shrinkToFit="1"/>
    </xf>
    <xf numFmtId="0" fontId="0" fillId="2" borderId="37" xfId="0" applyFill="1" applyBorder="1" applyAlignment="1">
      <alignment horizontal="center" vertical="top" shrinkToFit="1"/>
    </xf>
    <xf numFmtId="0" fontId="17" fillId="0" borderId="34" xfId="0" applyFont="1" applyBorder="1" applyAlignment="1">
      <alignment horizontal="center" vertical="top" wrapText="1" shrinkToFit="1"/>
    </xf>
    <xf numFmtId="0" fontId="16" fillId="0" borderId="37" xfId="0"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43" xfId="0" applyBorder="1" applyAlignment="1">
      <alignment vertical="top"/>
    </xf>
    <xf numFmtId="49" fontId="0" fillId="0" borderId="39" xfId="0" applyNumberFormat="1" applyBorder="1" applyAlignment="1">
      <alignment vertical="top"/>
    </xf>
    <xf numFmtId="0" fontId="0" fillId="0" borderId="44" xfId="0"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wrapText="1"/>
    </xf>
    <xf numFmtId="0" fontId="0" fillId="2" borderId="48" xfId="0" applyFill="1" applyBorder="1" applyAlignment="1">
      <alignment horizontal="center" vertical="top"/>
    </xf>
    <xf numFmtId="0" fontId="15"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5" fillId="0" borderId="38" xfId="0" applyFont="1" applyBorder="1" applyAlignment="1">
      <alignment horizontal="center" vertical="top" shrinkToFit="1"/>
    </xf>
    <xf numFmtId="3" fontId="0" fillId="0" borderId="51" xfId="0" applyNumberFormat="1" applyBorder="1"/>
    <xf numFmtId="3" fontId="0" fillId="0" borderId="42" xfId="0" applyNumberFormat="1" applyBorder="1"/>
    <xf numFmtId="3" fontId="0" fillId="0" borderId="42" xfId="0" applyNumberFormat="1" applyBorder="1" applyAlignment="1">
      <alignment wrapText="1"/>
    </xf>
    <xf numFmtId="3" fontId="3" fillId="0" borderId="38" xfId="0" applyNumberFormat="1" applyFont="1" applyBorder="1" applyAlignment="1">
      <alignment horizontal="right" wrapText="1" shrinkToFit="1"/>
    </xf>
    <xf numFmtId="3" fontId="0" fillId="0" borderId="38" xfId="0" applyNumberFormat="1" applyBorder="1"/>
    <xf numFmtId="0" fontId="18" fillId="0" borderId="0" xfId="0" applyFont="1" applyAlignment="1">
      <alignment horizontal="center"/>
    </xf>
    <xf numFmtId="0" fontId="18" fillId="0" borderId="0" xfId="0" applyFont="1"/>
    <xf numFmtId="0" fontId="19" fillId="5" borderId="62" xfId="0" applyFont="1" applyFill="1" applyBorder="1" applyAlignment="1">
      <alignment horizontal="center"/>
    </xf>
    <xf numFmtId="0" fontId="19" fillId="5" borderId="63" xfId="0" applyFont="1" applyFill="1" applyBorder="1" applyAlignment="1">
      <alignment horizontal="center" wrapText="1"/>
    </xf>
    <xf numFmtId="0" fontId="19" fillId="5" borderId="64" xfId="0" applyFont="1" applyFill="1" applyBorder="1" applyAlignment="1">
      <alignment horizontal="center" wrapText="1"/>
    </xf>
    <xf numFmtId="0" fontId="19" fillId="5" borderId="65" xfId="0" applyFont="1" applyFill="1" applyBorder="1" applyAlignment="1">
      <alignment horizontal="center" wrapText="1"/>
    </xf>
    <xf numFmtId="0" fontId="18" fillId="5" borderId="38" xfId="0" applyFont="1" applyFill="1" applyBorder="1" applyAlignment="1">
      <alignment horizontal="center" shrinkToFit="1"/>
    </xf>
    <xf numFmtId="164" fontId="18" fillId="5" borderId="38" xfId="0" applyNumberFormat="1" applyFont="1" applyFill="1" applyBorder="1"/>
    <xf numFmtId="4" fontId="18" fillId="5" borderId="10" xfId="0" applyNumberFormat="1" applyFont="1" applyFill="1" applyBorder="1"/>
    <xf numFmtId="4" fontId="18" fillId="5" borderId="37" xfId="0" applyNumberFormat="1" applyFont="1" applyFill="1" applyBorder="1"/>
    <xf numFmtId="4" fontId="18" fillId="5" borderId="68" xfId="0" applyNumberFormat="1" applyFont="1" applyFill="1" applyBorder="1" applyAlignment="1">
      <alignment horizontal="center"/>
    </xf>
    <xf numFmtId="4" fontId="15" fillId="0" borderId="69" xfId="0" applyNumberFormat="1" applyFont="1" applyBorder="1" applyAlignment="1">
      <alignment horizontal="center"/>
    </xf>
    <xf numFmtId="0" fontId="15" fillId="0" borderId="1" xfId="0" applyFont="1" applyBorder="1" applyAlignment="1">
      <alignment vertical="top"/>
    </xf>
    <xf numFmtId="164" fontId="15" fillId="0" borderId="33" xfId="0" applyNumberFormat="1" applyFont="1" applyBorder="1" applyAlignment="1">
      <alignment vertical="top"/>
    </xf>
    <xf numFmtId="4" fontId="15" fillId="0" borderId="33" xfId="0" applyNumberFormat="1" applyFont="1" applyBorder="1" applyAlignment="1" applyProtection="1">
      <alignment vertical="top"/>
      <protection locked="0"/>
    </xf>
    <xf numFmtId="4" fontId="15" fillId="0" borderId="33" xfId="0" applyNumberFormat="1" applyFont="1" applyBorder="1" applyAlignment="1">
      <alignment vertical="top"/>
    </xf>
    <xf numFmtId="4" fontId="15" fillId="0" borderId="69" xfId="0" applyNumberFormat="1" applyFont="1" applyBorder="1" applyAlignment="1">
      <alignment horizontal="center" vertical="top"/>
    </xf>
    <xf numFmtId="0" fontId="15" fillId="0" borderId="3" xfId="0" applyFont="1" applyBorder="1" applyAlignment="1">
      <alignment vertical="top"/>
    </xf>
    <xf numFmtId="0" fontId="15" fillId="0" borderId="71" xfId="0" applyFont="1" applyBorder="1" applyAlignment="1">
      <alignment horizontal="center" vertical="top" shrinkToFit="1"/>
    </xf>
    <xf numFmtId="164" fontId="15" fillId="0" borderId="71" xfId="0" applyNumberFormat="1" applyFont="1" applyBorder="1" applyAlignment="1">
      <alignment vertical="top"/>
    </xf>
    <xf numFmtId="4" fontId="15" fillId="0" borderId="71" xfId="0" applyNumberFormat="1" applyFont="1" applyBorder="1" applyAlignment="1" applyProtection="1">
      <alignment vertical="top"/>
      <protection locked="0"/>
    </xf>
    <xf numFmtId="4" fontId="15" fillId="0" borderId="71" xfId="0" applyNumberFormat="1" applyFont="1" applyBorder="1" applyAlignment="1">
      <alignment vertical="top"/>
    </xf>
    <xf numFmtId="4" fontId="15" fillId="0" borderId="72" xfId="0" applyNumberFormat="1" applyFont="1" applyBorder="1" applyAlignment="1">
      <alignment horizontal="center" vertical="top"/>
    </xf>
    <xf numFmtId="0" fontId="20" fillId="0" borderId="0" xfId="0" applyFont="1" applyAlignment="1">
      <alignment wrapText="1" shrinkToFit="1"/>
    </xf>
    <xf numFmtId="164" fontId="20" fillId="0" borderId="0" xfId="0" applyNumberFormat="1" applyFont="1" applyAlignment="1">
      <alignment wrapText="1"/>
    </xf>
    <xf numFmtId="4" fontId="20" fillId="0" borderId="0" xfId="0" applyNumberFormat="1" applyFont="1" applyAlignment="1">
      <alignment wrapText="1"/>
    </xf>
    <xf numFmtId="4" fontId="15" fillId="0" borderId="0" xfId="0" applyNumberFormat="1" applyFont="1" applyAlignment="1">
      <alignment horizontal="center"/>
    </xf>
    <xf numFmtId="0" fontId="22" fillId="5" borderId="64" xfId="2" applyFont="1" applyFill="1" applyBorder="1" applyAlignment="1">
      <alignment horizontal="center"/>
    </xf>
    <xf numFmtId="4" fontId="22" fillId="5" borderId="64" xfId="2" applyNumberFormat="1" applyFont="1" applyFill="1" applyBorder="1" applyAlignment="1">
      <alignment horizontal="right"/>
    </xf>
    <xf numFmtId="4" fontId="24" fillId="5" borderId="74" xfId="2" applyNumberFormat="1" applyFont="1" applyFill="1" applyBorder="1"/>
    <xf numFmtId="0" fontId="0" fillId="2" borderId="10" xfId="0" applyFill="1" applyBorder="1" applyAlignment="1">
      <alignment horizontal="left" vertical="top"/>
    </xf>
    <xf numFmtId="0" fontId="15" fillId="0" borderId="38" xfId="0" applyFont="1" applyBorder="1" applyAlignment="1">
      <alignment horizontal="left" vertical="top" wrapText="1"/>
    </xf>
    <xf numFmtId="0" fontId="15" fillId="0" borderId="37" xfId="0" applyFont="1" applyBorder="1" applyAlignment="1">
      <alignment horizontal="center" vertical="top" shrinkToFit="1"/>
    </xf>
    <xf numFmtId="0" fontId="15" fillId="0" borderId="26" xfId="0" applyFont="1" applyBorder="1" applyAlignment="1">
      <alignment horizontal="right" vertical="top"/>
    </xf>
    <xf numFmtId="49" fontId="0" fillId="2" borderId="10" xfId="0" applyNumberFormat="1" applyFill="1" applyBorder="1" applyAlignment="1">
      <alignment vertical="top"/>
    </xf>
    <xf numFmtId="0" fontId="15" fillId="0" borderId="33" xfId="0" applyFont="1" applyBorder="1" applyAlignment="1">
      <alignment vertical="top"/>
    </xf>
    <xf numFmtId="4" fontId="15" fillId="0" borderId="75" xfId="0" applyNumberFormat="1" applyFont="1" applyBorder="1" applyAlignment="1">
      <alignment vertical="top" shrinkToFit="1"/>
    </xf>
    <xf numFmtId="0" fontId="15" fillId="0" borderId="75" xfId="0" applyFont="1" applyBorder="1" applyAlignment="1">
      <alignment horizontal="center" vertical="top" shrinkToFit="1"/>
    </xf>
    <xf numFmtId="0" fontId="25" fillId="0" borderId="33" xfId="0" applyFont="1" applyBorder="1" applyAlignment="1">
      <alignment horizontal="center" vertical="top" wrapText="1"/>
    </xf>
    <xf numFmtId="0" fontId="15" fillId="0" borderId="51" xfId="0" applyFont="1" applyBorder="1" applyAlignment="1">
      <alignment vertical="top"/>
    </xf>
    <xf numFmtId="0" fontId="15" fillId="0" borderId="48" xfId="0" applyFont="1" applyBorder="1" applyAlignment="1">
      <alignment horizontal="left" vertical="top" wrapText="1"/>
    </xf>
    <xf numFmtId="0" fontId="15" fillId="0" borderId="52" xfId="0" applyFont="1" applyBorder="1" applyAlignment="1">
      <alignment horizontal="center" vertical="top" shrinkToFit="1"/>
    </xf>
    <xf numFmtId="4" fontId="15" fillId="0" borderId="48" xfId="0" applyNumberFormat="1" applyFont="1" applyBorder="1" applyAlignment="1">
      <alignment vertical="top" shrinkToFit="1"/>
    </xf>
    <xf numFmtId="0" fontId="15" fillId="0" borderId="48" xfId="0" applyFont="1" applyBorder="1" applyAlignment="1">
      <alignment horizontal="center" vertical="top" shrinkToFit="1"/>
    </xf>
    <xf numFmtId="0" fontId="0" fillId="2" borderId="48" xfId="0" applyFill="1" applyBorder="1" applyAlignment="1">
      <alignment vertical="top"/>
    </xf>
    <xf numFmtId="0" fontId="0" fillId="2" borderId="48" xfId="0" applyFill="1" applyBorder="1" applyAlignment="1">
      <alignment horizontal="center"/>
    </xf>
    <xf numFmtId="4" fontId="0" fillId="2" borderId="48" xfId="0" applyNumberFormat="1" applyFill="1" applyBorder="1"/>
    <xf numFmtId="0" fontId="0" fillId="2" borderId="51" xfId="0" applyFill="1" applyBorder="1"/>
    <xf numFmtId="0" fontId="0" fillId="2" borderId="48" xfId="0" applyFill="1" applyBorder="1"/>
    <xf numFmtId="0" fontId="0" fillId="2" borderId="48" xfId="0" applyFill="1" applyBorder="1" applyAlignment="1">
      <alignment horizontal="center" wrapText="1"/>
    </xf>
    <xf numFmtId="0" fontId="18" fillId="0" borderId="53" xfId="0" applyFont="1" applyBorder="1" applyAlignment="1">
      <alignment vertical="top"/>
    </xf>
    <xf numFmtId="49" fontId="18" fillId="0" borderId="54" xfId="0" applyNumberFormat="1" applyFont="1" applyBorder="1" applyAlignment="1">
      <alignment horizontal="center" vertical="top"/>
    </xf>
    <xf numFmtId="0" fontId="18" fillId="0" borderId="56" xfId="0" applyFont="1" applyBorder="1" applyAlignment="1">
      <alignment vertical="top"/>
    </xf>
    <xf numFmtId="49" fontId="18" fillId="0" borderId="42" xfId="0" applyNumberFormat="1" applyFont="1" applyBorder="1" applyAlignment="1">
      <alignment vertical="top"/>
    </xf>
    <xf numFmtId="0" fontId="18" fillId="0" borderId="58" xfId="0" applyFont="1" applyBorder="1" applyAlignment="1">
      <alignment vertical="top"/>
    </xf>
    <xf numFmtId="49" fontId="18" fillId="0" borderId="59" xfId="0" applyNumberFormat="1" applyFont="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49" fontId="18" fillId="0" borderId="0" xfId="0" applyNumberFormat="1" applyFont="1" applyAlignment="1">
      <alignment vertical="top" wrapText="1"/>
    </xf>
    <xf numFmtId="0" fontId="19" fillId="5" borderId="61" xfId="0" applyFont="1" applyFill="1" applyBorder="1" applyAlignment="1">
      <alignment horizontal="center" vertical="top"/>
    </xf>
    <xf numFmtId="49" fontId="19" fillId="5" borderId="62" xfId="0" applyNumberFormat="1" applyFont="1" applyFill="1" applyBorder="1" applyAlignment="1">
      <alignment horizontal="center" vertical="top"/>
    </xf>
    <xf numFmtId="49" fontId="19" fillId="5" borderId="62" xfId="0" applyNumberFormat="1" applyFont="1" applyFill="1" applyBorder="1" applyAlignment="1">
      <alignment horizontal="center" vertical="top" wrapText="1"/>
    </xf>
    <xf numFmtId="0" fontId="18" fillId="5" borderId="23" xfId="0" applyFont="1" applyFill="1" applyBorder="1" applyAlignment="1">
      <alignment vertical="top"/>
    </xf>
    <xf numFmtId="49" fontId="18" fillId="5" borderId="66" xfId="0" applyNumberFormat="1" applyFont="1" applyFill="1" applyBorder="1" applyAlignment="1">
      <alignment vertical="top"/>
    </xf>
    <xf numFmtId="0" fontId="18" fillId="5" borderId="9" xfId="0" applyFont="1" applyFill="1" applyBorder="1" applyAlignment="1">
      <alignment vertical="top"/>
    </xf>
    <xf numFmtId="0" fontId="18" fillId="5" borderId="10" xfId="0" applyFont="1" applyFill="1" applyBorder="1" applyAlignment="1">
      <alignment vertical="top"/>
    </xf>
    <xf numFmtId="0" fontId="18" fillId="5" borderId="38" xfId="0" applyFont="1" applyFill="1" applyBorder="1" applyAlignment="1">
      <alignment horizontal="left" vertical="top" wrapText="1"/>
    </xf>
    <xf numFmtId="0" fontId="15" fillId="0" borderId="0" xfId="0" applyFont="1" applyAlignment="1">
      <alignment vertical="top"/>
    </xf>
    <xf numFmtId="0" fontId="20" fillId="0" borderId="0" xfId="0" applyFont="1" applyAlignment="1">
      <alignment horizontal="left" vertical="top" wrapText="1"/>
    </xf>
    <xf numFmtId="0" fontId="22" fillId="5" borderId="73" xfId="2" applyFont="1" applyFill="1" applyBorder="1" applyAlignment="1">
      <alignment horizontal="center" vertical="top"/>
    </xf>
    <xf numFmtId="49" fontId="23" fillId="5" borderId="64" xfId="2" applyNumberFormat="1" applyFont="1" applyFill="1" applyBorder="1" applyAlignment="1">
      <alignment horizontal="left" vertical="top"/>
    </xf>
    <xf numFmtId="49" fontId="23" fillId="5" borderId="64" xfId="2" applyNumberFormat="1" applyFont="1" applyFill="1" applyBorder="1" applyAlignment="1">
      <alignment vertical="top"/>
    </xf>
    <xf numFmtId="0" fontId="15" fillId="0" borderId="71" xfId="0" applyFont="1" applyBorder="1" applyAlignment="1">
      <alignment horizontal="left" vertical="top" wrapText="1"/>
    </xf>
    <xf numFmtId="17" fontId="15" fillId="0" borderId="71" xfId="0" applyNumberFormat="1" applyFont="1" applyBorder="1" applyAlignment="1">
      <alignment horizontal="left" vertical="top"/>
    </xf>
    <xf numFmtId="4" fontId="8" fillId="2" borderId="73" xfId="0" applyNumberFormat="1" applyFont="1" applyFill="1" applyBorder="1" applyAlignment="1">
      <alignment vertical="top"/>
    </xf>
    <xf numFmtId="4" fontId="8" fillId="2" borderId="77" xfId="0" applyNumberFormat="1" applyFont="1" applyFill="1" applyBorder="1" applyAlignment="1">
      <alignment vertical="top"/>
    </xf>
    <xf numFmtId="4" fontId="8" fillId="2" borderId="13" xfId="0" applyNumberFormat="1" applyFont="1" applyFill="1" applyBorder="1" applyAlignment="1">
      <alignment vertical="top"/>
    </xf>
    <xf numFmtId="0" fontId="0" fillId="2" borderId="48" xfId="0" applyFill="1" applyBorder="1" applyAlignment="1">
      <alignment horizontal="center" vertical="top" wrapText="1"/>
    </xf>
    <xf numFmtId="3" fontId="0" fillId="0" borderId="31" xfId="0" applyNumberFormat="1" applyBorder="1" applyAlignment="1">
      <alignment horizontal="center"/>
    </xf>
    <xf numFmtId="3" fontId="0" fillId="0" borderId="10" xfId="0" applyNumberFormat="1" applyBorder="1" applyAlignment="1">
      <alignment horizontal="center"/>
    </xf>
    <xf numFmtId="3" fontId="0" fillId="0" borderId="6" xfId="0" applyNumberFormat="1" applyBorder="1"/>
    <xf numFmtId="3" fontId="0" fillId="0" borderId="6" xfId="0" applyNumberFormat="1" applyBorder="1" applyAlignment="1">
      <alignment wrapText="1"/>
    </xf>
    <xf numFmtId="3" fontId="7" fillId="2" borderId="51" xfId="0" applyNumberFormat="1" applyFont="1" applyFill="1" applyBorder="1" applyAlignment="1">
      <alignment vertical="center"/>
    </xf>
    <xf numFmtId="3" fontId="7" fillId="2" borderId="42" xfId="0" applyNumberFormat="1" applyFont="1" applyFill="1" applyBorder="1" applyAlignment="1">
      <alignment vertical="center"/>
    </xf>
    <xf numFmtId="3" fontId="7" fillId="2" borderId="42" xfId="0" applyNumberFormat="1" applyFont="1" applyFill="1" applyBorder="1" applyAlignment="1">
      <alignment vertical="center" wrapText="1"/>
    </xf>
    <xf numFmtId="3" fontId="10"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shrinkToFit="1"/>
    </xf>
    <xf numFmtId="3" fontId="7" fillId="2" borderId="48" xfId="0" applyNumberFormat="1" applyFont="1" applyFill="1" applyBorder="1" applyAlignment="1">
      <alignment horizontal="center" vertical="center" wrapText="1"/>
    </xf>
    <xf numFmtId="4" fontId="18" fillId="5" borderId="10" xfId="0" applyNumberFormat="1" applyFont="1" applyFill="1" applyBorder="1" applyAlignment="1">
      <alignment horizontal="center"/>
    </xf>
    <xf numFmtId="4" fontId="18" fillId="5" borderId="48" xfId="0" applyNumberFormat="1" applyFont="1" applyFill="1" applyBorder="1"/>
    <xf numFmtId="4" fontId="18" fillId="5" borderId="52" xfId="0" applyNumberFormat="1" applyFont="1" applyFill="1" applyBorder="1"/>
    <xf numFmtId="4" fontId="15" fillId="0" borderId="26" xfId="0" applyNumberFormat="1" applyFont="1" applyBorder="1" applyAlignment="1">
      <alignment vertical="top"/>
    </xf>
    <xf numFmtId="4" fontId="18" fillId="5" borderId="6" xfId="0" applyNumberFormat="1" applyFont="1" applyFill="1" applyBorder="1"/>
    <xf numFmtId="4" fontId="15" fillId="0" borderId="70" xfId="0" applyNumberFormat="1" applyFont="1" applyBorder="1" applyAlignment="1">
      <alignment vertical="top"/>
    </xf>
    <xf numFmtId="4" fontId="15" fillId="0" borderId="34" xfId="0" applyNumberFormat="1" applyFont="1" applyBorder="1" applyAlignment="1">
      <alignment vertical="top"/>
    </xf>
    <xf numFmtId="4" fontId="15" fillId="0" borderId="78" xfId="0" applyNumberFormat="1" applyFont="1" applyBorder="1" applyAlignment="1">
      <alignment vertical="top"/>
    </xf>
    <xf numFmtId="0" fontId="15" fillId="0" borderId="33" xfId="0" applyFont="1" applyBorder="1"/>
    <xf numFmtId="4" fontId="18" fillId="5" borderId="38" xfId="0" applyNumberFormat="1" applyFont="1" applyFill="1" applyBorder="1"/>
    <xf numFmtId="4" fontId="24" fillId="5" borderId="76" xfId="2" applyNumberFormat="1" applyFont="1" applyFill="1" applyBorder="1"/>
    <xf numFmtId="4" fontId="3" fillId="0" borderId="29" xfId="0" applyNumberFormat="1" applyFont="1" applyBorder="1" applyAlignment="1">
      <alignment horizontal="right" wrapText="1" shrinkToFit="1"/>
    </xf>
    <xf numFmtId="4" fontId="3" fillId="0" borderId="29" xfId="0" applyNumberFormat="1" applyFont="1" applyBorder="1" applyAlignment="1">
      <alignment horizontal="right" shrinkToFit="1"/>
    </xf>
    <xf numFmtId="4" fontId="0" fillId="0" borderId="29" xfId="0" applyNumberFormat="1" applyBorder="1" applyAlignment="1">
      <alignment shrinkToFit="1"/>
    </xf>
    <xf numFmtId="4" fontId="3" fillId="0" borderId="38" xfId="0" applyNumberFormat="1" applyFont="1" applyBorder="1" applyAlignment="1">
      <alignment horizontal="right" shrinkToFit="1"/>
    </xf>
    <xf numFmtId="4" fontId="0" fillId="0" borderId="38" xfId="0" applyNumberFormat="1" applyBorder="1" applyAlignment="1">
      <alignment shrinkToFit="1"/>
    </xf>
    <xf numFmtId="4" fontId="3" fillId="0" borderId="38" xfId="0" applyNumberFormat="1" applyFont="1" applyBorder="1" applyAlignment="1">
      <alignment horizontal="right" wrapText="1" shrinkToFit="1"/>
    </xf>
    <xf numFmtId="4" fontId="0" fillId="4" borderId="30" xfId="0" applyNumberFormat="1" applyFill="1" applyBorder="1" applyAlignment="1">
      <alignment wrapText="1" shrinkToFit="1"/>
    </xf>
    <xf numFmtId="4" fontId="0" fillId="4" borderId="30" xfId="0" applyNumberFormat="1" applyFill="1" applyBorder="1" applyAlignment="1">
      <alignment shrinkToFit="1"/>
    </xf>
    <xf numFmtId="4" fontId="3" fillId="0" borderId="48" xfId="0" applyNumberFormat="1" applyFont="1" applyBorder="1" applyAlignment="1">
      <alignment horizontal="right" shrinkToFit="1"/>
    </xf>
    <xf numFmtId="4" fontId="0" fillId="0" borderId="48" xfId="0" applyNumberFormat="1" applyBorder="1" applyAlignment="1">
      <alignment shrinkToFit="1"/>
    </xf>
    <xf numFmtId="3" fontId="0" fillId="0" borderId="48" xfId="0" applyNumberFormat="1" applyBorder="1"/>
    <xf numFmtId="0" fontId="0" fillId="0" borderId="48" xfId="0" applyBorder="1" applyAlignment="1">
      <alignment vertical="center"/>
    </xf>
    <xf numFmtId="49" fontId="0" fillId="0" borderId="42" xfId="0" applyNumberFormat="1" applyBorder="1" applyAlignment="1">
      <alignment vertical="center"/>
    </xf>
    <xf numFmtId="49" fontId="0" fillId="0" borderId="0" xfId="0" applyNumberFormat="1"/>
    <xf numFmtId="0" fontId="0" fillId="6" borderId="48" xfId="0" applyFill="1" applyBorder="1" applyAlignment="1">
      <alignment vertical="center"/>
    </xf>
    <xf numFmtId="49" fontId="0" fillId="6" borderId="42" xfId="0" applyNumberFormat="1" applyFill="1" applyBorder="1" applyAlignment="1">
      <alignment vertical="center"/>
    </xf>
    <xf numFmtId="0" fontId="0" fillId="7" borderId="48" xfId="0" applyFill="1" applyBorder="1"/>
    <xf numFmtId="49" fontId="0" fillId="7" borderId="48" xfId="0" applyNumberFormat="1" applyFill="1" applyBorder="1"/>
    <xf numFmtId="0" fontId="0" fillId="7" borderId="48" xfId="0" applyFill="1" applyBorder="1" applyAlignment="1">
      <alignment horizontal="center"/>
    </xf>
    <xf numFmtId="0" fontId="0" fillId="7" borderId="51" xfId="0" applyFill="1" applyBorder="1"/>
    <xf numFmtId="0" fontId="0" fillId="7" borderId="48" xfId="0" applyFill="1" applyBorder="1" applyAlignment="1">
      <alignment wrapText="1"/>
    </xf>
    <xf numFmtId="164" fontId="0" fillId="0" borderId="0" xfId="0" applyNumberFormat="1" applyAlignment="1">
      <alignment vertical="top"/>
    </xf>
    <xf numFmtId="0" fontId="8" fillId="6" borderId="36" xfId="0" applyFont="1" applyFill="1" applyBorder="1" applyAlignment="1">
      <alignment vertical="top"/>
    </xf>
    <xf numFmtId="49" fontId="8" fillId="6" borderId="18" xfId="0" applyNumberFormat="1" applyFont="1" applyFill="1" applyBorder="1" applyAlignment="1">
      <alignment vertical="top"/>
    </xf>
    <xf numFmtId="49" fontId="8" fillId="6" borderId="18" xfId="0" applyNumberFormat="1" applyFont="1" applyFill="1" applyBorder="1" applyAlignment="1">
      <alignment horizontal="left" vertical="top" wrapText="1"/>
    </xf>
    <xf numFmtId="0" fontId="8" fillId="6" borderId="18" xfId="0" applyFont="1" applyFill="1" applyBorder="1" applyAlignment="1">
      <alignment horizontal="center" vertical="top" shrinkToFit="1"/>
    </xf>
    <xf numFmtId="164" fontId="8" fillId="6" borderId="18" xfId="0" applyNumberFormat="1" applyFont="1" applyFill="1" applyBorder="1" applyAlignment="1">
      <alignment vertical="top" shrinkToFit="1"/>
    </xf>
    <xf numFmtId="4" fontId="8" fillId="6" borderId="18" xfId="0" applyNumberFormat="1" applyFont="1" applyFill="1" applyBorder="1" applyAlignment="1">
      <alignment vertical="top" shrinkToFit="1"/>
    </xf>
    <xf numFmtId="0" fontId="15" fillId="0" borderId="79" xfId="0" applyFont="1" applyBorder="1" applyAlignment="1">
      <alignment vertical="top"/>
    </xf>
    <xf numFmtId="49" fontId="15" fillId="0" borderId="80" xfId="0" applyNumberFormat="1" applyFont="1" applyBorder="1" applyAlignment="1">
      <alignment vertical="top"/>
    </xf>
    <xf numFmtId="49" fontId="15" fillId="0" borderId="80" xfId="0" applyNumberFormat="1" applyFont="1" applyBorder="1" applyAlignment="1">
      <alignment horizontal="left" vertical="top" wrapText="1"/>
    </xf>
    <xf numFmtId="0" fontId="15" fillId="0" borderId="80" xfId="0" applyFont="1" applyBorder="1" applyAlignment="1">
      <alignment horizontal="center" vertical="top" shrinkToFit="1"/>
    </xf>
    <xf numFmtId="164" fontId="15" fillId="0" borderId="80" xfId="0" applyNumberFormat="1" applyFont="1" applyBorder="1" applyAlignment="1">
      <alignment vertical="top" shrinkToFit="1"/>
    </xf>
    <xf numFmtId="4" fontId="15" fillId="3" borderId="80" xfId="0" applyNumberFormat="1" applyFont="1" applyFill="1" applyBorder="1" applyAlignment="1" applyProtection="1">
      <alignment vertical="top" shrinkToFit="1"/>
      <protection locked="0"/>
    </xf>
    <xf numFmtId="4" fontId="15" fillId="0" borderId="80" xfId="0" applyNumberFormat="1" applyFont="1" applyBorder="1" applyAlignment="1">
      <alignment vertical="top" shrinkToFit="1"/>
    </xf>
    <xf numFmtId="4" fontId="15" fillId="0" borderId="0" xfId="0" applyNumberFormat="1" applyFont="1" applyAlignment="1">
      <alignment vertical="top" shrinkToFit="1"/>
    </xf>
    <xf numFmtId="49" fontId="15" fillId="0" borderId="0" xfId="0" applyNumberFormat="1" applyFont="1" applyAlignment="1">
      <alignment vertical="top"/>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26" fillId="0" borderId="0" xfId="0" applyFont="1" applyAlignment="1">
      <alignment wrapText="1"/>
    </xf>
    <xf numFmtId="0" fontId="8" fillId="6" borderId="51" xfId="0" applyFont="1" applyFill="1" applyBorder="1" applyAlignment="1">
      <alignment vertical="top"/>
    </xf>
    <xf numFmtId="49" fontId="8" fillId="6" borderId="42" xfId="0" applyNumberFormat="1" applyFont="1" applyFill="1" applyBorder="1" applyAlignment="1">
      <alignment vertical="top"/>
    </xf>
    <xf numFmtId="49" fontId="8" fillId="6" borderId="42" xfId="0" applyNumberFormat="1" applyFont="1" applyFill="1" applyBorder="1" applyAlignment="1">
      <alignment horizontal="left" vertical="top" wrapText="1"/>
    </xf>
    <xf numFmtId="0" fontId="8" fillId="6" borderId="42" xfId="0" applyFont="1" applyFill="1" applyBorder="1" applyAlignment="1">
      <alignment horizontal="center" vertical="top"/>
    </xf>
    <xf numFmtId="0" fontId="8" fillId="6" borderId="42" xfId="0" applyFont="1" applyFill="1" applyBorder="1" applyAlignment="1">
      <alignment vertical="top"/>
    </xf>
    <xf numFmtId="4" fontId="8" fillId="6" borderId="52" xfId="0" applyNumberFormat="1" applyFont="1" applyFill="1" applyBorder="1" applyAlignment="1">
      <alignment vertical="top" shrinkToFit="1"/>
    </xf>
    <xf numFmtId="49" fontId="0" fillId="0" borderId="0" xfId="0" applyNumberFormat="1" applyAlignment="1">
      <alignment horizontal="left" wrapText="1"/>
    </xf>
    <xf numFmtId="0" fontId="0" fillId="7" borderId="48" xfId="0" applyFill="1" applyBorder="1" applyAlignment="1">
      <alignment horizontal="center" wrapText="1"/>
    </xf>
    <xf numFmtId="4" fontId="8" fillId="6" borderId="48" xfId="0" applyNumberFormat="1" applyFont="1" applyFill="1" applyBorder="1" applyAlignment="1">
      <alignment vertical="top" shrinkToFit="1"/>
    </xf>
    <xf numFmtId="4" fontId="0" fillId="2" borderId="48" xfId="0" applyNumberFormat="1" applyFill="1" applyBorder="1" applyAlignment="1">
      <alignment horizontal="center" vertical="top"/>
    </xf>
    <xf numFmtId="4" fontId="15" fillId="0" borderId="33" xfId="0" applyNumberFormat="1" applyFont="1" applyBorder="1" applyAlignment="1">
      <alignment horizontal="center" vertical="top" shrinkToFit="1"/>
    </xf>
    <xf numFmtId="4" fontId="0" fillId="0" borderId="0" xfId="0" applyNumberFormat="1" applyAlignment="1">
      <alignment horizontal="center"/>
    </xf>
    <xf numFmtId="4" fontId="0" fillId="2" borderId="50" xfId="0" applyNumberFormat="1" applyFill="1" applyBorder="1" applyAlignment="1">
      <alignment horizontal="center" vertical="top" wrapText="1"/>
    </xf>
    <xf numFmtId="4" fontId="0" fillId="2" borderId="38" xfId="0" applyNumberFormat="1" applyFill="1" applyBorder="1" applyAlignment="1">
      <alignment horizontal="center" vertical="top" shrinkToFit="1"/>
    </xf>
    <xf numFmtId="4" fontId="15" fillId="0" borderId="38" xfId="0" applyNumberFormat="1" applyFont="1" applyBorder="1" applyAlignment="1">
      <alignment horizontal="center" vertical="top" shrinkToFit="1"/>
    </xf>
    <xf numFmtId="4" fontId="0" fillId="0" borderId="0" xfId="0" applyNumberFormat="1" applyAlignment="1">
      <alignment horizontal="center" vertical="top"/>
    </xf>
    <xf numFmtId="4" fontId="18" fillId="0" borderId="81" xfId="0" applyNumberFormat="1" applyFont="1" applyBorder="1" applyAlignment="1">
      <alignment horizontal="center"/>
    </xf>
    <xf numFmtId="0" fontId="8" fillId="8" borderId="36" xfId="0" applyFont="1" applyFill="1" applyBorder="1" applyAlignment="1">
      <alignment vertical="top"/>
    </xf>
    <xf numFmtId="0" fontId="15" fillId="8" borderId="79" xfId="0" applyFont="1" applyFill="1" applyBorder="1" applyAlignment="1">
      <alignment vertical="top"/>
    </xf>
    <xf numFmtId="49" fontId="0" fillId="8" borderId="0" xfId="0" applyNumberFormat="1" applyFill="1"/>
    <xf numFmtId="0" fontId="15" fillId="8" borderId="33" xfId="0" applyFont="1" applyFill="1" applyBorder="1" applyAlignment="1">
      <alignment vertical="top"/>
    </xf>
    <xf numFmtId="0" fontId="15" fillId="8" borderId="26" xfId="0" applyFont="1" applyFill="1" applyBorder="1" applyAlignment="1">
      <alignment vertical="top"/>
    </xf>
    <xf numFmtId="0" fontId="15" fillId="8" borderId="33" xfId="0" applyFont="1" applyFill="1" applyBorder="1" applyAlignment="1">
      <alignment horizontal="left" vertical="top" wrapText="1"/>
    </xf>
    <xf numFmtId="0" fontId="15" fillId="8" borderId="34" xfId="0" applyFont="1" applyFill="1" applyBorder="1" applyAlignment="1">
      <alignment horizontal="center" vertical="top" shrinkToFit="1"/>
    </xf>
    <xf numFmtId="4" fontId="15" fillId="8" borderId="33" xfId="0" applyNumberFormat="1" applyFont="1" applyFill="1" applyBorder="1" applyAlignment="1">
      <alignment vertical="top" shrinkToFit="1"/>
    </xf>
    <xf numFmtId="0" fontId="15" fillId="8" borderId="33" xfId="0" applyFont="1" applyFill="1" applyBorder="1" applyAlignment="1">
      <alignment horizontal="center" vertical="top" shrinkToFit="1"/>
    </xf>
    <xf numFmtId="0" fontId="15" fillId="8" borderId="38" xfId="0" applyFont="1" applyFill="1" applyBorder="1" applyAlignment="1">
      <alignment vertical="top"/>
    </xf>
    <xf numFmtId="0" fontId="15" fillId="8" borderId="10" xfId="0" applyFont="1" applyFill="1" applyBorder="1" applyAlignment="1">
      <alignment vertical="top"/>
    </xf>
    <xf numFmtId="0" fontId="15" fillId="8" borderId="38" xfId="0" applyFont="1" applyFill="1" applyBorder="1" applyAlignment="1">
      <alignment horizontal="left" vertical="top" wrapText="1"/>
    </xf>
    <xf numFmtId="0" fontId="15" fillId="8" borderId="37" xfId="0" applyFont="1" applyFill="1" applyBorder="1" applyAlignment="1">
      <alignment horizontal="center" vertical="top" shrinkToFit="1"/>
    </xf>
    <xf numFmtId="4" fontId="15" fillId="8" borderId="38" xfId="0" applyNumberFormat="1" applyFont="1" applyFill="1" applyBorder="1" applyAlignment="1">
      <alignment vertical="top" shrinkToFit="1"/>
    </xf>
    <xf numFmtId="0" fontId="15" fillId="8" borderId="38" xfId="0" applyFont="1" applyFill="1" applyBorder="1" applyAlignment="1">
      <alignment horizontal="center" vertical="top" shrinkToFit="1"/>
    </xf>
    <xf numFmtId="49" fontId="0" fillId="8" borderId="0" xfId="0" applyNumberFormat="1" applyFill="1" applyAlignment="1">
      <alignment vertical="top"/>
    </xf>
    <xf numFmtId="0" fontId="16" fillId="8" borderId="33" xfId="0" applyFont="1" applyFill="1" applyBorder="1" applyAlignment="1">
      <alignment horizontal="left" vertical="top" wrapText="1"/>
    </xf>
    <xf numFmtId="0" fontId="16" fillId="8" borderId="34" xfId="0" applyFont="1" applyFill="1" applyBorder="1" applyAlignment="1">
      <alignment horizontal="center" vertical="top" wrapText="1" shrinkToFit="1"/>
    </xf>
    <xf numFmtId="4" fontId="16" fillId="8" borderId="33" xfId="0" applyNumberFormat="1" applyFont="1" applyFill="1" applyBorder="1" applyAlignment="1">
      <alignment vertical="top" wrapText="1" shrinkToFit="1"/>
    </xf>
    <xf numFmtId="0" fontId="16" fillId="8" borderId="33" xfId="0" quotePrefix="1" applyFont="1" applyFill="1" applyBorder="1" applyAlignment="1">
      <alignment horizontal="left" vertical="top" wrapText="1"/>
    </xf>
    <xf numFmtId="4" fontId="15" fillId="8" borderId="33" xfId="0" applyNumberFormat="1" applyFont="1" applyFill="1" applyBorder="1" applyAlignment="1">
      <alignment horizontal="center" vertical="top" shrinkToFit="1"/>
    </xf>
    <xf numFmtId="0" fontId="17" fillId="8" borderId="33" xfId="0" quotePrefix="1" applyFont="1" applyFill="1" applyBorder="1" applyAlignment="1">
      <alignment horizontal="left" vertical="top" wrapText="1"/>
    </xf>
    <xf numFmtId="0" fontId="17" fillId="8" borderId="34" xfId="0" applyFont="1" applyFill="1" applyBorder="1" applyAlignment="1">
      <alignment horizontal="center" vertical="top" wrapText="1" shrinkToFit="1"/>
    </xf>
    <xf numFmtId="4" fontId="17" fillId="8" borderId="33" xfId="0" applyNumberFormat="1" applyFont="1" applyFill="1" applyBorder="1" applyAlignment="1">
      <alignment vertical="top" wrapText="1" shrinkToFi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1" fontId="0" fillId="0" borderId="6" xfId="0" applyNumberFormat="1" applyBorder="1" applyAlignment="1">
      <alignment horizontal="right" indent="1"/>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0" fillId="0" borderId="6" xfId="0" applyBorder="1" applyAlignment="1">
      <alignment horizontal="right" indent="1"/>
    </xf>
    <xf numFmtId="0" fontId="0" fillId="0" borderId="8" xfId="0" applyBorder="1" applyAlignment="1">
      <alignment horizontal="right"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9" fontId="8" fillId="3" borderId="0" xfId="0" applyNumberFormat="1" applyFont="1" applyFill="1" applyAlignment="1" applyProtection="1">
      <alignment horizontal="left" vertical="center"/>
      <protection locked="0"/>
    </xf>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49" fontId="8" fillId="3" borderId="6" xfId="0" applyNumberFormat="1" applyFont="1" applyFill="1" applyBorder="1" applyAlignment="1" applyProtection="1">
      <alignment horizontal="left" vertical="center"/>
      <protection locked="0"/>
    </xf>
    <xf numFmtId="4" fontId="13" fillId="0" borderId="16" xfId="0" applyNumberFormat="1" applyFont="1" applyBorder="1" applyAlignment="1">
      <alignment horizontal="right" vertical="center" indent="1"/>
    </xf>
    <xf numFmtId="3" fontId="0" fillId="0" borderId="42" xfId="0" applyNumberFormat="1" applyBorder="1" applyAlignment="1">
      <alignment wrapText="1"/>
    </xf>
    <xf numFmtId="0" fontId="0" fillId="0" borderId="42" xfId="0" applyBorder="1" applyAlignment="1">
      <alignment wrapText="1"/>
    </xf>
    <xf numFmtId="0" fontId="0" fillId="0" borderId="52"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3" borderId="18" xfId="0" applyNumberFormat="1" applyFont="1" applyFill="1" applyBorder="1" applyAlignment="1" applyProtection="1">
      <alignment horizontal="left" vertical="center"/>
      <protection locked="0"/>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0" fillId="0" borderId="18" xfId="0" applyBorder="1" applyAlignment="1">
      <alignment horizontal="center"/>
    </xf>
    <xf numFmtId="3" fontId="0" fillId="0" borderId="12" xfId="0" applyNumberFormat="1" applyBorder="1"/>
    <xf numFmtId="3" fontId="0" fillId="0" borderId="12" xfId="0" applyNumberFormat="1" applyBorder="1" applyAlignment="1">
      <alignment wrapText="1"/>
    </xf>
    <xf numFmtId="4" fontId="11" fillId="0" borderId="16" xfId="0" applyNumberFormat="1" applyFont="1" applyBorder="1" applyAlignment="1">
      <alignment horizontal="right" vertical="center" indent="1"/>
    </xf>
    <xf numFmtId="0" fontId="8" fillId="0" borderId="6" xfId="0" applyFont="1" applyBorder="1" applyAlignment="1">
      <alignment horizontal="center"/>
    </xf>
    <xf numFmtId="2" fontId="12" fillId="2" borderId="7" xfId="0" applyNumberFormat="1" applyFont="1" applyFill="1" applyBorder="1" applyAlignment="1">
      <alignment horizontal="righ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5" fillId="3" borderId="0" xfId="0" applyNumberFormat="1" applyFont="1" applyFill="1" applyAlignment="1" applyProtection="1">
      <alignment horizontal="left" vertical="top" wrapText="1"/>
      <protection locked="0"/>
    </xf>
    <xf numFmtId="49" fontId="15" fillId="3" borderId="0" xfId="0" applyNumberFormat="1" applyFont="1" applyFill="1" applyAlignment="1" applyProtection="1">
      <alignment vertical="top"/>
      <protection locked="0"/>
    </xf>
    <xf numFmtId="0" fontId="15" fillId="0" borderId="18" xfId="0" applyFont="1" applyBorder="1" applyAlignment="1">
      <alignment horizontal="left" vertical="top" wrapText="1"/>
    </xf>
    <xf numFmtId="0" fontId="15" fillId="0" borderId="18"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6"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2" xfId="0" applyBorder="1" applyAlignment="1">
      <alignment vertical="center"/>
    </xf>
    <xf numFmtId="49" fontId="0" fillId="6" borderId="42" xfId="0" applyNumberFormat="1" applyFill="1" applyBorder="1" applyAlignment="1">
      <alignment vertical="center"/>
    </xf>
    <xf numFmtId="0" fontId="0" fillId="6" borderId="42" xfId="0" applyFill="1" applyBorder="1" applyAlignment="1">
      <alignment vertical="center"/>
    </xf>
    <xf numFmtId="0" fontId="0" fillId="6" borderId="52" xfId="0" applyFill="1" applyBorder="1" applyAlignment="1">
      <alignment vertical="center"/>
    </xf>
    <xf numFmtId="49" fontId="15" fillId="3" borderId="18" xfId="0" applyNumberFormat="1" applyFont="1" applyFill="1" applyBorder="1" applyAlignment="1" applyProtection="1">
      <alignment horizontal="left" vertical="top" wrapText="1"/>
      <protection locked="0"/>
    </xf>
    <xf numFmtId="49" fontId="15" fillId="3" borderId="18" xfId="0" applyNumberFormat="1" applyFont="1" applyFill="1" applyBorder="1" applyAlignment="1" applyProtection="1">
      <alignment vertical="top"/>
      <protection locked="0"/>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5" fillId="0" borderId="26" xfId="0" applyFont="1" applyBorder="1" applyAlignment="1">
      <alignment wrapText="1"/>
    </xf>
    <xf numFmtId="0" fontId="0" fillId="0" borderId="0" xfId="0"/>
    <xf numFmtId="0" fontId="0" fillId="0" borderId="34" xfId="0" applyBorder="1"/>
    <xf numFmtId="49" fontId="18" fillId="0" borderId="54" xfId="0" applyNumberFormat="1" applyFont="1" applyBorder="1" applyAlignment="1">
      <alignment wrapText="1"/>
    </xf>
    <xf numFmtId="0" fontId="0" fillId="0" borderId="54" xfId="0" applyBorder="1"/>
    <xf numFmtId="0" fontId="0" fillId="0" borderId="55" xfId="0" applyBorder="1"/>
    <xf numFmtId="49" fontId="18" fillId="0" borderId="42" xfId="0" applyNumberFormat="1" applyFont="1" applyBorder="1" applyAlignment="1">
      <alignment wrapText="1"/>
    </xf>
    <xf numFmtId="0" fontId="0" fillId="0" borderId="42" xfId="0" applyBorder="1"/>
    <xf numFmtId="0" fontId="0" fillId="0" borderId="57" xfId="0" applyBorder="1"/>
    <xf numFmtId="49" fontId="18" fillId="0" borderId="59" xfId="0" applyNumberFormat="1" applyFont="1" applyBorder="1" applyAlignment="1">
      <alignment wrapText="1"/>
    </xf>
    <xf numFmtId="0" fontId="0" fillId="0" borderId="59" xfId="0" applyBorder="1"/>
    <xf numFmtId="0" fontId="0" fillId="0" borderId="60" xfId="0" applyBorder="1"/>
    <xf numFmtId="0" fontId="18" fillId="5" borderId="66" xfId="0" applyFont="1" applyFill="1" applyBorder="1" applyAlignment="1">
      <alignment wrapText="1"/>
    </xf>
    <xf numFmtId="0" fontId="0" fillId="0" borderId="24" xfId="0" applyBorder="1"/>
    <xf numFmtId="0" fontId="0" fillId="0" borderId="67" xfId="0" applyBorder="1"/>
    <xf numFmtId="0" fontId="20" fillId="0" borderId="26" xfId="0" applyFont="1" applyBorder="1" applyAlignment="1">
      <alignment horizontal="left" vertical="top" wrapText="1"/>
    </xf>
    <xf numFmtId="0" fontId="0" fillId="0" borderId="0" xfId="0" applyAlignment="1">
      <alignment vertical="top"/>
    </xf>
    <xf numFmtId="0" fontId="0" fillId="0" borderId="34" xfId="0" applyBorder="1" applyAlignment="1">
      <alignment vertical="top"/>
    </xf>
  </cellXfs>
  <cellStyles count="3">
    <cellStyle name="Normální" xfId="0" builtinId="0"/>
    <cellStyle name="normální 2" xfId="1" xr:uid="{00000000-0005-0000-0000-000001000000}"/>
    <cellStyle name="normální_POL.XLS"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65"/>
  <sheetViews>
    <sheetView showGridLines="0" view="pageBreakPreview" topLeftCell="B1" zoomScale="75" zoomScaleNormal="100" zoomScaleSheetLayoutView="75" workbookViewId="0">
      <selection activeCell="M18" sqref="M18"/>
    </sheetView>
  </sheetViews>
  <sheetFormatPr defaultColWidth="9" defaultRowHeight="12.75" x14ac:dyDescent="0.2"/>
  <cols>
    <col min="1" max="1" width="8.42578125" hidden="1" customWidth="1"/>
    <col min="2" max="2" width="11.5703125" customWidth="1"/>
    <col min="3" max="3" width="7.42578125" customWidth="1"/>
    <col min="4" max="4" width="13.42578125" customWidth="1"/>
    <col min="5" max="5" width="13.7109375" customWidth="1"/>
    <col min="6" max="6" width="11.42578125" customWidth="1"/>
    <col min="7" max="9" width="12.7109375" customWidth="1"/>
    <col min="10" max="10" width="6.7109375" customWidth="1"/>
    <col min="11" max="11" width="4.28515625" customWidth="1"/>
    <col min="12" max="15" width="10.7109375" customWidth="1"/>
  </cols>
  <sheetData>
    <row r="1" spans="1:15" ht="33.75" customHeight="1" x14ac:dyDescent="0.2">
      <c r="A1" s="62" t="s">
        <v>34</v>
      </c>
      <c r="B1" s="366" t="s">
        <v>3011</v>
      </c>
      <c r="C1" s="367"/>
      <c r="D1" s="367"/>
      <c r="E1" s="367"/>
      <c r="F1" s="367"/>
      <c r="G1" s="367"/>
      <c r="H1" s="367"/>
      <c r="I1" s="367"/>
      <c r="J1" s="368"/>
    </row>
    <row r="2" spans="1:15" ht="23.25" customHeight="1" x14ac:dyDescent="0.2">
      <c r="A2" s="3"/>
      <c r="B2" s="70" t="s">
        <v>36</v>
      </c>
      <c r="C2" s="71"/>
      <c r="D2" s="380" t="s">
        <v>808</v>
      </c>
      <c r="E2" s="381"/>
      <c r="F2" s="381"/>
      <c r="G2" s="381"/>
      <c r="H2" s="381"/>
      <c r="I2" s="381"/>
      <c r="J2" s="382"/>
      <c r="O2" s="1"/>
    </row>
    <row r="3" spans="1:15" ht="23.25" customHeight="1" x14ac:dyDescent="0.2">
      <c r="A3" s="3"/>
      <c r="B3" s="72" t="s">
        <v>38</v>
      </c>
      <c r="C3" s="73"/>
      <c r="D3" s="350" t="s">
        <v>808</v>
      </c>
      <c r="E3" s="351"/>
      <c r="F3" s="351"/>
      <c r="G3" s="351"/>
      <c r="H3" s="351"/>
      <c r="I3" s="351"/>
      <c r="J3" s="352"/>
    </row>
    <row r="4" spans="1:15" ht="23.25" customHeight="1" x14ac:dyDescent="0.2">
      <c r="A4" s="3"/>
      <c r="B4" s="74" t="s">
        <v>39</v>
      </c>
      <c r="C4" s="75"/>
      <c r="D4" s="358" t="s">
        <v>3012</v>
      </c>
      <c r="E4" s="359"/>
      <c r="F4" s="359"/>
      <c r="G4" s="359"/>
      <c r="H4" s="359"/>
      <c r="I4" s="359"/>
      <c r="J4" s="360"/>
    </row>
    <row r="5" spans="1:15" ht="24" customHeight="1" x14ac:dyDescent="0.2">
      <c r="A5" s="3"/>
      <c r="B5" s="39" t="s">
        <v>21</v>
      </c>
      <c r="D5" s="76"/>
      <c r="E5" s="22"/>
      <c r="F5" s="22"/>
      <c r="G5" s="22"/>
      <c r="H5" s="24" t="s">
        <v>31</v>
      </c>
      <c r="I5" s="76"/>
      <c r="J5" s="9"/>
    </row>
    <row r="6" spans="1:15" ht="15.75" customHeight="1" x14ac:dyDescent="0.2">
      <c r="A6" s="3"/>
      <c r="B6" s="34"/>
      <c r="C6" s="22"/>
      <c r="D6" s="76"/>
      <c r="E6" s="22"/>
      <c r="F6" s="22"/>
      <c r="G6" s="22"/>
      <c r="H6" s="24" t="s">
        <v>32</v>
      </c>
      <c r="I6" s="76"/>
      <c r="J6" s="9"/>
    </row>
    <row r="7" spans="1:15" ht="15.75" customHeight="1" x14ac:dyDescent="0.2">
      <c r="A7" s="3"/>
      <c r="B7" s="35"/>
      <c r="C7" s="77"/>
      <c r="D7" s="69"/>
      <c r="E7" s="29"/>
      <c r="F7" s="29"/>
      <c r="G7" s="29"/>
      <c r="H7" s="30"/>
      <c r="I7" s="29"/>
      <c r="J7" s="42"/>
    </row>
    <row r="8" spans="1:15" ht="24" hidden="1" customHeight="1" x14ac:dyDescent="0.2">
      <c r="A8" s="3"/>
      <c r="B8" s="39" t="s">
        <v>19</v>
      </c>
      <c r="D8" s="28"/>
      <c r="H8" s="24" t="s">
        <v>31</v>
      </c>
      <c r="I8" s="28"/>
      <c r="J8" s="9"/>
    </row>
    <row r="9" spans="1:15" ht="15.75" hidden="1" customHeight="1" x14ac:dyDescent="0.2">
      <c r="A9" s="3"/>
      <c r="B9" s="3"/>
      <c r="D9" s="28"/>
      <c r="H9" s="24" t="s">
        <v>32</v>
      </c>
      <c r="I9" s="28"/>
      <c r="J9" s="9"/>
    </row>
    <row r="10" spans="1:15" ht="15.75" hidden="1" customHeight="1" x14ac:dyDescent="0.2">
      <c r="A10" s="3"/>
      <c r="B10" s="43"/>
      <c r="C10" s="23"/>
      <c r="D10" s="38"/>
      <c r="E10" s="30"/>
      <c r="F10" s="30"/>
      <c r="G10" s="15"/>
      <c r="H10" s="15"/>
      <c r="I10" s="44"/>
      <c r="J10" s="42"/>
    </row>
    <row r="11" spans="1:15" ht="24" customHeight="1" x14ac:dyDescent="0.2">
      <c r="A11" s="3"/>
      <c r="B11" s="39" t="s">
        <v>18</v>
      </c>
      <c r="D11" s="377"/>
      <c r="E11" s="377"/>
      <c r="F11" s="377"/>
      <c r="G11" s="377"/>
      <c r="H11" s="24" t="s">
        <v>31</v>
      </c>
      <c r="I11" s="79"/>
      <c r="J11" s="9"/>
    </row>
    <row r="12" spans="1:15" ht="15.75" customHeight="1" x14ac:dyDescent="0.2">
      <c r="A12" s="3"/>
      <c r="B12" s="34"/>
      <c r="C12" s="22"/>
      <c r="D12" s="357"/>
      <c r="E12" s="357"/>
      <c r="F12" s="357"/>
      <c r="G12" s="357"/>
      <c r="H12" s="24" t="s">
        <v>32</v>
      </c>
      <c r="I12" s="79"/>
      <c r="J12" s="9"/>
    </row>
    <row r="13" spans="1:15" ht="15.75" customHeight="1" x14ac:dyDescent="0.2">
      <c r="A13" s="3"/>
      <c r="B13" s="35"/>
      <c r="C13" s="78"/>
      <c r="D13" s="361"/>
      <c r="E13" s="361"/>
      <c r="F13" s="361"/>
      <c r="G13" s="361"/>
      <c r="H13" s="25"/>
      <c r="I13" s="29"/>
      <c r="J13" s="42"/>
    </row>
    <row r="14" spans="1:15" ht="24" hidden="1" customHeight="1" x14ac:dyDescent="0.2">
      <c r="A14" s="3"/>
      <c r="B14" s="55" t="s">
        <v>20</v>
      </c>
      <c r="C14" s="56"/>
      <c r="D14" s="57"/>
      <c r="E14" s="58"/>
      <c r="F14" s="58"/>
      <c r="G14" s="58"/>
      <c r="H14" s="59"/>
      <c r="I14" s="58"/>
      <c r="J14" s="60"/>
    </row>
    <row r="15" spans="1:15" ht="32.25" customHeight="1" x14ac:dyDescent="0.2">
      <c r="A15" s="3"/>
      <c r="B15" s="43" t="s">
        <v>29</v>
      </c>
      <c r="C15" s="61"/>
      <c r="D15" s="15"/>
      <c r="E15" s="349"/>
      <c r="F15" s="349"/>
      <c r="G15" s="353"/>
      <c r="H15" s="353"/>
      <c r="I15" s="353" t="s">
        <v>28</v>
      </c>
      <c r="J15" s="354"/>
    </row>
    <row r="16" spans="1:15" ht="23.25" customHeight="1" x14ac:dyDescent="0.2">
      <c r="A16" s="102" t="s">
        <v>23</v>
      </c>
      <c r="B16" s="103" t="s">
        <v>837</v>
      </c>
      <c r="C16" s="47"/>
      <c r="D16" s="48"/>
      <c r="E16" s="355"/>
      <c r="F16" s="356"/>
      <c r="G16" s="355"/>
      <c r="H16" s="356"/>
      <c r="I16" s="355">
        <f>SUM(G39:G51)</f>
        <v>0</v>
      </c>
      <c r="J16" s="362"/>
    </row>
    <row r="17" spans="1:10" ht="23.25" customHeight="1" x14ac:dyDescent="0.2">
      <c r="A17" s="102" t="s">
        <v>24</v>
      </c>
      <c r="B17" s="103" t="s">
        <v>838</v>
      </c>
      <c r="C17" s="47"/>
      <c r="D17" s="48"/>
      <c r="E17" s="355"/>
      <c r="F17" s="356"/>
      <c r="G17" s="355"/>
      <c r="H17" s="356"/>
      <c r="I17" s="355">
        <f>SUM(G52:G56)</f>
        <v>0</v>
      </c>
      <c r="J17" s="362"/>
    </row>
    <row r="18" spans="1:10" ht="23.25" customHeight="1" x14ac:dyDescent="0.2">
      <c r="A18" s="102" t="s">
        <v>25</v>
      </c>
      <c r="B18" s="103"/>
      <c r="C18" s="47"/>
      <c r="D18" s="48"/>
      <c r="E18" s="355"/>
      <c r="F18" s="356"/>
      <c r="G18" s="355"/>
      <c r="H18" s="356"/>
      <c r="I18" s="355"/>
      <c r="J18" s="362"/>
    </row>
    <row r="19" spans="1:10" ht="23.25" customHeight="1" x14ac:dyDescent="0.2">
      <c r="A19" s="102" t="s">
        <v>98</v>
      </c>
      <c r="B19" s="103" t="s">
        <v>26</v>
      </c>
      <c r="C19" s="47"/>
      <c r="D19" s="48"/>
      <c r="E19" s="355"/>
      <c r="F19" s="356"/>
      <c r="G19" s="355"/>
      <c r="H19" s="356"/>
      <c r="I19" s="355">
        <f>'VN+ON'!G8</f>
        <v>0</v>
      </c>
      <c r="J19" s="362"/>
    </row>
    <row r="20" spans="1:10" ht="23.25" customHeight="1" x14ac:dyDescent="0.2">
      <c r="A20" s="102" t="s">
        <v>99</v>
      </c>
      <c r="B20" s="103" t="s">
        <v>27</v>
      </c>
      <c r="C20" s="47"/>
      <c r="D20" s="48"/>
      <c r="E20" s="355"/>
      <c r="F20" s="356"/>
      <c r="G20" s="355"/>
      <c r="H20" s="356"/>
      <c r="I20" s="355">
        <f>'VN+ON'!G22</f>
        <v>0</v>
      </c>
      <c r="J20" s="362"/>
    </row>
    <row r="21" spans="1:10" ht="23.25" customHeight="1" x14ac:dyDescent="0.2">
      <c r="A21" s="3"/>
      <c r="B21" s="63" t="s">
        <v>28</v>
      </c>
      <c r="C21" s="64"/>
      <c r="D21" s="65"/>
      <c r="E21" s="375"/>
      <c r="F21" s="376"/>
      <c r="G21" s="375"/>
      <c r="H21" s="376"/>
      <c r="I21" s="375">
        <f>SUM(I16:J20)</f>
        <v>0</v>
      </c>
      <c r="J21" s="386"/>
    </row>
    <row r="22" spans="1:10" ht="33" customHeight="1" x14ac:dyDescent="0.2">
      <c r="A22" s="3"/>
      <c r="B22" s="54" t="s">
        <v>30</v>
      </c>
      <c r="C22" s="47"/>
      <c r="D22" s="48"/>
      <c r="E22" s="53"/>
      <c r="F22" s="50"/>
      <c r="G22" s="41"/>
      <c r="H22" s="41"/>
      <c r="I22" s="41"/>
      <c r="J22" s="51"/>
    </row>
    <row r="23" spans="1:10" ht="23.25" customHeight="1" x14ac:dyDescent="0.2">
      <c r="A23" s="3"/>
      <c r="B23" s="46" t="s">
        <v>11</v>
      </c>
      <c r="C23" s="47"/>
      <c r="D23" s="48"/>
      <c r="E23" s="49">
        <v>12</v>
      </c>
      <c r="F23" s="50" t="s">
        <v>0</v>
      </c>
      <c r="G23" s="373">
        <v>0</v>
      </c>
      <c r="H23" s="374"/>
      <c r="I23" s="374"/>
      <c r="J23" s="51" t="str">
        <f t="shared" ref="J23:J28" si="0">Mena</f>
        <v>CZK</v>
      </c>
    </row>
    <row r="24" spans="1:10" ht="23.25" customHeight="1" x14ac:dyDescent="0.2">
      <c r="A24" s="3"/>
      <c r="B24" s="46" t="s">
        <v>12</v>
      </c>
      <c r="C24" s="47"/>
      <c r="D24" s="48"/>
      <c r="E24" s="49">
        <f>SazbaDPH1</f>
        <v>12</v>
      </c>
      <c r="F24" s="50" t="s">
        <v>0</v>
      </c>
      <c r="G24" s="378">
        <f>ZakladDPHSni*SazbaDPH1/100</f>
        <v>0</v>
      </c>
      <c r="H24" s="379"/>
      <c r="I24" s="379"/>
      <c r="J24" s="51" t="str">
        <f t="shared" si="0"/>
        <v>CZK</v>
      </c>
    </row>
    <row r="25" spans="1:10" ht="23.25" customHeight="1" x14ac:dyDescent="0.2">
      <c r="A25" s="3"/>
      <c r="B25" s="46" t="s">
        <v>13</v>
      </c>
      <c r="C25" s="47"/>
      <c r="D25" s="48"/>
      <c r="E25" s="49">
        <v>21</v>
      </c>
      <c r="F25" s="50" t="s">
        <v>0</v>
      </c>
      <c r="G25" s="373">
        <f>I21</f>
        <v>0</v>
      </c>
      <c r="H25" s="374"/>
      <c r="I25" s="374"/>
      <c r="J25" s="51" t="str">
        <f t="shared" si="0"/>
        <v>CZK</v>
      </c>
    </row>
    <row r="26" spans="1:10" ht="23.25" customHeight="1" x14ac:dyDescent="0.2">
      <c r="A26" s="3"/>
      <c r="B26" s="40" t="s">
        <v>14</v>
      </c>
      <c r="C26" s="19"/>
      <c r="D26" s="15"/>
      <c r="E26" s="36">
        <f>SazbaDPH2</f>
        <v>21</v>
      </c>
      <c r="F26" s="37" t="s">
        <v>0</v>
      </c>
      <c r="G26" s="369">
        <f>ZakladDPHZakl*SazbaDPH2/100</f>
        <v>0</v>
      </c>
      <c r="H26" s="370"/>
      <c r="I26" s="370"/>
      <c r="J26" s="45" t="str">
        <f t="shared" si="0"/>
        <v>CZK</v>
      </c>
    </row>
    <row r="27" spans="1:10" ht="23.25" customHeight="1" thickBot="1" x14ac:dyDescent="0.25">
      <c r="A27" s="3"/>
      <c r="B27" s="39" t="s">
        <v>4</v>
      </c>
      <c r="C27" s="17"/>
      <c r="D27" s="20"/>
      <c r="E27" s="17"/>
      <c r="F27" s="18"/>
      <c r="G27" s="371">
        <f>0</f>
        <v>0</v>
      </c>
      <c r="H27" s="371"/>
      <c r="I27" s="371"/>
      <c r="J27" s="52" t="str">
        <f t="shared" si="0"/>
        <v>CZK</v>
      </c>
    </row>
    <row r="28" spans="1:10" ht="27.75" hidden="1" customHeight="1" thickBot="1" x14ac:dyDescent="0.25">
      <c r="A28" s="3"/>
      <c r="B28" s="93" t="s">
        <v>22</v>
      </c>
      <c r="C28" s="94"/>
      <c r="D28" s="94"/>
      <c r="E28" s="95"/>
      <c r="F28" s="96"/>
      <c r="G28" s="388">
        <f>ZakladDPHSniVypocet+ZakladDPHZaklVypocet</f>
        <v>0</v>
      </c>
      <c r="H28" s="388"/>
      <c r="I28" s="388"/>
      <c r="J28" s="97" t="str">
        <f t="shared" si="0"/>
        <v>CZK</v>
      </c>
    </row>
    <row r="29" spans="1:10" ht="27.75" customHeight="1" thickBot="1" x14ac:dyDescent="0.25">
      <c r="A29" s="3"/>
      <c r="B29" s="93" t="s">
        <v>33</v>
      </c>
      <c r="C29" s="98"/>
      <c r="D29" s="98"/>
      <c r="E29" s="98"/>
      <c r="F29" s="98"/>
      <c r="G29" s="372">
        <f>ZakladDPHSni+DPHSni+ZakladDPHZakl+DPHZakl+Zaokrouhleni</f>
        <v>0</v>
      </c>
      <c r="H29" s="372"/>
      <c r="I29" s="372"/>
      <c r="J29" s="99" t="s">
        <v>41</v>
      </c>
    </row>
    <row r="30" spans="1:10" ht="12.75" customHeight="1" x14ac:dyDescent="0.2">
      <c r="A30" s="3"/>
      <c r="B30" s="3"/>
      <c r="J30" s="10"/>
    </row>
    <row r="31" spans="1:10" ht="30" customHeight="1" x14ac:dyDescent="0.2">
      <c r="A31" s="3"/>
      <c r="B31" s="3"/>
      <c r="J31" s="10"/>
    </row>
    <row r="32" spans="1:10" ht="18.75" customHeight="1" x14ac:dyDescent="0.2">
      <c r="A32" s="3"/>
      <c r="B32" s="21"/>
      <c r="C32" s="16" t="s">
        <v>10</v>
      </c>
      <c r="D32" s="32"/>
      <c r="E32" s="32"/>
      <c r="F32" s="16" t="s">
        <v>9</v>
      </c>
      <c r="G32" s="32"/>
      <c r="H32" s="33">
        <f ca="1">TODAY()</f>
        <v>45457</v>
      </c>
      <c r="I32" s="32"/>
      <c r="J32" s="10"/>
    </row>
    <row r="33" spans="1:10" ht="47.25" customHeight="1" x14ac:dyDescent="0.2">
      <c r="A33" s="3"/>
      <c r="B33" s="3"/>
      <c r="J33" s="10"/>
    </row>
    <row r="34" spans="1:10" s="27" customFormat="1" ht="18.75" customHeight="1" x14ac:dyDescent="0.2">
      <c r="A34" s="26"/>
      <c r="B34" s="26"/>
      <c r="D34" s="387"/>
      <c r="E34" s="387"/>
      <c r="G34" s="387"/>
      <c r="H34" s="387"/>
      <c r="I34" s="387"/>
      <c r="J34" s="31"/>
    </row>
    <row r="35" spans="1:10" ht="12.75" customHeight="1" x14ac:dyDescent="0.2">
      <c r="A35" s="3"/>
      <c r="B35" s="3"/>
      <c r="D35" s="383" t="s">
        <v>2</v>
      </c>
      <c r="E35" s="383"/>
      <c r="H35" s="11" t="s">
        <v>3</v>
      </c>
      <c r="J35" s="10"/>
    </row>
    <row r="36" spans="1:10" ht="13.5" customHeight="1" thickBot="1" x14ac:dyDescent="0.25">
      <c r="A36" s="12"/>
      <c r="B36" s="12"/>
      <c r="C36" s="13"/>
      <c r="D36" s="13"/>
      <c r="E36" s="13"/>
      <c r="F36" s="13"/>
      <c r="G36" s="13"/>
      <c r="H36" s="13"/>
      <c r="I36" s="13"/>
      <c r="J36" s="14"/>
    </row>
    <row r="37" spans="1:10" ht="27" customHeight="1" x14ac:dyDescent="0.25">
      <c r="B37" s="66" t="s">
        <v>15</v>
      </c>
      <c r="C37" s="2"/>
      <c r="D37" s="2"/>
      <c r="E37" s="2"/>
      <c r="F37" s="88"/>
      <c r="G37" s="88"/>
      <c r="H37" s="88"/>
      <c r="I37" s="88"/>
      <c r="J37" s="2"/>
    </row>
    <row r="38" spans="1:10" ht="25.5" customHeight="1" x14ac:dyDescent="0.2">
      <c r="A38" s="80" t="s">
        <v>35</v>
      </c>
      <c r="B38" s="82" t="s">
        <v>16</v>
      </c>
      <c r="C38" s="83" t="s">
        <v>5</v>
      </c>
      <c r="D38" s="84"/>
      <c r="E38" s="84"/>
      <c r="F38" s="89" t="str">
        <f>B23</f>
        <v>Základ pro sníženou DPH</v>
      </c>
      <c r="G38" s="89" t="str">
        <f>B25</f>
        <v>Základ pro základní DPH</v>
      </c>
      <c r="H38" s="90" t="s">
        <v>17</v>
      </c>
      <c r="I38" s="90" t="s">
        <v>1</v>
      </c>
      <c r="J38" s="85" t="s">
        <v>0</v>
      </c>
    </row>
    <row r="39" spans="1:10" ht="25.5" customHeight="1" x14ac:dyDescent="0.2">
      <c r="A39" s="80"/>
      <c r="B39" s="86" t="s">
        <v>2607</v>
      </c>
      <c r="C39" s="384" t="s">
        <v>2603</v>
      </c>
      <c r="D39" s="385"/>
      <c r="E39" s="385"/>
      <c r="F39" s="264">
        <v>0</v>
      </c>
      <c r="G39" s="265">
        <f>'SO01 01.1 Demolice'!G296</f>
        <v>0</v>
      </c>
      <c r="H39" s="266">
        <f t="shared" ref="H39:H41" si="1">(F39*SazbaDPH1/100)+(G39*SazbaDPH2/100)</f>
        <v>0</v>
      </c>
      <c r="I39" s="266">
        <f t="shared" ref="I39:I41" si="2">F39+G39+H39</f>
        <v>0</v>
      </c>
      <c r="J39" s="87" t="str">
        <f t="shared" ref="J39:J41" si="3">IF(CenaCelkemVypocet=0,"",I39/CenaCelkemVypocet*100)</f>
        <v/>
      </c>
    </row>
    <row r="40" spans="1:10" ht="25.5" customHeight="1" x14ac:dyDescent="0.2">
      <c r="A40" s="80"/>
      <c r="B40" s="86" t="s">
        <v>2608</v>
      </c>
      <c r="C40" s="161" t="s">
        <v>2604</v>
      </c>
      <c r="D40" s="162"/>
      <c r="E40" s="162"/>
      <c r="F40" s="264">
        <v>0</v>
      </c>
      <c r="G40" s="272">
        <f>'SO01 01.2 Nové kce.'!G93</f>
        <v>0</v>
      </c>
      <c r="H40" s="273">
        <f t="shared" si="1"/>
        <v>0</v>
      </c>
      <c r="I40" s="273">
        <f t="shared" si="2"/>
        <v>0</v>
      </c>
      <c r="J40" s="274" t="str">
        <f t="shared" si="3"/>
        <v/>
      </c>
    </row>
    <row r="41" spans="1:10" ht="25.5" customHeight="1" x14ac:dyDescent="0.2">
      <c r="A41" s="80"/>
      <c r="B41" s="160" t="s">
        <v>2609</v>
      </c>
      <c r="C41" s="161" t="s">
        <v>2605</v>
      </c>
      <c r="D41" s="162"/>
      <c r="E41" s="162"/>
      <c r="F41" s="264">
        <v>0</v>
      </c>
      <c r="G41" s="272">
        <f>'SO02 02.1 Odstranění garáže'!G81</f>
        <v>0</v>
      </c>
      <c r="H41" s="273">
        <f t="shared" si="1"/>
        <v>0</v>
      </c>
      <c r="I41" s="273">
        <f t="shared" si="2"/>
        <v>0</v>
      </c>
      <c r="J41" s="274" t="str">
        <f t="shared" si="3"/>
        <v/>
      </c>
    </row>
    <row r="42" spans="1:10" ht="25.5" customHeight="1" x14ac:dyDescent="0.2">
      <c r="A42" s="80">
        <v>1</v>
      </c>
      <c r="B42" s="86" t="s">
        <v>812</v>
      </c>
      <c r="C42" s="384" t="s">
        <v>813</v>
      </c>
      <c r="D42" s="385"/>
      <c r="E42" s="385"/>
      <c r="F42" s="264">
        <v>0</v>
      </c>
      <c r="G42" s="265">
        <f>'D.1.1 ARS'!G854</f>
        <v>0</v>
      </c>
      <c r="H42" s="266">
        <f t="shared" ref="H42:H57" si="4">(F42*SazbaDPH1/100)+(G42*SazbaDPH2/100)</f>
        <v>0</v>
      </c>
      <c r="I42" s="266">
        <f>F42+G42+H42</f>
        <v>0</v>
      </c>
      <c r="J42" s="87" t="str">
        <f t="shared" ref="J42:J57" si="5">IF(CenaCelkemVypocet=0,"",I42/CenaCelkemVypocet*100)</f>
        <v/>
      </c>
    </row>
    <row r="43" spans="1:10" ht="25.5" customHeight="1" x14ac:dyDescent="0.2">
      <c r="A43" s="80"/>
      <c r="B43" s="86" t="s">
        <v>812</v>
      </c>
      <c r="C43" s="161" t="s">
        <v>816</v>
      </c>
      <c r="D43" s="162"/>
      <c r="E43" s="162"/>
      <c r="F43" s="264">
        <v>0</v>
      </c>
      <c r="G43" s="267">
        <f>'D1.4.1 ZTI'!G140</f>
        <v>0</v>
      </c>
      <c r="H43" s="268">
        <f t="shared" si="4"/>
        <v>0</v>
      </c>
      <c r="I43" s="268">
        <f t="shared" ref="I43:I57" si="6">F43+G43+H43</f>
        <v>0</v>
      </c>
      <c r="J43" s="164" t="str">
        <f t="shared" si="5"/>
        <v/>
      </c>
    </row>
    <row r="44" spans="1:10" ht="25.5" customHeight="1" x14ac:dyDescent="0.2">
      <c r="A44" s="80"/>
      <c r="B44" s="86" t="s">
        <v>812</v>
      </c>
      <c r="C44" s="161" t="s">
        <v>817</v>
      </c>
      <c r="D44" s="162"/>
      <c r="E44" s="162"/>
      <c r="F44" s="264">
        <v>0</v>
      </c>
      <c r="G44" s="267">
        <f>'D1.4.2 UT'!G104</f>
        <v>0</v>
      </c>
      <c r="H44" s="268">
        <f t="shared" si="4"/>
        <v>0</v>
      </c>
      <c r="I44" s="268">
        <f t="shared" si="6"/>
        <v>0</v>
      </c>
      <c r="J44" s="164" t="str">
        <f t="shared" si="5"/>
        <v/>
      </c>
    </row>
    <row r="45" spans="1:10" ht="25.5" customHeight="1" x14ac:dyDescent="0.2">
      <c r="A45" s="80"/>
      <c r="B45" s="86" t="s">
        <v>812</v>
      </c>
      <c r="C45" s="161" t="s">
        <v>818</v>
      </c>
      <c r="D45" s="162"/>
      <c r="E45" s="162"/>
      <c r="F45" s="264">
        <v>0</v>
      </c>
      <c r="G45" s="267">
        <f>'D1.4.3 VZT'!G61</f>
        <v>0</v>
      </c>
      <c r="H45" s="268">
        <f t="shared" si="4"/>
        <v>0</v>
      </c>
      <c r="I45" s="268">
        <f t="shared" si="6"/>
        <v>0</v>
      </c>
      <c r="J45" s="164" t="str">
        <f t="shared" si="5"/>
        <v/>
      </c>
    </row>
    <row r="46" spans="1:10" ht="25.5" customHeight="1" x14ac:dyDescent="0.2">
      <c r="A46" s="80"/>
      <c r="B46" s="86" t="s">
        <v>812</v>
      </c>
      <c r="C46" s="161" t="s">
        <v>819</v>
      </c>
      <c r="D46" s="162"/>
      <c r="E46" s="162"/>
      <c r="F46" s="264">
        <v>0</v>
      </c>
      <c r="G46" s="267">
        <f>'D1.4.4 EL'!G221</f>
        <v>0</v>
      </c>
      <c r="H46" s="268">
        <f t="shared" si="4"/>
        <v>0</v>
      </c>
      <c r="I46" s="268">
        <f t="shared" si="6"/>
        <v>0</v>
      </c>
      <c r="J46" s="164" t="str">
        <f t="shared" si="5"/>
        <v/>
      </c>
    </row>
    <row r="47" spans="1:10" ht="25.5" customHeight="1" x14ac:dyDescent="0.2">
      <c r="A47" s="80"/>
      <c r="B47" s="86" t="s">
        <v>812</v>
      </c>
      <c r="C47" s="161" t="s">
        <v>820</v>
      </c>
      <c r="D47" s="162"/>
      <c r="E47" s="162"/>
      <c r="F47" s="264">
        <v>0</v>
      </c>
      <c r="G47" s="267">
        <f>'D1.4.5 Gastro'!G57</f>
        <v>0</v>
      </c>
      <c r="H47" s="268">
        <f t="shared" si="4"/>
        <v>0</v>
      </c>
      <c r="I47" s="268">
        <f t="shared" si="6"/>
        <v>0</v>
      </c>
      <c r="J47" s="164" t="str">
        <f t="shared" si="5"/>
        <v/>
      </c>
    </row>
    <row r="48" spans="1:10" ht="25.5" customHeight="1" x14ac:dyDescent="0.2">
      <c r="A48" s="80"/>
      <c r="B48" s="86" t="s">
        <v>812</v>
      </c>
      <c r="C48" s="161" t="s">
        <v>821</v>
      </c>
      <c r="D48" s="162"/>
      <c r="E48" s="162"/>
      <c r="F48" s="264">
        <v>0</v>
      </c>
      <c r="G48" s="267">
        <f>'D1.4.6 FVE'!G45</f>
        <v>0</v>
      </c>
      <c r="H48" s="268">
        <f t="shared" si="4"/>
        <v>0</v>
      </c>
      <c r="I48" s="268">
        <f t="shared" si="6"/>
        <v>0</v>
      </c>
      <c r="J48" s="164" t="str">
        <f t="shared" si="5"/>
        <v/>
      </c>
    </row>
    <row r="49" spans="1:10" ht="25.5" customHeight="1" x14ac:dyDescent="0.2">
      <c r="A49" s="80"/>
      <c r="B49" s="86" t="s">
        <v>812</v>
      </c>
      <c r="C49" s="161" t="s">
        <v>822</v>
      </c>
      <c r="D49" s="162"/>
      <c r="E49" s="162"/>
      <c r="F49" s="264">
        <v>0</v>
      </c>
      <c r="G49" s="267">
        <f>'D2 INTERIER'!G76</f>
        <v>0</v>
      </c>
      <c r="H49" s="268">
        <f t="shared" si="4"/>
        <v>0</v>
      </c>
      <c r="I49" s="268">
        <f t="shared" si="6"/>
        <v>0</v>
      </c>
      <c r="J49" s="164" t="str">
        <f t="shared" si="5"/>
        <v/>
      </c>
    </row>
    <row r="50" spans="1:10" ht="25.5" customHeight="1" x14ac:dyDescent="0.2">
      <c r="A50" s="80"/>
      <c r="B50" s="86" t="s">
        <v>814</v>
      </c>
      <c r="C50" s="161" t="s">
        <v>831</v>
      </c>
      <c r="D50" s="162"/>
      <c r="E50" s="162"/>
      <c r="F50" s="264">
        <v>0</v>
      </c>
      <c r="G50" s="267">
        <f>'SO 02'!G289</f>
        <v>0</v>
      </c>
      <c r="H50" s="268">
        <f t="shared" si="4"/>
        <v>0</v>
      </c>
      <c r="I50" s="268">
        <f t="shared" si="6"/>
        <v>0</v>
      </c>
      <c r="J50" s="164" t="str">
        <f t="shared" si="5"/>
        <v/>
      </c>
    </row>
    <row r="51" spans="1:10" ht="25.5" customHeight="1" x14ac:dyDescent="0.2">
      <c r="A51" s="80"/>
      <c r="B51" s="86" t="s">
        <v>815</v>
      </c>
      <c r="C51" s="161" t="s">
        <v>832</v>
      </c>
      <c r="D51" s="162"/>
      <c r="E51" s="162"/>
      <c r="F51" s="264">
        <v>0</v>
      </c>
      <c r="G51" s="267">
        <f>'SO 03'!G24</f>
        <v>0</v>
      </c>
      <c r="H51" s="268">
        <f t="shared" si="4"/>
        <v>0</v>
      </c>
      <c r="I51" s="268">
        <f t="shared" si="6"/>
        <v>0</v>
      </c>
      <c r="J51" s="164" t="str">
        <f t="shared" si="5"/>
        <v/>
      </c>
    </row>
    <row r="52" spans="1:10" ht="25.5" customHeight="1" x14ac:dyDescent="0.2">
      <c r="A52" s="80"/>
      <c r="B52" s="160" t="s">
        <v>823</v>
      </c>
      <c r="C52" s="161" t="s">
        <v>830</v>
      </c>
      <c r="D52" s="162"/>
      <c r="E52" s="162"/>
      <c r="F52" s="264">
        <v>0</v>
      </c>
      <c r="G52" s="267">
        <f>'IO 01'!G79</f>
        <v>0</v>
      </c>
      <c r="H52" s="268">
        <f t="shared" si="4"/>
        <v>0</v>
      </c>
      <c r="I52" s="268">
        <f t="shared" si="6"/>
        <v>0</v>
      </c>
      <c r="J52" s="164" t="str">
        <f t="shared" si="5"/>
        <v/>
      </c>
    </row>
    <row r="53" spans="1:10" ht="25.5" customHeight="1" x14ac:dyDescent="0.2">
      <c r="A53" s="80"/>
      <c r="B53" s="160" t="s">
        <v>824</v>
      </c>
      <c r="C53" s="161" t="s">
        <v>833</v>
      </c>
      <c r="D53" s="162"/>
      <c r="E53" s="162"/>
      <c r="F53" s="264">
        <v>0</v>
      </c>
      <c r="G53" s="267">
        <f>'IO 02'!G107</f>
        <v>0</v>
      </c>
      <c r="H53" s="268">
        <f t="shared" si="4"/>
        <v>0</v>
      </c>
      <c r="I53" s="268">
        <f t="shared" si="6"/>
        <v>0</v>
      </c>
      <c r="J53" s="164" t="str">
        <f t="shared" si="5"/>
        <v/>
      </c>
    </row>
    <row r="54" spans="1:10" ht="25.5" customHeight="1" x14ac:dyDescent="0.2">
      <c r="A54" s="80"/>
      <c r="B54" s="160" t="s">
        <v>825</v>
      </c>
      <c r="C54" s="161" t="s">
        <v>834</v>
      </c>
      <c r="D54" s="162"/>
      <c r="E54" s="162"/>
      <c r="F54" s="264">
        <v>0</v>
      </c>
      <c r="G54" s="267">
        <f>'IO 03'!G56</f>
        <v>0</v>
      </c>
      <c r="H54" s="268">
        <f t="shared" si="4"/>
        <v>0</v>
      </c>
      <c r="I54" s="268">
        <f t="shared" si="6"/>
        <v>0</v>
      </c>
      <c r="J54" s="164" t="str">
        <f t="shared" si="5"/>
        <v/>
      </c>
    </row>
    <row r="55" spans="1:10" ht="25.5" customHeight="1" x14ac:dyDescent="0.2">
      <c r="A55" s="80"/>
      <c r="B55" s="160" t="s">
        <v>826</v>
      </c>
      <c r="C55" s="161" t="s">
        <v>835</v>
      </c>
      <c r="D55" s="162"/>
      <c r="E55" s="162"/>
      <c r="F55" s="264">
        <v>0</v>
      </c>
      <c r="G55" s="267">
        <f>'IO 04'!G45</f>
        <v>0</v>
      </c>
      <c r="H55" s="268">
        <f t="shared" si="4"/>
        <v>0</v>
      </c>
      <c r="I55" s="268">
        <f t="shared" si="6"/>
        <v>0</v>
      </c>
      <c r="J55" s="164" t="str">
        <f t="shared" si="5"/>
        <v/>
      </c>
    </row>
    <row r="56" spans="1:10" ht="25.5" customHeight="1" x14ac:dyDescent="0.2">
      <c r="A56" s="80"/>
      <c r="B56" s="160" t="s">
        <v>827</v>
      </c>
      <c r="C56" s="363" t="s">
        <v>836</v>
      </c>
      <c r="D56" s="364"/>
      <c r="E56" s="365"/>
      <c r="F56" s="269">
        <v>0</v>
      </c>
      <c r="G56" s="267">
        <v>0</v>
      </c>
      <c r="H56" s="268">
        <f t="shared" si="4"/>
        <v>0</v>
      </c>
      <c r="I56" s="268">
        <f t="shared" si="6"/>
        <v>0</v>
      </c>
      <c r="J56" s="164" t="str">
        <f t="shared" si="5"/>
        <v/>
      </c>
    </row>
    <row r="57" spans="1:10" ht="25.5" customHeight="1" x14ac:dyDescent="0.2">
      <c r="A57" s="80"/>
      <c r="B57" s="160" t="s">
        <v>828</v>
      </c>
      <c r="C57" s="161" t="s">
        <v>829</v>
      </c>
      <c r="D57" s="162"/>
      <c r="E57" s="162"/>
      <c r="F57" s="264">
        <v>0</v>
      </c>
      <c r="G57" s="267">
        <f>'VN+ON'!G45</f>
        <v>0</v>
      </c>
      <c r="H57" s="268">
        <f t="shared" si="4"/>
        <v>0</v>
      </c>
      <c r="I57" s="268">
        <f t="shared" si="6"/>
        <v>0</v>
      </c>
      <c r="J57" s="164" t="str">
        <f t="shared" si="5"/>
        <v/>
      </c>
    </row>
    <row r="58" spans="1:10" ht="25.5" customHeight="1" x14ac:dyDescent="0.2">
      <c r="A58" s="80"/>
      <c r="B58" s="346" t="s">
        <v>40</v>
      </c>
      <c r="C58" s="347"/>
      <c r="D58" s="347"/>
      <c r="E58" s="348"/>
      <c r="F58" s="270">
        <f>SUM(F39:F57)</f>
        <v>0</v>
      </c>
      <c r="G58" s="271">
        <f t="shared" ref="G58:J58" si="7">SUM(G39:G57)</f>
        <v>0</v>
      </c>
      <c r="H58" s="271">
        <f t="shared" si="7"/>
        <v>0</v>
      </c>
      <c r="I58" s="271">
        <f t="shared" si="7"/>
        <v>0</v>
      </c>
      <c r="J58" s="81">
        <f t="shared" si="7"/>
        <v>0</v>
      </c>
    </row>
    <row r="59" spans="1:10" ht="15.75" x14ac:dyDescent="0.25">
      <c r="B59" s="100"/>
    </row>
    <row r="60" spans="1:10" ht="18" x14ac:dyDescent="0.25">
      <c r="B60" s="66" t="s">
        <v>2356</v>
      </c>
      <c r="C60" s="2"/>
      <c r="D60" s="2"/>
      <c r="E60" s="2"/>
      <c r="F60" s="88"/>
      <c r="G60" s="88"/>
      <c r="H60" s="88"/>
      <c r="I60" s="88"/>
      <c r="J60" s="2"/>
    </row>
    <row r="61" spans="1:10" ht="25.5" customHeight="1" x14ac:dyDescent="0.2">
      <c r="B61" s="247" t="s">
        <v>16</v>
      </c>
      <c r="C61" s="248" t="s">
        <v>5</v>
      </c>
      <c r="D61" s="249"/>
      <c r="E61" s="249"/>
      <c r="F61" s="250" t="s">
        <v>11</v>
      </c>
      <c r="G61" s="250" t="s">
        <v>13</v>
      </c>
      <c r="H61" s="251" t="s">
        <v>17</v>
      </c>
      <c r="I61" s="251" t="s">
        <v>1</v>
      </c>
      <c r="J61" s="252" t="s">
        <v>0</v>
      </c>
    </row>
    <row r="62" spans="1:10" ht="25.5" customHeight="1" x14ac:dyDescent="0.2">
      <c r="B62" s="244">
        <v>1</v>
      </c>
      <c r="C62" s="245" t="s">
        <v>2357</v>
      </c>
      <c r="D62" s="246"/>
      <c r="E62" s="246"/>
      <c r="F62" s="163">
        <v>0</v>
      </c>
      <c r="G62" s="267">
        <f>'SO01 01.1 Demolice'!I296+'SO01 01.2 Nové kce.'!I93+'SO02 02.1 Odstranění garáže'!I81+'D.1.1 ARS'!I854+'D1.4.1 ZTI'!I140+'D1.4.2 UT'!I104+'D1.4.3 VZT'!I61+'D1.4.4 EL'!I221+'D1.4.6 FVE'!I45+'D2 INTERIER'!I76+'SO 02'!I289+'IO 01'!I79+'IO 02'!I107+'IO 03'!I56+'IO 04'!I45</f>
        <v>0</v>
      </c>
      <c r="H62" s="268">
        <f t="shared" ref="H62:H64" si="8">(F62*SazbaDPH1/100)+(G62*SazbaDPH2/100)</f>
        <v>0</v>
      </c>
      <c r="I62" s="268">
        <f t="shared" ref="I62:I64" si="9">F62+G62+H62</f>
        <v>0</v>
      </c>
      <c r="J62" s="87" t="str">
        <f t="shared" ref="J62:J64" si="10">IF(CenaCelkemVypocet=0,"",I62/CenaCelkemVypocet*100)</f>
        <v/>
      </c>
    </row>
    <row r="63" spans="1:10" ht="25.5" customHeight="1" x14ac:dyDescent="0.2">
      <c r="B63" s="243">
        <v>2</v>
      </c>
      <c r="C63" s="161" t="s">
        <v>2358</v>
      </c>
      <c r="D63" s="162"/>
      <c r="E63" s="162"/>
      <c r="F63" s="91">
        <v>0</v>
      </c>
      <c r="G63" s="267">
        <v>0</v>
      </c>
      <c r="H63" s="268">
        <f t="shared" si="8"/>
        <v>0</v>
      </c>
      <c r="I63" s="268">
        <f t="shared" si="9"/>
        <v>0</v>
      </c>
      <c r="J63" s="164" t="str">
        <f t="shared" si="10"/>
        <v/>
      </c>
    </row>
    <row r="64" spans="1:10" ht="25.5" customHeight="1" x14ac:dyDescent="0.2">
      <c r="B64" s="243">
        <v>3</v>
      </c>
      <c r="C64" s="161" t="s">
        <v>2359</v>
      </c>
      <c r="D64" s="162"/>
      <c r="E64" s="162"/>
      <c r="F64" s="91">
        <v>0</v>
      </c>
      <c r="G64" s="267">
        <f>'D.1.1 ARS'!K854+'D1.4.1 ZTI'!K140+'D1.4.2 UT'!K104+'D1.4.3 VZT'!K61+'D1.4.4 EL'!K221+'D1.4.5 Gastro'!K57+'D1.4.6 FVE'!K45+'D2 INTERIER'!K76+'SO 02'!K289+'SO 03'!K24+'IO 01'!K79+'IO 02'!K107+'IO 03'!K56+'IO 04'!K45+'VN+ON'!K45</f>
        <v>0</v>
      </c>
      <c r="H64" s="268">
        <f t="shared" si="8"/>
        <v>0</v>
      </c>
      <c r="I64" s="268">
        <f t="shared" si="9"/>
        <v>0</v>
      </c>
      <c r="J64" s="164" t="str">
        <f t="shared" si="10"/>
        <v/>
      </c>
    </row>
    <row r="65" spans="2:10" ht="25.5" customHeight="1" x14ac:dyDescent="0.2">
      <c r="B65" s="346" t="s">
        <v>40</v>
      </c>
      <c r="C65" s="347"/>
      <c r="D65" s="347"/>
      <c r="E65" s="348"/>
      <c r="F65" s="92">
        <f>SUM(F62:F64)</f>
        <v>0</v>
      </c>
      <c r="G65" s="271">
        <f>SUM(G62:G64)</f>
        <v>0</v>
      </c>
      <c r="H65" s="271">
        <f>SUM(H62:H64)</f>
        <v>0</v>
      </c>
      <c r="I65" s="271">
        <f>SUM(I62:I64)</f>
        <v>0</v>
      </c>
      <c r="J65" s="81">
        <f>SUM(J62:J64)</f>
        <v>0</v>
      </c>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I20:J20"/>
    <mergeCell ref="I21:J21"/>
    <mergeCell ref="G34:I34"/>
    <mergeCell ref="G28:I28"/>
    <mergeCell ref="D34:E34"/>
    <mergeCell ref="D35:E35"/>
    <mergeCell ref="G19:H19"/>
    <mergeCell ref="G20:H20"/>
    <mergeCell ref="E20:F20"/>
    <mergeCell ref="C42:E42"/>
    <mergeCell ref="C39:E39"/>
    <mergeCell ref="B58:E58"/>
    <mergeCell ref="C56:E56"/>
    <mergeCell ref="B1:J1"/>
    <mergeCell ref="G26:I26"/>
    <mergeCell ref="G27:I27"/>
    <mergeCell ref="G29:I29"/>
    <mergeCell ref="G25:I25"/>
    <mergeCell ref="I16:J16"/>
    <mergeCell ref="I19:J19"/>
    <mergeCell ref="E21:F21"/>
    <mergeCell ref="G21:H21"/>
    <mergeCell ref="D11:G11"/>
    <mergeCell ref="G24:I24"/>
    <mergeCell ref="G23:I23"/>
    <mergeCell ref="E19:F19"/>
    <mergeCell ref="D2:J2"/>
    <mergeCell ref="B65:E65"/>
    <mergeCell ref="E15:F15"/>
    <mergeCell ref="D3:J3"/>
    <mergeCell ref="G15:H15"/>
    <mergeCell ref="I15:J15"/>
    <mergeCell ref="E16:F16"/>
    <mergeCell ref="D12:G12"/>
    <mergeCell ref="D4:J4"/>
    <mergeCell ref="D13:G13"/>
    <mergeCell ref="E17:F17"/>
    <mergeCell ref="G16:H16"/>
    <mergeCell ref="G17:H17"/>
    <mergeCell ref="G18:H18"/>
    <mergeCell ref="I17:J17"/>
    <mergeCell ref="I18:J18"/>
    <mergeCell ref="E18:F18"/>
  </mergeCells>
  <phoneticPr fontId="0" type="noConversion"/>
  <pageMargins left="0.39370078740157483" right="0.19685039370078741" top="0.59055118110236227" bottom="0.39370078740157483" header="0" footer="0.19685039370078741"/>
  <pageSetup paperSize="9" scale="93" fitToHeight="9999" orientation="portrait" horizontalDpi="300" verticalDpi="300" r:id="rId2"/>
  <headerFooter alignWithMargins="0">
    <oddFooter>Stránka &amp;P z &amp;N</oddFooter>
  </headerFooter>
  <rowBreaks count="1" manualBreakCount="1">
    <brk id="36" min="1"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A5" sqref="A5:IV5"/>
    </sheetView>
  </sheetViews>
  <sheetFormatPr defaultRowHeight="12.75" x14ac:dyDescent="0.2"/>
  <cols>
    <col min="1" max="1" width="4.28515625" style="4" customWidth="1"/>
    <col min="2" max="2" width="14.42578125" style="4" customWidth="1"/>
    <col min="3" max="3" width="38.28515625" style="8" customWidth="1"/>
    <col min="4" max="4" width="4.5703125" style="4" customWidth="1"/>
    <col min="5" max="5" width="10.5703125" style="4" customWidth="1"/>
    <col min="6" max="6" width="9.85546875" style="4" customWidth="1"/>
    <col min="7" max="7" width="12.7109375" style="4" customWidth="1"/>
    <col min="8" max="16384" width="9.140625" style="4"/>
  </cols>
  <sheetData>
    <row r="1" spans="1:7" ht="15.75" x14ac:dyDescent="0.2">
      <c r="A1" s="389" t="s">
        <v>6</v>
      </c>
      <c r="B1" s="389"/>
      <c r="C1" s="390"/>
      <c r="D1" s="389"/>
      <c r="E1" s="389"/>
      <c r="F1" s="389"/>
      <c r="G1" s="389"/>
    </row>
    <row r="2" spans="1:7" ht="24.95" customHeight="1" x14ac:dyDescent="0.2">
      <c r="A2" s="68" t="s">
        <v>37</v>
      </c>
      <c r="B2" s="67"/>
      <c r="C2" s="391"/>
      <c r="D2" s="391"/>
      <c r="E2" s="391"/>
      <c r="F2" s="391"/>
      <c r="G2" s="392"/>
    </row>
    <row r="3" spans="1:7" ht="24.95" hidden="1" customHeight="1" x14ac:dyDescent="0.2">
      <c r="A3" s="68" t="s">
        <v>7</v>
      </c>
      <c r="B3" s="67"/>
      <c r="C3" s="391"/>
      <c r="D3" s="391"/>
      <c r="E3" s="391"/>
      <c r="F3" s="391"/>
      <c r="G3" s="392"/>
    </row>
    <row r="4" spans="1:7" ht="24.95" hidden="1" customHeight="1" x14ac:dyDescent="0.2">
      <c r="A4" s="68" t="s">
        <v>8</v>
      </c>
      <c r="B4" s="67"/>
      <c r="C4" s="391"/>
      <c r="D4" s="391"/>
      <c r="E4" s="391"/>
      <c r="F4" s="391"/>
      <c r="G4" s="392"/>
    </row>
    <row r="5" spans="1:7" hidden="1" x14ac:dyDescent="0.2">
      <c r="B5" s="5"/>
      <c r="C5" s="6"/>
      <c r="D5" s="7"/>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000"/>
  <sheetViews>
    <sheetView view="pageBreakPreview" zoomScale="85" zoomScaleNormal="100" zoomScaleSheetLayoutView="85" workbookViewId="0">
      <pane ySplit="7" topLeftCell="A8" activePane="bottomLeft" state="frozen"/>
      <selection pane="bottomLeft" activeCell="Y25" sqref="Y25"/>
    </sheetView>
  </sheetViews>
  <sheetFormatPr defaultRowHeight="12.75" outlineLevelRow="3" x14ac:dyDescent="0.2"/>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3" max="23" width="0" hidden="1" customWidth="1"/>
    <col min="35" max="35" width="98.7109375" customWidth="1"/>
  </cols>
  <sheetData>
    <row r="1" spans="1:42" ht="15.75" customHeight="1" x14ac:dyDescent="0.25">
      <c r="A1" s="401" t="s">
        <v>3011</v>
      </c>
      <c r="B1" s="401"/>
      <c r="C1" s="401"/>
      <c r="D1" s="401"/>
      <c r="E1" s="401"/>
      <c r="F1" s="401"/>
      <c r="G1" s="401"/>
      <c r="O1" t="s">
        <v>101</v>
      </c>
    </row>
    <row r="2" spans="1:42" ht="25.15" customHeight="1" x14ac:dyDescent="0.2">
      <c r="A2" s="275" t="s">
        <v>100</v>
      </c>
      <c r="B2" s="276" t="s">
        <v>2610</v>
      </c>
      <c r="C2" s="402" t="s">
        <v>2611</v>
      </c>
      <c r="D2" s="403"/>
      <c r="E2" s="403"/>
      <c r="F2" s="403"/>
      <c r="G2" s="404"/>
      <c r="O2" t="s">
        <v>102</v>
      </c>
    </row>
    <row r="3" spans="1:42" ht="25.15" customHeight="1" x14ac:dyDescent="0.2">
      <c r="A3" s="275" t="s">
        <v>7</v>
      </c>
      <c r="B3" s="276" t="s">
        <v>2612</v>
      </c>
      <c r="C3" s="402" t="s">
        <v>2613</v>
      </c>
      <c r="D3" s="403"/>
      <c r="E3" s="403"/>
      <c r="F3" s="403"/>
      <c r="G3" s="404"/>
      <c r="O3" t="s">
        <v>103</v>
      </c>
    </row>
    <row r="4" spans="1:42" ht="25.15" customHeight="1" x14ac:dyDescent="0.2">
      <c r="A4" s="278" t="s">
        <v>8</v>
      </c>
      <c r="B4" s="279" t="s">
        <v>2614</v>
      </c>
      <c r="C4" s="405" t="s">
        <v>2615</v>
      </c>
      <c r="D4" s="406"/>
      <c r="E4" s="406"/>
      <c r="F4" s="406"/>
      <c r="G4" s="407"/>
      <c r="O4" t="s">
        <v>104</v>
      </c>
    </row>
    <row r="5" spans="1:42" x14ac:dyDescent="0.2">
      <c r="D5" s="11"/>
    </row>
    <row r="6" spans="1:42" ht="38.25" x14ac:dyDescent="0.2">
      <c r="A6" s="280" t="s">
        <v>107</v>
      </c>
      <c r="B6" s="281" t="s">
        <v>108</v>
      </c>
      <c r="C6" s="281" t="s">
        <v>109</v>
      </c>
      <c r="D6" s="282" t="s">
        <v>110</v>
      </c>
      <c r="E6" s="280" t="s">
        <v>2616</v>
      </c>
      <c r="F6" s="283" t="s">
        <v>2617</v>
      </c>
      <c r="G6" s="280" t="s">
        <v>28</v>
      </c>
      <c r="H6" s="284" t="s">
        <v>113</v>
      </c>
      <c r="I6" s="312" t="s">
        <v>2353</v>
      </c>
      <c r="J6" s="312" t="s">
        <v>2354</v>
      </c>
      <c r="K6" s="312" t="s">
        <v>2352</v>
      </c>
    </row>
    <row r="7" spans="1:42" hidden="1" x14ac:dyDescent="0.2">
      <c r="A7" s="4"/>
      <c r="B7" s="5"/>
      <c r="C7" s="5"/>
      <c r="D7" s="7"/>
      <c r="E7" s="285"/>
      <c r="F7" s="136"/>
      <c r="G7" s="136"/>
      <c r="H7" s="136"/>
      <c r="I7" s="136"/>
      <c r="J7" s="136"/>
      <c r="K7" s="136"/>
    </row>
    <row r="8" spans="1:42" x14ac:dyDescent="0.2">
      <c r="A8" s="286" t="s">
        <v>114</v>
      </c>
      <c r="B8" s="287" t="s">
        <v>44</v>
      </c>
      <c r="C8" s="288" t="s">
        <v>45</v>
      </c>
      <c r="D8" s="289"/>
      <c r="E8" s="290"/>
      <c r="F8" s="291"/>
      <c r="G8" s="291">
        <f>SUMIF(O9:O21,"&lt;&gt;NOR",G9:G21)</f>
        <v>0</v>
      </c>
      <c r="H8" s="291"/>
      <c r="I8" s="291">
        <f>G8</f>
        <v>0</v>
      </c>
      <c r="J8" s="291"/>
      <c r="K8" s="291"/>
      <c r="O8" t="s">
        <v>115</v>
      </c>
    </row>
    <row r="9" spans="1:42" ht="22.5" outlineLevel="1" x14ac:dyDescent="0.2">
      <c r="A9" s="292">
        <v>1</v>
      </c>
      <c r="B9" s="293" t="s">
        <v>140</v>
      </c>
      <c r="C9" s="294" t="s">
        <v>2619</v>
      </c>
      <c r="D9" s="295" t="s">
        <v>128</v>
      </c>
      <c r="E9" s="296">
        <v>493.33249999999998</v>
      </c>
      <c r="F9" s="297"/>
      <c r="G9" s="298">
        <f>ROUND(E9*F9,2)</f>
        <v>0</v>
      </c>
      <c r="H9" s="298" t="s">
        <v>811</v>
      </c>
      <c r="I9" s="298">
        <f>G9</f>
        <v>0</v>
      </c>
      <c r="J9" s="298"/>
      <c r="K9" s="298"/>
      <c r="L9" s="107"/>
      <c r="M9" s="107"/>
      <c r="N9" s="107"/>
      <c r="O9" s="107" t="s">
        <v>2620</v>
      </c>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row>
    <row r="10" spans="1:42" outlineLevel="2" x14ac:dyDescent="0.2">
      <c r="A10" s="232"/>
      <c r="B10" s="300"/>
      <c r="C10" s="395" t="s">
        <v>2621</v>
      </c>
      <c r="D10" s="396"/>
      <c r="E10" s="396"/>
      <c r="F10" s="396"/>
      <c r="G10" s="396"/>
      <c r="H10" s="299"/>
      <c r="I10" s="299"/>
      <c r="J10" s="299"/>
      <c r="K10" s="299"/>
      <c r="L10" s="107"/>
      <c r="M10" s="107"/>
      <c r="N10" s="107"/>
      <c r="O10" s="107" t="s">
        <v>2622</v>
      </c>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row>
    <row r="11" spans="1:42" outlineLevel="2" x14ac:dyDescent="0.2">
      <c r="A11" s="232"/>
      <c r="B11" s="300"/>
      <c r="C11" s="397" t="s">
        <v>2623</v>
      </c>
      <c r="D11" s="398"/>
      <c r="E11" s="398"/>
      <c r="F11" s="398"/>
      <c r="G11" s="398"/>
      <c r="H11" s="299"/>
      <c r="I11" s="299"/>
      <c r="J11" s="299"/>
      <c r="K11" s="299"/>
      <c r="L11" s="107"/>
      <c r="M11" s="107"/>
      <c r="N11" s="107"/>
      <c r="O11" s="107" t="s">
        <v>2624</v>
      </c>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row>
    <row r="12" spans="1:42" ht="22.5" outlineLevel="2" x14ac:dyDescent="0.2">
      <c r="A12" s="232"/>
      <c r="B12" s="300"/>
      <c r="C12" s="301" t="s">
        <v>2625</v>
      </c>
      <c r="D12" s="302"/>
      <c r="E12" s="303">
        <v>462.9325</v>
      </c>
      <c r="F12" s="299"/>
      <c r="G12" s="299"/>
      <c r="H12" s="299"/>
      <c r="I12" s="299"/>
      <c r="J12" s="299"/>
      <c r="K12" s="299"/>
      <c r="L12" s="107"/>
      <c r="M12" s="107"/>
      <c r="N12" s="107"/>
      <c r="O12" s="107" t="s">
        <v>121</v>
      </c>
      <c r="P12" s="107">
        <v>0</v>
      </c>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row>
    <row r="13" spans="1:42" outlineLevel="3" x14ac:dyDescent="0.2">
      <c r="A13" s="232"/>
      <c r="B13" s="300"/>
      <c r="C13" s="301" t="s">
        <v>2626</v>
      </c>
      <c r="D13" s="302"/>
      <c r="E13" s="303">
        <v>30.4</v>
      </c>
      <c r="F13" s="299"/>
      <c r="G13" s="299"/>
      <c r="H13" s="299"/>
      <c r="I13" s="299"/>
      <c r="J13" s="299"/>
      <c r="K13" s="299"/>
      <c r="L13" s="107"/>
      <c r="M13" s="107"/>
      <c r="N13" s="107"/>
      <c r="O13" s="107" t="s">
        <v>121</v>
      </c>
      <c r="P13" s="107">
        <v>0</v>
      </c>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row>
    <row r="14" spans="1:42" outlineLevel="2" x14ac:dyDescent="0.2">
      <c r="A14" s="232"/>
      <c r="B14" s="300"/>
      <c r="C14" s="393"/>
      <c r="D14" s="394"/>
      <c r="E14" s="394"/>
      <c r="F14" s="394"/>
      <c r="G14" s="394"/>
      <c r="H14" s="299"/>
      <c r="I14" s="299"/>
      <c r="J14" s="299"/>
      <c r="K14" s="299"/>
      <c r="L14" s="107"/>
      <c r="M14" s="107"/>
      <c r="N14" s="107"/>
      <c r="O14" s="107" t="s">
        <v>2627</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row>
    <row r="15" spans="1:42" outlineLevel="1" x14ac:dyDescent="0.2">
      <c r="A15" s="292">
        <v>2</v>
      </c>
      <c r="B15" s="293" t="s">
        <v>2628</v>
      </c>
      <c r="C15" s="294" t="s">
        <v>2629</v>
      </c>
      <c r="D15" s="295" t="s">
        <v>160</v>
      </c>
      <c r="E15" s="296">
        <v>255.49</v>
      </c>
      <c r="F15" s="297"/>
      <c r="G15" s="298">
        <f>ROUND(E15*F15,2)</f>
        <v>0</v>
      </c>
      <c r="H15" s="298" t="s">
        <v>811</v>
      </c>
      <c r="I15" s="298">
        <f>G15</f>
        <v>0</v>
      </c>
      <c r="J15" s="298"/>
      <c r="K15" s="298"/>
      <c r="L15" s="107"/>
      <c r="M15" s="107"/>
      <c r="N15" s="107"/>
      <c r="O15" s="107" t="s">
        <v>2620</v>
      </c>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row>
    <row r="16" spans="1:42" outlineLevel="2" x14ac:dyDescent="0.2">
      <c r="A16" s="232"/>
      <c r="B16" s="300"/>
      <c r="C16" s="395" t="s">
        <v>2630</v>
      </c>
      <c r="D16" s="396"/>
      <c r="E16" s="396"/>
      <c r="F16" s="396"/>
      <c r="G16" s="396"/>
      <c r="H16" s="299"/>
      <c r="I16" s="299"/>
      <c r="J16" s="299"/>
      <c r="K16" s="299"/>
      <c r="L16" s="107"/>
      <c r="M16" s="107"/>
      <c r="N16" s="107"/>
      <c r="O16" s="107" t="s">
        <v>2622</v>
      </c>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row>
    <row r="17" spans="1:42" outlineLevel="2" x14ac:dyDescent="0.2">
      <c r="A17" s="232"/>
      <c r="B17" s="300"/>
      <c r="C17" s="301" t="s">
        <v>2631</v>
      </c>
      <c r="D17" s="302"/>
      <c r="E17" s="303">
        <v>255.49</v>
      </c>
      <c r="F17" s="299"/>
      <c r="G17" s="299"/>
      <c r="H17" s="299"/>
      <c r="I17" s="299"/>
      <c r="J17" s="299"/>
      <c r="K17" s="299"/>
      <c r="L17" s="107"/>
      <c r="M17" s="107"/>
      <c r="N17" s="107"/>
      <c r="O17" s="107" t="s">
        <v>121</v>
      </c>
      <c r="P17" s="107">
        <v>0</v>
      </c>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row>
    <row r="18" spans="1:42" outlineLevel="2" x14ac:dyDescent="0.2">
      <c r="A18" s="232"/>
      <c r="B18" s="300"/>
      <c r="C18" s="393"/>
      <c r="D18" s="394"/>
      <c r="E18" s="394"/>
      <c r="F18" s="394"/>
      <c r="G18" s="394"/>
      <c r="H18" s="299"/>
      <c r="I18" s="299"/>
      <c r="J18" s="299"/>
      <c r="K18" s="299"/>
      <c r="L18" s="107"/>
      <c r="M18" s="107"/>
      <c r="N18" s="107"/>
      <c r="O18" s="107" t="s">
        <v>2627</v>
      </c>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row>
    <row r="19" spans="1:42" ht="22.5" outlineLevel="1" x14ac:dyDescent="0.2">
      <c r="A19" s="292">
        <v>3</v>
      </c>
      <c r="B19" s="293" t="s">
        <v>2632</v>
      </c>
      <c r="C19" s="294" t="s">
        <v>2633</v>
      </c>
      <c r="D19" s="295" t="s">
        <v>160</v>
      </c>
      <c r="E19" s="296">
        <v>255.49</v>
      </c>
      <c r="F19" s="297"/>
      <c r="G19" s="298">
        <f>ROUND(E19*F19,2)</f>
        <v>0</v>
      </c>
      <c r="H19" s="298" t="s">
        <v>811</v>
      </c>
      <c r="I19" s="298">
        <f>G19</f>
        <v>0</v>
      </c>
      <c r="J19" s="298"/>
      <c r="K19" s="298"/>
      <c r="L19" s="107"/>
      <c r="M19" s="107"/>
      <c r="N19" s="107"/>
      <c r="O19" s="107" t="s">
        <v>2620</v>
      </c>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outlineLevel="2" x14ac:dyDescent="0.2">
      <c r="A20" s="232"/>
      <c r="B20" s="300"/>
      <c r="C20" s="395" t="s">
        <v>2634</v>
      </c>
      <c r="D20" s="396"/>
      <c r="E20" s="396"/>
      <c r="F20" s="396"/>
      <c r="G20" s="396"/>
      <c r="H20" s="299"/>
      <c r="I20" s="299"/>
      <c r="J20" s="299"/>
      <c r="K20" s="299"/>
      <c r="L20" s="107"/>
      <c r="M20" s="107"/>
      <c r="N20" s="107"/>
      <c r="O20" s="107" t="s">
        <v>2622</v>
      </c>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row>
    <row r="21" spans="1:42" outlineLevel="2" x14ac:dyDescent="0.2">
      <c r="A21" s="232"/>
      <c r="B21" s="300"/>
      <c r="C21" s="393"/>
      <c r="D21" s="394"/>
      <c r="E21" s="394"/>
      <c r="F21" s="394"/>
      <c r="G21" s="394"/>
      <c r="H21" s="299"/>
      <c r="I21" s="299"/>
      <c r="J21" s="299"/>
      <c r="K21" s="299"/>
      <c r="L21" s="107"/>
      <c r="M21" s="107"/>
      <c r="N21" s="107"/>
      <c r="O21" s="107" t="s">
        <v>2627</v>
      </c>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row>
    <row r="22" spans="1:42" x14ac:dyDescent="0.2">
      <c r="A22" s="286" t="s">
        <v>114</v>
      </c>
      <c r="B22" s="287" t="s">
        <v>66</v>
      </c>
      <c r="C22" s="288" t="s">
        <v>67</v>
      </c>
      <c r="D22" s="289"/>
      <c r="E22" s="290"/>
      <c r="F22" s="291"/>
      <c r="G22" s="291">
        <f>SUMIF(O23:O188,"&lt;&gt;NOR",G23:G188)</f>
        <v>0</v>
      </c>
      <c r="H22" s="291"/>
      <c r="I22" s="291">
        <f>G22</f>
        <v>0</v>
      </c>
      <c r="J22" s="291"/>
      <c r="K22" s="291"/>
      <c r="O22" t="s">
        <v>115</v>
      </c>
    </row>
    <row r="23" spans="1:42" outlineLevel="1" x14ac:dyDescent="0.2">
      <c r="A23" s="292">
        <v>4</v>
      </c>
      <c r="B23" s="293" t="s">
        <v>2635</v>
      </c>
      <c r="C23" s="294" t="s">
        <v>2636</v>
      </c>
      <c r="D23" s="295" t="s">
        <v>128</v>
      </c>
      <c r="E23" s="296">
        <v>81.242099999999994</v>
      </c>
      <c r="F23" s="297"/>
      <c r="G23" s="298">
        <f>ROUND(E23*F23,2)</f>
        <v>0</v>
      </c>
      <c r="H23" s="298" t="s">
        <v>811</v>
      </c>
      <c r="I23" s="298">
        <f>G23</f>
        <v>0</v>
      </c>
      <c r="J23" s="298"/>
      <c r="K23" s="298"/>
      <c r="L23" s="107"/>
      <c r="M23" s="107"/>
      <c r="N23" s="107"/>
      <c r="O23" s="107" t="s">
        <v>2620</v>
      </c>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row>
    <row r="24" spans="1:42" outlineLevel="2" x14ac:dyDescent="0.2">
      <c r="A24" s="232"/>
      <c r="B24" s="300"/>
      <c r="C24" s="395" t="s">
        <v>2637</v>
      </c>
      <c r="D24" s="396"/>
      <c r="E24" s="396"/>
      <c r="F24" s="396"/>
      <c r="G24" s="396"/>
      <c r="H24" s="299"/>
      <c r="I24" s="299"/>
      <c r="J24" s="299"/>
      <c r="K24" s="299"/>
      <c r="L24" s="107"/>
      <c r="M24" s="107"/>
      <c r="N24" s="107"/>
      <c r="O24" s="107" t="s">
        <v>2622</v>
      </c>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row>
    <row r="25" spans="1:42" outlineLevel="2" x14ac:dyDescent="0.2">
      <c r="A25" s="232"/>
      <c r="B25" s="300"/>
      <c r="C25" s="301" t="s">
        <v>2638</v>
      </c>
      <c r="D25" s="302"/>
      <c r="E25" s="303">
        <v>13.914</v>
      </c>
      <c r="F25" s="299"/>
      <c r="G25" s="299"/>
      <c r="H25" s="299"/>
      <c r="I25" s="299"/>
      <c r="J25" s="299"/>
      <c r="K25" s="299"/>
      <c r="L25" s="107"/>
      <c r="M25" s="107"/>
      <c r="N25" s="107"/>
      <c r="O25" s="107" t="s">
        <v>121</v>
      </c>
      <c r="P25" s="107">
        <v>0</v>
      </c>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row>
    <row r="26" spans="1:42" ht="22.5" outlineLevel="3" x14ac:dyDescent="0.2">
      <c r="A26" s="232"/>
      <c r="B26" s="300"/>
      <c r="C26" s="301" t="s">
        <v>2639</v>
      </c>
      <c r="D26" s="302"/>
      <c r="E26" s="303">
        <v>14.22</v>
      </c>
      <c r="F26" s="299"/>
      <c r="G26" s="299"/>
      <c r="H26" s="299"/>
      <c r="I26" s="299"/>
      <c r="J26" s="299"/>
      <c r="K26" s="299"/>
      <c r="L26" s="107"/>
      <c r="M26" s="107"/>
      <c r="N26" s="107"/>
      <c r="O26" s="107" t="s">
        <v>121</v>
      </c>
      <c r="P26" s="107">
        <v>0</v>
      </c>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row>
    <row r="27" spans="1:42" outlineLevel="3" x14ac:dyDescent="0.2">
      <c r="A27" s="232"/>
      <c r="B27" s="300"/>
      <c r="C27" s="301" t="s">
        <v>2640</v>
      </c>
      <c r="D27" s="302"/>
      <c r="E27" s="303">
        <v>14.042249999999999</v>
      </c>
      <c r="F27" s="299"/>
      <c r="G27" s="299"/>
      <c r="H27" s="299"/>
      <c r="I27" s="299"/>
      <c r="J27" s="299"/>
      <c r="K27" s="299"/>
      <c r="L27" s="107"/>
      <c r="M27" s="107"/>
      <c r="N27" s="107"/>
      <c r="O27" s="107" t="s">
        <v>121</v>
      </c>
      <c r="P27" s="107">
        <v>0</v>
      </c>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row>
    <row r="28" spans="1:42" outlineLevel="3" x14ac:dyDescent="0.2">
      <c r="A28" s="232"/>
      <c r="B28" s="300"/>
      <c r="C28" s="301" t="s">
        <v>2641</v>
      </c>
      <c r="D28" s="302"/>
      <c r="E28" s="303">
        <v>3.8879999999999999</v>
      </c>
      <c r="F28" s="299"/>
      <c r="G28" s="299"/>
      <c r="H28" s="299"/>
      <c r="I28" s="299"/>
      <c r="J28" s="299"/>
      <c r="K28" s="299"/>
      <c r="L28" s="107"/>
      <c r="M28" s="107"/>
      <c r="N28" s="107"/>
      <c r="O28" s="107" t="s">
        <v>121</v>
      </c>
      <c r="P28" s="107">
        <v>0</v>
      </c>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row>
    <row r="29" spans="1:42" outlineLevel="3" x14ac:dyDescent="0.2">
      <c r="A29" s="232"/>
      <c r="B29" s="300"/>
      <c r="C29" s="301" t="s">
        <v>2642</v>
      </c>
      <c r="D29" s="302"/>
      <c r="E29" s="303">
        <v>3.8393999999999999</v>
      </c>
      <c r="F29" s="299"/>
      <c r="G29" s="299"/>
      <c r="H29" s="299"/>
      <c r="I29" s="299"/>
      <c r="J29" s="299"/>
      <c r="K29" s="299"/>
      <c r="L29" s="107"/>
      <c r="M29" s="107"/>
      <c r="N29" s="107"/>
      <c r="O29" s="107" t="s">
        <v>121</v>
      </c>
      <c r="P29" s="107">
        <v>0</v>
      </c>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row>
    <row r="30" spans="1:42" outlineLevel="3" x14ac:dyDescent="0.2">
      <c r="A30" s="232"/>
      <c r="B30" s="300"/>
      <c r="C30" s="301" t="s">
        <v>2643</v>
      </c>
      <c r="D30" s="302"/>
      <c r="E30" s="303">
        <v>2.1424500000000002</v>
      </c>
      <c r="F30" s="299"/>
      <c r="G30" s="299"/>
      <c r="H30" s="299"/>
      <c r="I30" s="299"/>
      <c r="J30" s="299"/>
      <c r="K30" s="299"/>
      <c r="L30" s="107"/>
      <c r="M30" s="107"/>
      <c r="N30" s="107"/>
      <c r="O30" s="107" t="s">
        <v>121</v>
      </c>
      <c r="P30" s="107">
        <v>0</v>
      </c>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row>
    <row r="31" spans="1:42" outlineLevel="3" x14ac:dyDescent="0.2">
      <c r="A31" s="232"/>
      <c r="B31" s="300"/>
      <c r="C31" s="301" t="s">
        <v>2644</v>
      </c>
      <c r="D31" s="302"/>
      <c r="E31" s="303"/>
      <c r="F31" s="299"/>
      <c r="G31" s="299"/>
      <c r="H31" s="299"/>
      <c r="I31" s="299"/>
      <c r="J31" s="299"/>
      <c r="K31" s="299"/>
      <c r="L31" s="107"/>
      <c r="M31" s="107"/>
      <c r="N31" s="107"/>
      <c r="O31" s="107" t="s">
        <v>121</v>
      </c>
      <c r="P31" s="107">
        <v>0</v>
      </c>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row>
    <row r="32" spans="1:42" outlineLevel="3" x14ac:dyDescent="0.2">
      <c r="A32" s="232"/>
      <c r="B32" s="300"/>
      <c r="C32" s="301" t="s">
        <v>2645</v>
      </c>
      <c r="D32" s="302"/>
      <c r="E32" s="303">
        <v>28.295999999999999</v>
      </c>
      <c r="F32" s="299"/>
      <c r="G32" s="299"/>
      <c r="H32" s="299"/>
      <c r="I32" s="299"/>
      <c r="J32" s="299"/>
      <c r="K32" s="299"/>
      <c r="L32" s="107"/>
      <c r="M32" s="107"/>
      <c r="N32" s="107"/>
      <c r="O32" s="107" t="s">
        <v>121</v>
      </c>
      <c r="P32" s="107">
        <v>0</v>
      </c>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row>
    <row r="33" spans="1:42" outlineLevel="3" x14ac:dyDescent="0.2">
      <c r="A33" s="232"/>
      <c r="B33" s="300"/>
      <c r="C33" s="301" t="s">
        <v>2646</v>
      </c>
      <c r="D33" s="302"/>
      <c r="E33" s="303">
        <v>0.9</v>
      </c>
      <c r="F33" s="299"/>
      <c r="G33" s="299"/>
      <c r="H33" s="299"/>
      <c r="I33" s="299"/>
      <c r="J33" s="299"/>
      <c r="K33" s="299"/>
      <c r="L33" s="107"/>
      <c r="M33" s="107"/>
      <c r="N33" s="107"/>
      <c r="O33" s="107" t="s">
        <v>121</v>
      </c>
      <c r="P33" s="107">
        <v>0</v>
      </c>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row>
    <row r="34" spans="1:42" outlineLevel="2" x14ac:dyDescent="0.2">
      <c r="A34" s="232"/>
      <c r="B34" s="300"/>
      <c r="C34" s="393"/>
      <c r="D34" s="394"/>
      <c r="E34" s="394"/>
      <c r="F34" s="394"/>
      <c r="G34" s="394"/>
      <c r="H34" s="299"/>
      <c r="I34" s="299"/>
      <c r="J34" s="299"/>
      <c r="K34" s="299"/>
      <c r="L34" s="107"/>
      <c r="M34" s="107"/>
      <c r="N34" s="107"/>
      <c r="O34" s="107" t="s">
        <v>2627</v>
      </c>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row>
    <row r="35" spans="1:42" ht="22.5" outlineLevel="1" x14ac:dyDescent="0.2">
      <c r="A35" s="292">
        <v>5</v>
      </c>
      <c r="B35" s="293" t="s">
        <v>2647</v>
      </c>
      <c r="C35" s="294" t="s">
        <v>2648</v>
      </c>
      <c r="D35" s="295" t="s">
        <v>128</v>
      </c>
      <c r="E35" s="296">
        <v>19.324999999999999</v>
      </c>
      <c r="F35" s="297"/>
      <c r="G35" s="298">
        <f>ROUND(E35*F35,2)</f>
        <v>0</v>
      </c>
      <c r="H35" s="298" t="s">
        <v>811</v>
      </c>
      <c r="I35" s="298">
        <f>G35</f>
        <v>0</v>
      </c>
      <c r="J35" s="298"/>
      <c r="K35" s="298"/>
      <c r="L35" s="107"/>
      <c r="M35" s="107"/>
      <c r="N35" s="107"/>
      <c r="O35" s="107" t="s">
        <v>2620</v>
      </c>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row>
    <row r="36" spans="1:42" ht="22.5" outlineLevel="2" x14ac:dyDescent="0.2">
      <c r="A36" s="232"/>
      <c r="B36" s="300"/>
      <c r="C36" s="395" t="s">
        <v>2649</v>
      </c>
      <c r="D36" s="396"/>
      <c r="E36" s="396"/>
      <c r="F36" s="396"/>
      <c r="G36" s="396"/>
      <c r="H36" s="299"/>
      <c r="I36" s="299"/>
      <c r="J36" s="299"/>
      <c r="K36" s="299"/>
      <c r="L36" s="107"/>
      <c r="M36" s="107"/>
      <c r="N36" s="107"/>
      <c r="O36" s="107" t="s">
        <v>2622</v>
      </c>
      <c r="P36" s="107"/>
      <c r="Q36" s="107"/>
      <c r="R36" s="107"/>
      <c r="S36" s="107"/>
      <c r="T36" s="107"/>
      <c r="U36" s="107"/>
      <c r="V36" s="107"/>
      <c r="W36" s="107"/>
      <c r="X36" s="107"/>
      <c r="Y36" s="107"/>
      <c r="Z36" s="107"/>
      <c r="AA36" s="107"/>
      <c r="AB36" s="107"/>
      <c r="AC36" s="107"/>
      <c r="AD36" s="107"/>
      <c r="AE36" s="107"/>
      <c r="AF36" s="107"/>
      <c r="AG36" s="107"/>
      <c r="AH36" s="107"/>
      <c r="AI36" s="304" t="str">
        <f>C36</f>
        <v>nebo vybourání otvorů průřezové plochy přes 4 m2 ve zdivu nadzákladovém, včetně pomocného lešení o výšce podlahy do 1900 mm a pro zatížení do 1,5 kPa  (150 kg/m2),</v>
      </c>
      <c r="AJ36" s="107"/>
      <c r="AK36" s="107"/>
      <c r="AL36" s="107"/>
      <c r="AM36" s="107"/>
      <c r="AN36" s="107"/>
      <c r="AO36" s="107"/>
      <c r="AP36" s="107"/>
    </row>
    <row r="37" spans="1:42" outlineLevel="2" x14ac:dyDescent="0.2">
      <c r="A37" s="232"/>
      <c r="B37" s="300"/>
      <c r="C37" s="301" t="s">
        <v>2650</v>
      </c>
      <c r="D37" s="302"/>
      <c r="E37" s="303">
        <v>19.324999999999999</v>
      </c>
      <c r="F37" s="299"/>
      <c r="G37" s="299"/>
      <c r="H37" s="299"/>
      <c r="I37" s="299"/>
      <c r="J37" s="299"/>
      <c r="K37" s="299"/>
      <c r="L37" s="107"/>
      <c r="M37" s="107"/>
      <c r="N37" s="107"/>
      <c r="O37" s="107" t="s">
        <v>121</v>
      </c>
      <c r="P37" s="107">
        <v>0</v>
      </c>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row>
    <row r="38" spans="1:42" outlineLevel="2" x14ac:dyDescent="0.2">
      <c r="A38" s="232"/>
      <c r="B38" s="300"/>
      <c r="C38" s="393"/>
      <c r="D38" s="394"/>
      <c r="E38" s="394"/>
      <c r="F38" s="394"/>
      <c r="G38" s="394"/>
      <c r="H38" s="299"/>
      <c r="I38" s="299"/>
      <c r="J38" s="299"/>
      <c r="K38" s="299"/>
      <c r="L38" s="107"/>
      <c r="M38" s="107"/>
      <c r="N38" s="107"/>
      <c r="O38" s="107" t="s">
        <v>2627</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row>
    <row r="39" spans="1:42" outlineLevel="1" x14ac:dyDescent="0.2">
      <c r="A39" s="292">
        <v>6</v>
      </c>
      <c r="B39" s="293" t="s">
        <v>2651</v>
      </c>
      <c r="C39" s="294" t="s">
        <v>2652</v>
      </c>
      <c r="D39" s="295" t="s">
        <v>160</v>
      </c>
      <c r="E39" s="296">
        <v>8.5610999999999997</v>
      </c>
      <c r="F39" s="297"/>
      <c r="G39" s="298">
        <f>ROUND(E39*F39,2)</f>
        <v>0</v>
      </c>
      <c r="H39" s="298" t="s">
        <v>811</v>
      </c>
      <c r="I39" s="298">
        <f>G39</f>
        <v>0</v>
      </c>
      <c r="J39" s="298"/>
      <c r="K39" s="298"/>
      <c r="L39" s="107"/>
      <c r="M39" s="107"/>
      <c r="N39" s="107"/>
      <c r="O39" s="107" t="s">
        <v>2620</v>
      </c>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row>
    <row r="40" spans="1:42" ht="22.5" outlineLevel="2" x14ac:dyDescent="0.2">
      <c r="A40" s="232"/>
      <c r="B40" s="300"/>
      <c r="C40" s="395" t="s">
        <v>2653</v>
      </c>
      <c r="D40" s="396"/>
      <c r="E40" s="396"/>
      <c r="F40" s="396"/>
      <c r="G40" s="396"/>
      <c r="H40" s="299"/>
      <c r="I40" s="299"/>
      <c r="J40" s="299"/>
      <c r="K40" s="299"/>
      <c r="L40" s="107"/>
      <c r="M40" s="107"/>
      <c r="N40" s="107"/>
      <c r="O40" s="107" t="s">
        <v>2622</v>
      </c>
      <c r="P40" s="107"/>
      <c r="Q40" s="107"/>
      <c r="R40" s="107"/>
      <c r="S40" s="107"/>
      <c r="T40" s="107"/>
      <c r="U40" s="107"/>
      <c r="V40" s="107"/>
      <c r="W40" s="107"/>
      <c r="X40" s="107"/>
      <c r="Y40" s="107"/>
      <c r="Z40" s="107"/>
      <c r="AA40" s="107"/>
      <c r="AB40" s="107"/>
      <c r="AC40" s="107"/>
      <c r="AD40" s="107"/>
      <c r="AE40" s="107"/>
      <c r="AF40" s="107"/>
      <c r="AG40" s="107"/>
      <c r="AH40" s="107"/>
      <c r="AI40" s="304" t="str">
        <f>C40</f>
        <v>nebo vybourání otvorů průřezové plochy přes 4 m2 v příčkách, včetně pomocného lešení o výšce podlahy do 1900 mm a pro zatížení do 1,5 kPa  (150 kg/m2),</v>
      </c>
      <c r="AJ40" s="107"/>
      <c r="AK40" s="107"/>
      <c r="AL40" s="107"/>
      <c r="AM40" s="107"/>
      <c r="AN40" s="107"/>
      <c r="AO40" s="107"/>
      <c r="AP40" s="107"/>
    </row>
    <row r="41" spans="1:42" outlineLevel="2" x14ac:dyDescent="0.2">
      <c r="A41" s="232"/>
      <c r="B41" s="300"/>
      <c r="C41" s="301" t="s">
        <v>2654</v>
      </c>
      <c r="D41" s="302"/>
      <c r="E41" s="303">
        <v>6.4961000000000002</v>
      </c>
      <c r="F41" s="299"/>
      <c r="G41" s="299"/>
      <c r="H41" s="299"/>
      <c r="I41" s="299"/>
      <c r="J41" s="299"/>
      <c r="K41" s="299"/>
      <c r="L41" s="107"/>
      <c r="M41" s="107"/>
      <c r="N41" s="107"/>
      <c r="O41" s="107" t="s">
        <v>121</v>
      </c>
      <c r="P41" s="107">
        <v>0</v>
      </c>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row>
    <row r="42" spans="1:42" outlineLevel="3" x14ac:dyDescent="0.2">
      <c r="A42" s="232"/>
      <c r="B42" s="300"/>
      <c r="C42" s="301" t="s">
        <v>2655</v>
      </c>
      <c r="D42" s="302"/>
      <c r="E42" s="303">
        <v>2.0649999999999999</v>
      </c>
      <c r="F42" s="299"/>
      <c r="G42" s="299"/>
      <c r="H42" s="299"/>
      <c r="I42" s="299"/>
      <c r="J42" s="299"/>
      <c r="K42" s="299"/>
      <c r="L42" s="107"/>
      <c r="M42" s="107"/>
      <c r="N42" s="107"/>
      <c r="O42" s="107" t="s">
        <v>121</v>
      </c>
      <c r="P42" s="107">
        <v>0</v>
      </c>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row>
    <row r="43" spans="1:42" outlineLevel="2" x14ac:dyDescent="0.2">
      <c r="A43" s="232"/>
      <c r="B43" s="300"/>
      <c r="C43" s="393"/>
      <c r="D43" s="394"/>
      <c r="E43" s="394"/>
      <c r="F43" s="394"/>
      <c r="G43" s="394"/>
      <c r="H43" s="299"/>
      <c r="I43" s="299"/>
      <c r="J43" s="299"/>
      <c r="K43" s="299"/>
      <c r="L43" s="107"/>
      <c r="M43" s="107"/>
      <c r="N43" s="107"/>
      <c r="O43" s="107" t="s">
        <v>2627</v>
      </c>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row>
    <row r="44" spans="1:42" outlineLevel="1" x14ac:dyDescent="0.2">
      <c r="A44" s="292">
        <v>7</v>
      </c>
      <c r="B44" s="293" t="s">
        <v>2656</v>
      </c>
      <c r="C44" s="294" t="s">
        <v>2657</v>
      </c>
      <c r="D44" s="295" t="s">
        <v>160</v>
      </c>
      <c r="E44" s="296">
        <v>306.43200000000002</v>
      </c>
      <c r="F44" s="297"/>
      <c r="G44" s="298">
        <f>ROUND(E44*F44,2)</f>
        <v>0</v>
      </c>
      <c r="H44" s="298" t="s">
        <v>811</v>
      </c>
      <c r="I44" s="298">
        <f>G44</f>
        <v>0</v>
      </c>
      <c r="J44" s="298"/>
      <c r="K44" s="298"/>
      <c r="L44" s="107"/>
      <c r="M44" s="107"/>
      <c r="N44" s="107"/>
      <c r="O44" s="107" t="s">
        <v>2620</v>
      </c>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row>
    <row r="45" spans="1:42" ht="22.5" outlineLevel="2" x14ac:dyDescent="0.2">
      <c r="A45" s="232"/>
      <c r="B45" s="300"/>
      <c r="C45" s="395" t="s">
        <v>2653</v>
      </c>
      <c r="D45" s="396"/>
      <c r="E45" s="396"/>
      <c r="F45" s="396"/>
      <c r="G45" s="396"/>
      <c r="H45" s="299"/>
      <c r="I45" s="299"/>
      <c r="J45" s="299"/>
      <c r="K45" s="299"/>
      <c r="L45" s="107"/>
      <c r="M45" s="107"/>
      <c r="N45" s="107"/>
      <c r="O45" s="107" t="s">
        <v>2622</v>
      </c>
      <c r="P45" s="107"/>
      <c r="Q45" s="107"/>
      <c r="R45" s="107"/>
      <c r="S45" s="107"/>
      <c r="T45" s="107"/>
      <c r="U45" s="107"/>
      <c r="V45" s="107"/>
      <c r="W45" s="107"/>
      <c r="X45" s="107"/>
      <c r="Y45" s="107"/>
      <c r="Z45" s="107"/>
      <c r="AA45" s="107"/>
      <c r="AB45" s="107"/>
      <c r="AC45" s="107"/>
      <c r="AD45" s="107"/>
      <c r="AE45" s="107"/>
      <c r="AF45" s="107"/>
      <c r="AG45" s="107"/>
      <c r="AH45" s="107"/>
      <c r="AI45" s="304" t="str">
        <f>C45</f>
        <v>nebo vybourání otvorů průřezové plochy přes 4 m2 v příčkách, včetně pomocného lešení o výšce podlahy do 1900 mm a pro zatížení do 1,5 kPa  (150 kg/m2),</v>
      </c>
      <c r="AJ45" s="107"/>
      <c r="AK45" s="107"/>
      <c r="AL45" s="107"/>
      <c r="AM45" s="107"/>
      <c r="AN45" s="107"/>
      <c r="AO45" s="107"/>
      <c r="AP45" s="107"/>
    </row>
    <row r="46" spans="1:42" outlineLevel="2" x14ac:dyDescent="0.2">
      <c r="A46" s="232"/>
      <c r="B46" s="300"/>
      <c r="C46" s="301" t="s">
        <v>2658</v>
      </c>
      <c r="D46" s="302"/>
      <c r="E46" s="303">
        <v>66.256</v>
      </c>
      <c r="F46" s="299"/>
      <c r="G46" s="299"/>
      <c r="H46" s="299"/>
      <c r="I46" s="299"/>
      <c r="J46" s="299"/>
      <c r="K46" s="299"/>
      <c r="L46" s="107"/>
      <c r="M46" s="107"/>
      <c r="N46" s="107"/>
      <c r="O46" s="107" t="s">
        <v>121</v>
      </c>
      <c r="P46" s="107">
        <v>0</v>
      </c>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row>
    <row r="47" spans="1:42" outlineLevel="3" x14ac:dyDescent="0.2">
      <c r="A47" s="232"/>
      <c r="B47" s="300"/>
      <c r="C47" s="301" t="s">
        <v>2659</v>
      </c>
      <c r="D47" s="302"/>
      <c r="E47" s="303">
        <v>59.104500000000002</v>
      </c>
      <c r="F47" s="299"/>
      <c r="G47" s="299"/>
      <c r="H47" s="299"/>
      <c r="I47" s="299"/>
      <c r="J47" s="299"/>
      <c r="K47" s="299"/>
      <c r="L47" s="107"/>
      <c r="M47" s="107"/>
      <c r="N47" s="107"/>
      <c r="O47" s="107" t="s">
        <v>121</v>
      </c>
      <c r="P47" s="107">
        <v>0</v>
      </c>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row>
    <row r="48" spans="1:42" outlineLevel="3" x14ac:dyDescent="0.2">
      <c r="A48" s="232"/>
      <c r="B48" s="300"/>
      <c r="C48" s="301" t="s">
        <v>2660</v>
      </c>
      <c r="D48" s="302"/>
      <c r="E48" s="303">
        <v>52.017499999999998</v>
      </c>
      <c r="F48" s="299"/>
      <c r="G48" s="299"/>
      <c r="H48" s="299"/>
      <c r="I48" s="299"/>
      <c r="J48" s="299"/>
      <c r="K48" s="299"/>
      <c r="L48" s="107"/>
      <c r="M48" s="107"/>
      <c r="N48" s="107"/>
      <c r="O48" s="107" t="s">
        <v>121</v>
      </c>
      <c r="P48" s="107">
        <v>0</v>
      </c>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row>
    <row r="49" spans="1:42" outlineLevel="3" x14ac:dyDescent="0.2">
      <c r="A49" s="232"/>
      <c r="B49" s="300"/>
      <c r="C49" s="301" t="s">
        <v>2661</v>
      </c>
      <c r="D49" s="302"/>
      <c r="E49" s="303">
        <v>32.204999999999998</v>
      </c>
      <c r="F49" s="299"/>
      <c r="G49" s="299"/>
      <c r="H49" s="299"/>
      <c r="I49" s="299"/>
      <c r="J49" s="299"/>
      <c r="K49" s="299"/>
      <c r="L49" s="107"/>
      <c r="M49" s="107"/>
      <c r="N49" s="107"/>
      <c r="O49" s="107" t="s">
        <v>121</v>
      </c>
      <c r="P49" s="107">
        <v>0</v>
      </c>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row>
    <row r="50" spans="1:42" outlineLevel="3" x14ac:dyDescent="0.2">
      <c r="A50" s="232"/>
      <c r="B50" s="300"/>
      <c r="C50" s="301" t="s">
        <v>2662</v>
      </c>
      <c r="D50" s="302"/>
      <c r="E50" s="303">
        <v>16.245000000000001</v>
      </c>
      <c r="F50" s="299"/>
      <c r="G50" s="299"/>
      <c r="H50" s="299"/>
      <c r="I50" s="299"/>
      <c r="J50" s="299"/>
      <c r="K50" s="299"/>
      <c r="L50" s="107"/>
      <c r="M50" s="107"/>
      <c r="N50" s="107"/>
      <c r="O50" s="107" t="s">
        <v>121</v>
      </c>
      <c r="P50" s="107">
        <v>0</v>
      </c>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row>
    <row r="51" spans="1:42" outlineLevel="3" x14ac:dyDescent="0.2">
      <c r="A51" s="232"/>
      <c r="B51" s="300"/>
      <c r="C51" s="301" t="s">
        <v>2663</v>
      </c>
      <c r="D51" s="302"/>
      <c r="E51" s="303">
        <v>5.13</v>
      </c>
      <c r="F51" s="299"/>
      <c r="G51" s="299"/>
      <c r="H51" s="299"/>
      <c r="I51" s="299"/>
      <c r="J51" s="299"/>
      <c r="K51" s="299"/>
      <c r="L51" s="107"/>
      <c r="M51" s="107"/>
      <c r="N51" s="107"/>
      <c r="O51" s="107" t="s">
        <v>121</v>
      </c>
      <c r="P51" s="107">
        <v>0</v>
      </c>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row>
    <row r="52" spans="1:42" outlineLevel="3" x14ac:dyDescent="0.2">
      <c r="A52" s="232"/>
      <c r="B52" s="300"/>
      <c r="C52" s="301" t="s">
        <v>2664</v>
      </c>
      <c r="D52" s="302"/>
      <c r="E52" s="303">
        <v>26.052</v>
      </c>
      <c r="F52" s="299"/>
      <c r="G52" s="299"/>
      <c r="H52" s="299"/>
      <c r="I52" s="299"/>
      <c r="J52" s="299"/>
      <c r="K52" s="299"/>
      <c r="L52" s="107"/>
      <c r="M52" s="107"/>
      <c r="N52" s="107"/>
      <c r="O52" s="107" t="s">
        <v>121</v>
      </c>
      <c r="P52" s="107">
        <v>0</v>
      </c>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row>
    <row r="53" spans="1:42" outlineLevel="3" x14ac:dyDescent="0.2">
      <c r="A53" s="232"/>
      <c r="B53" s="300"/>
      <c r="C53" s="301" t="s">
        <v>2665</v>
      </c>
      <c r="D53" s="302"/>
      <c r="E53" s="303">
        <v>42.296999999999997</v>
      </c>
      <c r="F53" s="299"/>
      <c r="G53" s="299"/>
      <c r="H53" s="299"/>
      <c r="I53" s="299"/>
      <c r="J53" s="299"/>
      <c r="K53" s="299"/>
      <c r="L53" s="107"/>
      <c r="M53" s="107"/>
      <c r="N53" s="107"/>
      <c r="O53" s="107" t="s">
        <v>121</v>
      </c>
      <c r="P53" s="107">
        <v>0</v>
      </c>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row>
    <row r="54" spans="1:42" outlineLevel="3" x14ac:dyDescent="0.2">
      <c r="A54" s="232"/>
      <c r="B54" s="300"/>
      <c r="C54" s="301" t="s">
        <v>2666</v>
      </c>
      <c r="D54" s="302"/>
      <c r="E54" s="303">
        <v>7.125</v>
      </c>
      <c r="F54" s="299"/>
      <c r="G54" s="299"/>
      <c r="H54" s="299"/>
      <c r="I54" s="299"/>
      <c r="J54" s="299"/>
      <c r="K54" s="299"/>
      <c r="L54" s="107"/>
      <c r="M54" s="107"/>
      <c r="N54" s="107"/>
      <c r="O54" s="107" t="s">
        <v>121</v>
      </c>
      <c r="P54" s="107">
        <v>0</v>
      </c>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row>
    <row r="55" spans="1:42" outlineLevel="2" x14ac:dyDescent="0.2">
      <c r="A55" s="232"/>
      <c r="B55" s="300"/>
      <c r="C55" s="393"/>
      <c r="D55" s="394"/>
      <c r="E55" s="394"/>
      <c r="F55" s="394"/>
      <c r="G55" s="394"/>
      <c r="H55" s="299"/>
      <c r="I55" s="299"/>
      <c r="J55" s="299"/>
      <c r="K55" s="299"/>
      <c r="L55" s="107"/>
      <c r="M55" s="107"/>
      <c r="N55" s="107"/>
      <c r="O55" s="107" t="s">
        <v>2627</v>
      </c>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row>
    <row r="56" spans="1:42" ht="22.5" outlineLevel="1" x14ac:dyDescent="0.2">
      <c r="A56" s="292">
        <v>8</v>
      </c>
      <c r="B56" s="293" t="s">
        <v>2667</v>
      </c>
      <c r="C56" s="294" t="s">
        <v>2668</v>
      </c>
      <c r="D56" s="295" t="s">
        <v>128</v>
      </c>
      <c r="E56" s="296">
        <v>226.44512</v>
      </c>
      <c r="F56" s="297"/>
      <c r="G56" s="298">
        <f>ROUND(E56*F56,2)</f>
        <v>0</v>
      </c>
      <c r="H56" s="298" t="s">
        <v>811</v>
      </c>
      <c r="I56" s="298">
        <f>G56</f>
        <v>0</v>
      </c>
      <c r="J56" s="298"/>
      <c r="K56" s="298"/>
      <c r="L56" s="107"/>
      <c r="M56" s="107"/>
      <c r="N56" s="107"/>
      <c r="O56" s="107" t="s">
        <v>2620</v>
      </c>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row>
    <row r="57" spans="1:42" ht="22.5" outlineLevel="2" x14ac:dyDescent="0.2">
      <c r="A57" s="232"/>
      <c r="B57" s="300"/>
      <c r="C57" s="395" t="s">
        <v>2669</v>
      </c>
      <c r="D57" s="396"/>
      <c r="E57" s="396"/>
      <c r="F57" s="396"/>
      <c r="G57" s="396"/>
      <c r="H57" s="299"/>
      <c r="I57" s="299"/>
      <c r="J57" s="299"/>
      <c r="K57" s="299"/>
      <c r="L57" s="107"/>
      <c r="M57" s="107"/>
      <c r="N57" s="107"/>
      <c r="O57" s="107" t="s">
        <v>2622</v>
      </c>
      <c r="P57" s="107"/>
      <c r="Q57" s="107"/>
      <c r="R57" s="107"/>
      <c r="S57" s="107"/>
      <c r="T57" s="107"/>
      <c r="U57" s="107"/>
      <c r="V57" s="107"/>
      <c r="W57" s="107"/>
      <c r="X57" s="107"/>
      <c r="Y57" s="107"/>
      <c r="Z57" s="107"/>
      <c r="AA57" s="107"/>
      <c r="AB57" s="107"/>
      <c r="AC57" s="107"/>
      <c r="AD57" s="107"/>
      <c r="AE57" s="107"/>
      <c r="AF57" s="107"/>
      <c r="AG57" s="107"/>
      <c r="AH57" s="107"/>
      <c r="AI57" s="304" t="str">
        <f>C57</f>
        <v>nebo vybourání otvorů průřezové plochy přes 4 m2 ve zdivu nadzákladovém, včetně pomocného lešení o výšce podlahy do 1900 mm a pro zatížení do 1,5 kPa  (150 kg/m2)</v>
      </c>
      <c r="AJ57" s="107"/>
      <c r="AK57" s="107"/>
      <c r="AL57" s="107"/>
      <c r="AM57" s="107"/>
      <c r="AN57" s="107"/>
      <c r="AO57" s="107"/>
      <c r="AP57" s="107"/>
    </row>
    <row r="58" spans="1:42" outlineLevel="2" x14ac:dyDescent="0.2">
      <c r="A58" s="232"/>
      <c r="B58" s="300"/>
      <c r="C58" s="301" t="s">
        <v>2670</v>
      </c>
      <c r="D58" s="302"/>
      <c r="E58" s="303"/>
      <c r="F58" s="299"/>
      <c r="G58" s="299"/>
      <c r="H58" s="299"/>
      <c r="I58" s="299"/>
      <c r="J58" s="299"/>
      <c r="K58" s="299"/>
      <c r="L58" s="107"/>
      <c r="M58" s="107"/>
      <c r="N58" s="107"/>
      <c r="O58" s="107" t="s">
        <v>121</v>
      </c>
      <c r="P58" s="107">
        <v>0</v>
      </c>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row>
    <row r="59" spans="1:42" outlineLevel="3" x14ac:dyDescent="0.2">
      <c r="A59" s="232"/>
      <c r="B59" s="300"/>
      <c r="C59" s="301" t="s">
        <v>2671</v>
      </c>
      <c r="D59" s="302"/>
      <c r="E59" s="303">
        <v>6.2997800000000002</v>
      </c>
      <c r="F59" s="299"/>
      <c r="G59" s="299"/>
      <c r="H59" s="299"/>
      <c r="I59" s="299"/>
      <c r="J59" s="299"/>
      <c r="K59" s="299"/>
      <c r="L59" s="107"/>
      <c r="M59" s="107"/>
      <c r="N59" s="107"/>
      <c r="O59" s="107" t="s">
        <v>121</v>
      </c>
      <c r="P59" s="107">
        <v>0</v>
      </c>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row>
    <row r="60" spans="1:42" outlineLevel="3" x14ac:dyDescent="0.2">
      <c r="A60" s="232"/>
      <c r="B60" s="300"/>
      <c r="C60" s="301" t="s">
        <v>2672</v>
      </c>
      <c r="D60" s="302"/>
      <c r="E60" s="303">
        <v>8.9352999999999998</v>
      </c>
      <c r="F60" s="299"/>
      <c r="G60" s="299"/>
      <c r="H60" s="299"/>
      <c r="I60" s="299"/>
      <c r="J60" s="299"/>
      <c r="K60" s="299"/>
      <c r="L60" s="107"/>
      <c r="M60" s="107"/>
      <c r="N60" s="107"/>
      <c r="O60" s="107" t="s">
        <v>121</v>
      </c>
      <c r="P60" s="107">
        <v>0</v>
      </c>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row>
    <row r="61" spans="1:42" outlineLevel="3" x14ac:dyDescent="0.2">
      <c r="A61" s="232"/>
      <c r="B61" s="300"/>
      <c r="C61" s="301" t="s">
        <v>2673</v>
      </c>
      <c r="D61" s="302"/>
      <c r="E61" s="303">
        <v>6.4322999999999997</v>
      </c>
      <c r="F61" s="299"/>
      <c r="G61" s="299"/>
      <c r="H61" s="299"/>
      <c r="I61" s="299"/>
      <c r="J61" s="299"/>
      <c r="K61" s="299"/>
      <c r="L61" s="107"/>
      <c r="M61" s="107"/>
      <c r="N61" s="107"/>
      <c r="O61" s="107" t="s">
        <v>121</v>
      </c>
      <c r="P61" s="107">
        <v>0</v>
      </c>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row>
    <row r="62" spans="1:42" outlineLevel="3" x14ac:dyDescent="0.2">
      <c r="A62" s="232"/>
      <c r="B62" s="300"/>
      <c r="C62" s="301" t="s">
        <v>2674</v>
      </c>
      <c r="D62" s="302"/>
      <c r="E62" s="303">
        <v>10.45425</v>
      </c>
      <c r="F62" s="299"/>
      <c r="G62" s="299"/>
      <c r="H62" s="299"/>
      <c r="I62" s="299"/>
      <c r="J62" s="299"/>
      <c r="K62" s="299"/>
      <c r="L62" s="107"/>
      <c r="M62" s="107"/>
      <c r="N62" s="107"/>
      <c r="O62" s="107" t="s">
        <v>121</v>
      </c>
      <c r="P62" s="107">
        <v>0</v>
      </c>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row>
    <row r="63" spans="1:42" outlineLevel="3" x14ac:dyDescent="0.2">
      <c r="A63" s="232"/>
      <c r="B63" s="300"/>
      <c r="C63" s="301" t="s">
        <v>2675</v>
      </c>
      <c r="D63" s="302"/>
      <c r="E63" s="303">
        <v>8.6838800000000003</v>
      </c>
      <c r="F63" s="299"/>
      <c r="G63" s="299"/>
      <c r="H63" s="299"/>
      <c r="I63" s="299"/>
      <c r="J63" s="299"/>
      <c r="K63" s="299"/>
      <c r="L63" s="107"/>
      <c r="M63" s="107"/>
      <c r="N63" s="107"/>
      <c r="O63" s="107" t="s">
        <v>121</v>
      </c>
      <c r="P63" s="107">
        <v>0</v>
      </c>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row>
    <row r="64" spans="1:42" outlineLevel="3" x14ac:dyDescent="0.2">
      <c r="A64" s="232"/>
      <c r="B64" s="300"/>
      <c r="C64" s="301" t="s">
        <v>2676</v>
      </c>
      <c r="D64" s="302"/>
      <c r="E64" s="303">
        <v>20.26238</v>
      </c>
      <c r="F64" s="299"/>
      <c r="G64" s="299"/>
      <c r="H64" s="299"/>
      <c r="I64" s="299"/>
      <c r="J64" s="299"/>
      <c r="K64" s="299"/>
      <c r="L64" s="107"/>
      <c r="M64" s="107"/>
      <c r="N64" s="107"/>
      <c r="O64" s="107" t="s">
        <v>121</v>
      </c>
      <c r="P64" s="107">
        <v>0</v>
      </c>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row>
    <row r="65" spans="1:42" outlineLevel="3" x14ac:dyDescent="0.2">
      <c r="A65" s="232"/>
      <c r="B65" s="300"/>
      <c r="C65" s="301" t="s">
        <v>2677</v>
      </c>
      <c r="D65" s="302"/>
      <c r="E65" s="303">
        <v>4.9522500000000003</v>
      </c>
      <c r="F65" s="299"/>
      <c r="G65" s="299"/>
      <c r="H65" s="299"/>
      <c r="I65" s="299"/>
      <c r="J65" s="299"/>
      <c r="K65" s="299"/>
      <c r="L65" s="107"/>
      <c r="M65" s="107"/>
      <c r="N65" s="107"/>
      <c r="O65" s="107" t="s">
        <v>121</v>
      </c>
      <c r="P65" s="107">
        <v>0</v>
      </c>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row>
    <row r="66" spans="1:42" outlineLevel="3" x14ac:dyDescent="0.2">
      <c r="A66" s="232"/>
      <c r="B66" s="300"/>
      <c r="C66" s="301" t="s">
        <v>2678</v>
      </c>
      <c r="D66" s="302"/>
      <c r="E66" s="303">
        <v>4.8820499999999996</v>
      </c>
      <c r="F66" s="299"/>
      <c r="G66" s="299"/>
      <c r="H66" s="299"/>
      <c r="I66" s="299"/>
      <c r="J66" s="299"/>
      <c r="K66" s="299"/>
      <c r="L66" s="107"/>
      <c r="M66" s="107"/>
      <c r="N66" s="107"/>
      <c r="O66" s="107" t="s">
        <v>121</v>
      </c>
      <c r="P66" s="107">
        <v>0</v>
      </c>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row>
    <row r="67" spans="1:42" outlineLevel="3" x14ac:dyDescent="0.2">
      <c r="A67" s="232"/>
      <c r="B67" s="300"/>
      <c r="C67" s="301" t="s">
        <v>2679</v>
      </c>
      <c r="D67" s="302"/>
      <c r="E67" s="303">
        <v>3.1724999999999999</v>
      </c>
      <c r="F67" s="299"/>
      <c r="G67" s="299"/>
      <c r="H67" s="299"/>
      <c r="I67" s="299"/>
      <c r="J67" s="299"/>
      <c r="K67" s="299"/>
      <c r="L67" s="107"/>
      <c r="M67" s="107"/>
      <c r="N67" s="107"/>
      <c r="O67" s="107" t="s">
        <v>121</v>
      </c>
      <c r="P67" s="107">
        <v>0</v>
      </c>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row>
    <row r="68" spans="1:42" outlineLevel="3" x14ac:dyDescent="0.2">
      <c r="A68" s="232"/>
      <c r="B68" s="300"/>
      <c r="C68" s="301" t="s">
        <v>2680</v>
      </c>
      <c r="D68" s="302"/>
      <c r="E68" s="303">
        <v>8.6231299999999997</v>
      </c>
      <c r="F68" s="299"/>
      <c r="G68" s="299"/>
      <c r="H68" s="299"/>
      <c r="I68" s="299"/>
      <c r="J68" s="299"/>
      <c r="K68" s="299"/>
      <c r="L68" s="107"/>
      <c r="M68" s="107"/>
      <c r="N68" s="107"/>
      <c r="O68" s="107" t="s">
        <v>121</v>
      </c>
      <c r="P68" s="107">
        <v>0</v>
      </c>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row>
    <row r="69" spans="1:42" outlineLevel="3" x14ac:dyDescent="0.2">
      <c r="A69" s="232"/>
      <c r="B69" s="300"/>
      <c r="C69" s="301" t="s">
        <v>2681</v>
      </c>
      <c r="D69" s="302"/>
      <c r="E69" s="303">
        <v>1.575</v>
      </c>
      <c r="F69" s="299"/>
      <c r="G69" s="299"/>
      <c r="H69" s="299"/>
      <c r="I69" s="299"/>
      <c r="J69" s="299"/>
      <c r="K69" s="299"/>
      <c r="L69" s="107"/>
      <c r="M69" s="107"/>
      <c r="N69" s="107"/>
      <c r="O69" s="107" t="s">
        <v>121</v>
      </c>
      <c r="P69" s="107">
        <v>0</v>
      </c>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row>
    <row r="70" spans="1:42" outlineLevel="3" x14ac:dyDescent="0.2">
      <c r="A70" s="232"/>
      <c r="B70" s="300"/>
      <c r="C70" s="301" t="s">
        <v>2682</v>
      </c>
      <c r="D70" s="302"/>
      <c r="E70" s="303">
        <v>1.581</v>
      </c>
      <c r="F70" s="299"/>
      <c r="G70" s="299"/>
      <c r="H70" s="299"/>
      <c r="I70" s="299"/>
      <c r="J70" s="299"/>
      <c r="K70" s="299"/>
      <c r="L70" s="107"/>
      <c r="M70" s="107"/>
      <c r="N70" s="107"/>
      <c r="O70" s="107" t="s">
        <v>121</v>
      </c>
      <c r="P70" s="107">
        <v>0</v>
      </c>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row>
    <row r="71" spans="1:42" outlineLevel="3" x14ac:dyDescent="0.2">
      <c r="A71" s="232"/>
      <c r="B71" s="300"/>
      <c r="C71" s="301" t="s">
        <v>2683</v>
      </c>
      <c r="D71" s="302"/>
      <c r="E71" s="303">
        <v>1.155</v>
      </c>
      <c r="F71" s="299"/>
      <c r="G71" s="299"/>
      <c r="H71" s="299"/>
      <c r="I71" s="299"/>
      <c r="J71" s="299"/>
      <c r="K71" s="299"/>
      <c r="L71" s="107"/>
      <c r="M71" s="107"/>
      <c r="N71" s="107"/>
      <c r="O71" s="107" t="s">
        <v>121</v>
      </c>
      <c r="P71" s="107">
        <v>0</v>
      </c>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row>
    <row r="72" spans="1:42" outlineLevel="3" x14ac:dyDescent="0.2">
      <c r="A72" s="232"/>
      <c r="B72" s="300"/>
      <c r="C72" s="301" t="s">
        <v>2684</v>
      </c>
      <c r="D72" s="302"/>
      <c r="E72" s="303">
        <v>14.239129999999999</v>
      </c>
      <c r="F72" s="299"/>
      <c r="G72" s="299"/>
      <c r="H72" s="299"/>
      <c r="I72" s="299"/>
      <c r="J72" s="299"/>
      <c r="K72" s="299"/>
      <c r="L72" s="107"/>
      <c r="M72" s="107"/>
      <c r="N72" s="107"/>
      <c r="O72" s="107" t="s">
        <v>121</v>
      </c>
      <c r="P72" s="107">
        <v>0</v>
      </c>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row>
    <row r="73" spans="1:42" outlineLevel="3" x14ac:dyDescent="0.2">
      <c r="A73" s="232"/>
      <c r="B73" s="300"/>
      <c r="C73" s="301" t="s">
        <v>2685</v>
      </c>
      <c r="D73" s="302"/>
      <c r="E73" s="303">
        <v>9.5885999999999996</v>
      </c>
      <c r="F73" s="299"/>
      <c r="G73" s="299"/>
      <c r="H73" s="299"/>
      <c r="I73" s="299"/>
      <c r="J73" s="299"/>
      <c r="K73" s="299"/>
      <c r="L73" s="107"/>
      <c r="M73" s="107"/>
      <c r="N73" s="107"/>
      <c r="O73" s="107" t="s">
        <v>121</v>
      </c>
      <c r="P73" s="107">
        <v>0</v>
      </c>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row>
    <row r="74" spans="1:42" outlineLevel="3" x14ac:dyDescent="0.2">
      <c r="A74" s="232"/>
      <c r="B74" s="300"/>
      <c r="C74" s="301" t="s">
        <v>2686</v>
      </c>
      <c r="D74" s="302"/>
      <c r="E74" s="303">
        <v>4.3996500000000003</v>
      </c>
      <c r="F74" s="299"/>
      <c r="G74" s="299"/>
      <c r="H74" s="299"/>
      <c r="I74" s="299"/>
      <c r="J74" s="299"/>
      <c r="K74" s="299"/>
      <c r="L74" s="107"/>
      <c r="M74" s="107"/>
      <c r="N74" s="107"/>
      <c r="O74" s="107" t="s">
        <v>121</v>
      </c>
      <c r="P74" s="107">
        <v>0</v>
      </c>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row>
    <row r="75" spans="1:42" outlineLevel="3" x14ac:dyDescent="0.2">
      <c r="A75" s="232"/>
      <c r="B75" s="300"/>
      <c r="C75" s="301" t="s">
        <v>2687</v>
      </c>
      <c r="D75" s="302"/>
      <c r="E75" s="303">
        <v>2.109</v>
      </c>
      <c r="F75" s="299"/>
      <c r="G75" s="299"/>
      <c r="H75" s="299"/>
      <c r="I75" s="299"/>
      <c r="J75" s="299"/>
      <c r="K75" s="299"/>
      <c r="L75" s="107"/>
      <c r="M75" s="107"/>
      <c r="N75" s="107"/>
      <c r="O75" s="107" t="s">
        <v>121</v>
      </c>
      <c r="P75" s="107">
        <v>0</v>
      </c>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row>
    <row r="76" spans="1:42" outlineLevel="3" x14ac:dyDescent="0.2">
      <c r="A76" s="232"/>
      <c r="B76" s="300"/>
      <c r="C76" s="301" t="s">
        <v>2688</v>
      </c>
      <c r="D76" s="302"/>
      <c r="E76" s="303">
        <v>17.711099999999998</v>
      </c>
      <c r="F76" s="299"/>
      <c r="G76" s="299"/>
      <c r="H76" s="299"/>
      <c r="I76" s="299"/>
      <c r="J76" s="299"/>
      <c r="K76" s="299"/>
      <c r="L76" s="107"/>
      <c r="M76" s="107"/>
      <c r="N76" s="107"/>
      <c r="O76" s="107" t="s">
        <v>121</v>
      </c>
      <c r="P76" s="107">
        <v>0</v>
      </c>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row>
    <row r="77" spans="1:42" outlineLevel="3" x14ac:dyDescent="0.2">
      <c r="A77" s="232"/>
      <c r="B77" s="300"/>
      <c r="C77" s="301" t="s">
        <v>2644</v>
      </c>
      <c r="D77" s="302"/>
      <c r="E77" s="303"/>
      <c r="F77" s="299"/>
      <c r="G77" s="299"/>
      <c r="H77" s="299"/>
      <c r="I77" s="299"/>
      <c r="J77" s="299"/>
      <c r="K77" s="299"/>
      <c r="L77" s="107"/>
      <c r="M77" s="107"/>
      <c r="N77" s="107"/>
      <c r="O77" s="107" t="s">
        <v>121</v>
      </c>
      <c r="P77" s="107">
        <v>0</v>
      </c>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row>
    <row r="78" spans="1:42" outlineLevel="3" x14ac:dyDescent="0.2">
      <c r="A78" s="232"/>
      <c r="B78" s="300"/>
      <c r="C78" s="301" t="s">
        <v>2689</v>
      </c>
      <c r="D78" s="302"/>
      <c r="E78" s="303">
        <v>8.6796000000000006</v>
      </c>
      <c r="F78" s="299"/>
      <c r="G78" s="299"/>
      <c r="H78" s="299"/>
      <c r="I78" s="299"/>
      <c r="J78" s="299"/>
      <c r="K78" s="299"/>
      <c r="L78" s="107"/>
      <c r="M78" s="107"/>
      <c r="N78" s="107"/>
      <c r="O78" s="107" t="s">
        <v>121</v>
      </c>
      <c r="P78" s="107">
        <v>0</v>
      </c>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row>
    <row r="79" spans="1:42" outlineLevel="3" x14ac:dyDescent="0.2">
      <c r="A79" s="232"/>
      <c r="B79" s="300"/>
      <c r="C79" s="301" t="s">
        <v>2690</v>
      </c>
      <c r="D79" s="302"/>
      <c r="E79" s="303">
        <v>5.96915</v>
      </c>
      <c r="F79" s="299"/>
      <c r="G79" s="299"/>
      <c r="H79" s="299"/>
      <c r="I79" s="299"/>
      <c r="J79" s="299"/>
      <c r="K79" s="299"/>
      <c r="L79" s="107"/>
      <c r="M79" s="107"/>
      <c r="N79" s="107"/>
      <c r="O79" s="107" t="s">
        <v>121</v>
      </c>
      <c r="P79" s="107">
        <v>0</v>
      </c>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row>
    <row r="80" spans="1:42" outlineLevel="3" x14ac:dyDescent="0.2">
      <c r="A80" s="232"/>
      <c r="B80" s="300"/>
      <c r="C80" s="301" t="s">
        <v>2691</v>
      </c>
      <c r="D80" s="302"/>
      <c r="E80" s="303">
        <v>16.6144</v>
      </c>
      <c r="F80" s="299"/>
      <c r="G80" s="299"/>
      <c r="H80" s="299"/>
      <c r="I80" s="299"/>
      <c r="J80" s="299"/>
      <c r="K80" s="299"/>
      <c r="L80" s="107"/>
      <c r="M80" s="107"/>
      <c r="N80" s="107"/>
      <c r="O80" s="107" t="s">
        <v>121</v>
      </c>
      <c r="P80" s="107">
        <v>0</v>
      </c>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row>
    <row r="81" spans="1:42" outlineLevel="3" x14ac:dyDescent="0.2">
      <c r="A81" s="232"/>
      <c r="B81" s="300"/>
      <c r="C81" s="301" t="s">
        <v>2692</v>
      </c>
      <c r="D81" s="302"/>
      <c r="E81" s="303">
        <v>10.8072</v>
      </c>
      <c r="F81" s="299"/>
      <c r="G81" s="299"/>
      <c r="H81" s="299"/>
      <c r="I81" s="299"/>
      <c r="J81" s="299"/>
      <c r="K81" s="299"/>
      <c r="L81" s="107"/>
      <c r="M81" s="107"/>
      <c r="N81" s="107"/>
      <c r="O81" s="107" t="s">
        <v>121</v>
      </c>
      <c r="P81" s="107">
        <v>0</v>
      </c>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row>
    <row r="82" spans="1:42" outlineLevel="3" x14ac:dyDescent="0.2">
      <c r="A82" s="232"/>
      <c r="B82" s="300"/>
      <c r="C82" s="301" t="s">
        <v>2693</v>
      </c>
      <c r="D82" s="302"/>
      <c r="E82" s="303">
        <v>8.7614999999999998</v>
      </c>
      <c r="F82" s="299"/>
      <c r="G82" s="299"/>
      <c r="H82" s="299"/>
      <c r="I82" s="299"/>
      <c r="J82" s="299"/>
      <c r="K82" s="299"/>
      <c r="L82" s="107"/>
      <c r="M82" s="107"/>
      <c r="N82" s="107"/>
      <c r="O82" s="107" t="s">
        <v>121</v>
      </c>
      <c r="P82" s="107">
        <v>0</v>
      </c>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row>
    <row r="83" spans="1:42" outlineLevel="3" x14ac:dyDescent="0.2">
      <c r="A83" s="232"/>
      <c r="B83" s="300"/>
      <c r="C83" s="301" t="s">
        <v>2694</v>
      </c>
      <c r="D83" s="302"/>
      <c r="E83" s="303">
        <v>16.9452</v>
      </c>
      <c r="F83" s="299"/>
      <c r="G83" s="299"/>
      <c r="H83" s="299"/>
      <c r="I83" s="299"/>
      <c r="J83" s="299"/>
      <c r="K83" s="299"/>
      <c r="L83" s="107"/>
      <c r="M83" s="107"/>
      <c r="N83" s="107"/>
      <c r="O83" s="107" t="s">
        <v>121</v>
      </c>
      <c r="P83" s="107">
        <v>0</v>
      </c>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row>
    <row r="84" spans="1:42" outlineLevel="3" x14ac:dyDescent="0.2">
      <c r="A84" s="232"/>
      <c r="B84" s="300"/>
      <c r="C84" s="301" t="s">
        <v>2695</v>
      </c>
      <c r="D84" s="302"/>
      <c r="E84" s="303">
        <v>19.116</v>
      </c>
      <c r="F84" s="299"/>
      <c r="G84" s="299"/>
      <c r="H84" s="299"/>
      <c r="I84" s="299"/>
      <c r="J84" s="299"/>
      <c r="K84" s="299"/>
      <c r="L84" s="107"/>
      <c r="M84" s="107"/>
      <c r="N84" s="107"/>
      <c r="O84" s="107" t="s">
        <v>121</v>
      </c>
      <c r="P84" s="107">
        <v>0</v>
      </c>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row>
    <row r="85" spans="1:42" outlineLevel="3" x14ac:dyDescent="0.2">
      <c r="A85" s="232"/>
      <c r="B85" s="300"/>
      <c r="C85" s="301" t="s">
        <v>2696</v>
      </c>
      <c r="D85" s="302"/>
      <c r="E85" s="303">
        <v>2.0177999999999998</v>
      </c>
      <c r="F85" s="299"/>
      <c r="G85" s="299"/>
      <c r="H85" s="299"/>
      <c r="I85" s="299"/>
      <c r="J85" s="299"/>
      <c r="K85" s="299"/>
      <c r="L85" s="107"/>
      <c r="M85" s="107"/>
      <c r="N85" s="107"/>
      <c r="O85" s="107" t="s">
        <v>121</v>
      </c>
      <c r="P85" s="107">
        <v>0</v>
      </c>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row>
    <row r="86" spans="1:42" outlineLevel="3" x14ac:dyDescent="0.2">
      <c r="A86" s="232"/>
      <c r="B86" s="300"/>
      <c r="C86" s="301" t="s">
        <v>2697</v>
      </c>
      <c r="D86" s="302"/>
      <c r="E86" s="303">
        <v>2.4780000000000002</v>
      </c>
      <c r="F86" s="299"/>
      <c r="G86" s="299"/>
      <c r="H86" s="299"/>
      <c r="I86" s="299"/>
      <c r="J86" s="299"/>
      <c r="K86" s="299"/>
      <c r="L86" s="107"/>
      <c r="M86" s="107"/>
      <c r="N86" s="107"/>
      <c r="O86" s="107" t="s">
        <v>121</v>
      </c>
      <c r="P86" s="107">
        <v>0</v>
      </c>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row>
    <row r="87" spans="1:42" outlineLevel="2" x14ac:dyDescent="0.2">
      <c r="A87" s="232"/>
      <c r="B87" s="300"/>
      <c r="C87" s="393"/>
      <c r="D87" s="394"/>
      <c r="E87" s="394"/>
      <c r="F87" s="394"/>
      <c r="G87" s="394"/>
      <c r="H87" s="299"/>
      <c r="I87" s="299"/>
      <c r="J87" s="299"/>
      <c r="K87" s="299"/>
      <c r="L87" s="107"/>
      <c r="M87" s="107"/>
      <c r="N87" s="107"/>
      <c r="O87" s="107" t="s">
        <v>2627</v>
      </c>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row>
    <row r="88" spans="1:42" ht="22.5" outlineLevel="1" x14ac:dyDescent="0.2">
      <c r="A88" s="292">
        <v>9</v>
      </c>
      <c r="B88" s="293" t="s">
        <v>2698</v>
      </c>
      <c r="C88" s="294" t="s">
        <v>2699</v>
      </c>
      <c r="D88" s="295" t="s">
        <v>128</v>
      </c>
      <c r="E88" s="296">
        <v>1.4039999999999999</v>
      </c>
      <c r="F88" s="297"/>
      <c r="G88" s="298">
        <f>ROUND(E88*F88,2)</f>
        <v>0</v>
      </c>
      <c r="H88" s="298" t="s">
        <v>811</v>
      </c>
      <c r="I88" s="298">
        <f>G88</f>
        <v>0</v>
      </c>
      <c r="J88" s="298"/>
      <c r="K88" s="298"/>
      <c r="L88" s="107"/>
      <c r="M88" s="107"/>
      <c r="N88" s="107"/>
      <c r="O88" s="107" t="s">
        <v>2620</v>
      </c>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row>
    <row r="89" spans="1:42" ht="22.5" outlineLevel="2" x14ac:dyDescent="0.2">
      <c r="A89" s="232"/>
      <c r="B89" s="300"/>
      <c r="C89" s="395" t="s">
        <v>2669</v>
      </c>
      <c r="D89" s="396"/>
      <c r="E89" s="396"/>
      <c r="F89" s="396"/>
      <c r="G89" s="396"/>
      <c r="H89" s="299"/>
      <c r="I89" s="299"/>
      <c r="J89" s="299"/>
      <c r="K89" s="299"/>
      <c r="L89" s="107"/>
      <c r="M89" s="107"/>
      <c r="N89" s="107"/>
      <c r="O89" s="107" t="s">
        <v>2622</v>
      </c>
      <c r="P89" s="107"/>
      <c r="Q89" s="107"/>
      <c r="R89" s="107"/>
      <c r="S89" s="107"/>
      <c r="T89" s="107"/>
      <c r="U89" s="107"/>
      <c r="V89" s="107"/>
      <c r="W89" s="107"/>
      <c r="X89" s="107"/>
      <c r="Y89" s="107"/>
      <c r="Z89" s="107"/>
      <c r="AA89" s="107"/>
      <c r="AB89" s="107"/>
      <c r="AC89" s="107"/>
      <c r="AD89" s="107"/>
      <c r="AE89" s="107"/>
      <c r="AF89" s="107"/>
      <c r="AG89" s="107"/>
      <c r="AH89" s="107"/>
      <c r="AI89" s="304" t="str">
        <f>C89</f>
        <v>nebo vybourání otvorů průřezové plochy přes 4 m2 ve zdivu nadzákladovém, včetně pomocného lešení o výšce podlahy do 1900 mm a pro zatížení do 1,5 kPa  (150 kg/m2)</v>
      </c>
      <c r="AJ89" s="107"/>
      <c r="AK89" s="107"/>
      <c r="AL89" s="107"/>
      <c r="AM89" s="107"/>
      <c r="AN89" s="107"/>
      <c r="AO89" s="107"/>
      <c r="AP89" s="107"/>
    </row>
    <row r="90" spans="1:42" outlineLevel="2" x14ac:dyDescent="0.2">
      <c r="A90" s="232"/>
      <c r="B90" s="300"/>
      <c r="C90" s="301" t="s">
        <v>2700</v>
      </c>
      <c r="D90" s="302"/>
      <c r="E90" s="303">
        <v>1.0529999999999999</v>
      </c>
      <c r="F90" s="299"/>
      <c r="G90" s="299"/>
      <c r="H90" s="299"/>
      <c r="I90" s="299"/>
      <c r="J90" s="299"/>
      <c r="K90" s="299"/>
      <c r="L90" s="107"/>
      <c r="M90" s="107"/>
      <c r="N90" s="107"/>
      <c r="O90" s="107" t="s">
        <v>121</v>
      </c>
      <c r="P90" s="107">
        <v>0</v>
      </c>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row>
    <row r="91" spans="1:42" outlineLevel="3" x14ac:dyDescent="0.2">
      <c r="A91" s="232"/>
      <c r="B91" s="300"/>
      <c r="C91" s="301" t="s">
        <v>2701</v>
      </c>
      <c r="D91" s="302"/>
      <c r="E91" s="303">
        <v>0.35099999999999998</v>
      </c>
      <c r="F91" s="299"/>
      <c r="G91" s="299"/>
      <c r="H91" s="299"/>
      <c r="I91" s="299"/>
      <c r="J91" s="299"/>
      <c r="K91" s="299"/>
      <c r="L91" s="107"/>
      <c r="M91" s="107"/>
      <c r="N91" s="107"/>
      <c r="O91" s="107" t="s">
        <v>121</v>
      </c>
      <c r="P91" s="107">
        <v>0</v>
      </c>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row>
    <row r="92" spans="1:42" outlineLevel="2" x14ac:dyDescent="0.2">
      <c r="A92" s="232"/>
      <c r="B92" s="300"/>
      <c r="C92" s="393"/>
      <c r="D92" s="394"/>
      <c r="E92" s="394"/>
      <c r="F92" s="394"/>
      <c r="G92" s="394"/>
      <c r="H92" s="299"/>
      <c r="I92" s="299"/>
      <c r="J92" s="299"/>
      <c r="K92" s="299"/>
      <c r="L92" s="107"/>
      <c r="M92" s="107"/>
      <c r="N92" s="107"/>
      <c r="O92" s="107" t="s">
        <v>2627</v>
      </c>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row>
    <row r="93" spans="1:42" ht="22.5" outlineLevel="1" x14ac:dyDescent="0.2">
      <c r="A93" s="292">
        <v>10</v>
      </c>
      <c r="B93" s="293" t="s">
        <v>2702</v>
      </c>
      <c r="C93" s="294" t="s">
        <v>2703</v>
      </c>
      <c r="D93" s="295" t="s">
        <v>128</v>
      </c>
      <c r="E93" s="296">
        <v>5.9264999999999999</v>
      </c>
      <c r="F93" s="297"/>
      <c r="G93" s="298">
        <f>ROUND(E93*F93,2)</f>
        <v>0</v>
      </c>
      <c r="H93" s="298" t="s">
        <v>811</v>
      </c>
      <c r="I93" s="298">
        <f>G93</f>
        <v>0</v>
      </c>
      <c r="J93" s="298"/>
      <c r="K93" s="298"/>
      <c r="L93" s="107"/>
      <c r="M93" s="107"/>
      <c r="N93" s="107"/>
      <c r="O93" s="107" t="s">
        <v>2620</v>
      </c>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row>
    <row r="94" spans="1:42" ht="22.5" outlineLevel="2" x14ac:dyDescent="0.2">
      <c r="A94" s="232"/>
      <c r="B94" s="300"/>
      <c r="C94" s="395" t="s">
        <v>2669</v>
      </c>
      <c r="D94" s="396"/>
      <c r="E94" s="396"/>
      <c r="F94" s="396"/>
      <c r="G94" s="396"/>
      <c r="H94" s="299"/>
      <c r="I94" s="299"/>
      <c r="J94" s="299"/>
      <c r="K94" s="299"/>
      <c r="L94" s="107"/>
      <c r="M94" s="107"/>
      <c r="N94" s="107"/>
      <c r="O94" s="107" t="s">
        <v>2622</v>
      </c>
      <c r="P94" s="107"/>
      <c r="Q94" s="107"/>
      <c r="R94" s="107"/>
      <c r="S94" s="107"/>
      <c r="T94" s="107"/>
      <c r="U94" s="107"/>
      <c r="V94" s="107"/>
      <c r="W94" s="107"/>
      <c r="X94" s="107"/>
      <c r="Y94" s="107"/>
      <c r="Z94" s="107"/>
      <c r="AA94" s="107"/>
      <c r="AB94" s="107"/>
      <c r="AC94" s="107"/>
      <c r="AD94" s="107"/>
      <c r="AE94" s="107"/>
      <c r="AF94" s="107"/>
      <c r="AG94" s="107"/>
      <c r="AH94" s="107"/>
      <c r="AI94" s="304" t="str">
        <f>C94</f>
        <v>nebo vybourání otvorů průřezové plochy přes 4 m2 ve zdivu nadzákladovém, včetně pomocného lešení o výšce podlahy do 1900 mm a pro zatížení do 1,5 kPa  (150 kg/m2)</v>
      </c>
      <c r="AJ94" s="107"/>
      <c r="AK94" s="107"/>
      <c r="AL94" s="107"/>
      <c r="AM94" s="107"/>
      <c r="AN94" s="107"/>
      <c r="AO94" s="107"/>
      <c r="AP94" s="107"/>
    </row>
    <row r="95" spans="1:42" outlineLevel="2" x14ac:dyDescent="0.2">
      <c r="A95" s="232"/>
      <c r="B95" s="300"/>
      <c r="C95" s="301" t="s">
        <v>2704</v>
      </c>
      <c r="D95" s="302"/>
      <c r="E95" s="303">
        <v>5.9264999999999999</v>
      </c>
      <c r="F95" s="299"/>
      <c r="G95" s="299"/>
      <c r="H95" s="299"/>
      <c r="I95" s="299"/>
      <c r="J95" s="299"/>
      <c r="K95" s="299"/>
      <c r="L95" s="107"/>
      <c r="M95" s="107"/>
      <c r="N95" s="107"/>
      <c r="O95" s="107" t="s">
        <v>121</v>
      </c>
      <c r="P95" s="107">
        <v>0</v>
      </c>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row>
    <row r="96" spans="1:42" outlineLevel="2" x14ac:dyDescent="0.2">
      <c r="A96" s="232"/>
      <c r="B96" s="300"/>
      <c r="C96" s="393"/>
      <c r="D96" s="394"/>
      <c r="E96" s="394"/>
      <c r="F96" s="394"/>
      <c r="G96" s="394"/>
      <c r="H96" s="299"/>
      <c r="I96" s="299"/>
      <c r="J96" s="299"/>
      <c r="K96" s="299"/>
      <c r="L96" s="107"/>
      <c r="M96" s="107"/>
      <c r="N96" s="107"/>
      <c r="O96" s="107" t="s">
        <v>2627</v>
      </c>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row>
    <row r="97" spans="1:42" outlineLevel="1" x14ac:dyDescent="0.2">
      <c r="A97" s="292">
        <v>11</v>
      </c>
      <c r="B97" s="293" t="s">
        <v>2705</v>
      </c>
      <c r="C97" s="294" t="s">
        <v>2706</v>
      </c>
      <c r="D97" s="295" t="s">
        <v>128</v>
      </c>
      <c r="E97" s="296">
        <v>24.647500000000001</v>
      </c>
      <c r="F97" s="297"/>
      <c r="G97" s="298">
        <f>ROUND(E97*F97,2)</f>
        <v>0</v>
      </c>
      <c r="H97" s="298" t="s">
        <v>811</v>
      </c>
      <c r="I97" s="298">
        <f>G97</f>
        <v>0</v>
      </c>
      <c r="J97" s="298"/>
      <c r="K97" s="298"/>
      <c r="L97" s="107"/>
      <c r="M97" s="107"/>
      <c r="N97" s="107"/>
      <c r="O97" s="107" t="s">
        <v>2620</v>
      </c>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row>
    <row r="98" spans="1:42" ht="22.5" outlineLevel="2" x14ac:dyDescent="0.2">
      <c r="A98" s="232"/>
      <c r="B98" s="300"/>
      <c r="C98" s="395" t="s">
        <v>2707</v>
      </c>
      <c r="D98" s="396"/>
      <c r="E98" s="396"/>
      <c r="F98" s="396"/>
      <c r="G98" s="396"/>
      <c r="H98" s="299"/>
      <c r="I98" s="299"/>
      <c r="J98" s="299"/>
      <c r="K98" s="299"/>
      <c r="L98" s="107"/>
      <c r="M98" s="107"/>
      <c r="N98" s="107"/>
      <c r="O98" s="107" t="s">
        <v>2622</v>
      </c>
      <c r="P98" s="107"/>
      <c r="Q98" s="107"/>
      <c r="R98" s="107"/>
      <c r="S98" s="107"/>
      <c r="T98" s="107"/>
      <c r="U98" s="107"/>
      <c r="V98" s="107"/>
      <c r="W98" s="107"/>
      <c r="X98" s="107"/>
      <c r="Y98" s="107"/>
      <c r="Z98" s="107"/>
      <c r="AA98" s="107"/>
      <c r="AB98" s="107"/>
      <c r="AC98" s="107"/>
      <c r="AD98" s="107"/>
      <c r="AE98" s="107"/>
      <c r="AF98" s="107"/>
      <c r="AG98" s="107"/>
      <c r="AH98" s="107"/>
      <c r="AI98" s="304" t="str">
        <f>C98</f>
        <v>nebo vybourání otvorů průřezové plochy přes 4 m2 ve zdivu z betonu prostého, včetně pomocného lešení o výšce podlahy do 1900 mm a pro zatížení do 1,5 kPa  (150 kg/m2),</v>
      </c>
      <c r="AJ98" s="107"/>
      <c r="AK98" s="107"/>
      <c r="AL98" s="107"/>
      <c r="AM98" s="107"/>
      <c r="AN98" s="107"/>
      <c r="AO98" s="107"/>
      <c r="AP98" s="107"/>
    </row>
    <row r="99" spans="1:42" outlineLevel="2" x14ac:dyDescent="0.2">
      <c r="A99" s="232"/>
      <c r="B99" s="300"/>
      <c r="C99" s="301" t="s">
        <v>2708</v>
      </c>
      <c r="D99" s="302"/>
      <c r="E99" s="303">
        <v>2.3875000000000002</v>
      </c>
      <c r="F99" s="299"/>
      <c r="G99" s="299"/>
      <c r="H99" s="299"/>
      <c r="I99" s="299"/>
      <c r="J99" s="299"/>
      <c r="K99" s="299"/>
      <c r="L99" s="107"/>
      <c r="M99" s="107"/>
      <c r="N99" s="107"/>
      <c r="O99" s="107" t="s">
        <v>121</v>
      </c>
      <c r="P99" s="107">
        <v>0</v>
      </c>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row>
    <row r="100" spans="1:42" outlineLevel="3" x14ac:dyDescent="0.2">
      <c r="A100" s="232"/>
      <c r="B100" s="300"/>
      <c r="C100" s="301" t="s">
        <v>2709</v>
      </c>
      <c r="D100" s="302"/>
      <c r="E100" s="303">
        <v>0.54</v>
      </c>
      <c r="F100" s="299"/>
      <c r="G100" s="299"/>
      <c r="H100" s="299"/>
      <c r="I100" s="299"/>
      <c r="J100" s="299"/>
      <c r="K100" s="299"/>
      <c r="L100" s="107"/>
      <c r="M100" s="107"/>
      <c r="N100" s="107"/>
      <c r="O100" s="107" t="s">
        <v>121</v>
      </c>
      <c r="P100" s="107">
        <v>0</v>
      </c>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row>
    <row r="101" spans="1:42" outlineLevel="3" x14ac:dyDescent="0.2">
      <c r="A101" s="232"/>
      <c r="B101" s="300"/>
      <c r="C101" s="301" t="s">
        <v>2710</v>
      </c>
      <c r="D101" s="302"/>
      <c r="E101" s="303">
        <v>1.36</v>
      </c>
      <c r="F101" s="299"/>
      <c r="G101" s="299"/>
      <c r="H101" s="299"/>
      <c r="I101" s="299"/>
      <c r="J101" s="299"/>
      <c r="K101" s="299"/>
      <c r="L101" s="107"/>
      <c r="M101" s="107"/>
      <c r="N101" s="107"/>
      <c r="O101" s="107" t="s">
        <v>121</v>
      </c>
      <c r="P101" s="107">
        <v>0</v>
      </c>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row>
    <row r="102" spans="1:42" outlineLevel="3" x14ac:dyDescent="0.2">
      <c r="A102" s="232"/>
      <c r="B102" s="300"/>
      <c r="C102" s="301" t="s">
        <v>2711</v>
      </c>
      <c r="D102" s="302"/>
      <c r="E102" s="303">
        <v>12.96</v>
      </c>
      <c r="F102" s="299"/>
      <c r="G102" s="299"/>
      <c r="H102" s="299"/>
      <c r="I102" s="299"/>
      <c r="J102" s="299"/>
      <c r="K102" s="299"/>
      <c r="L102" s="107"/>
      <c r="M102" s="107"/>
      <c r="N102" s="107"/>
      <c r="O102" s="107" t="s">
        <v>121</v>
      </c>
      <c r="P102" s="107">
        <v>0</v>
      </c>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row>
    <row r="103" spans="1:42" outlineLevel="3" x14ac:dyDescent="0.2">
      <c r="A103" s="232"/>
      <c r="B103" s="300"/>
      <c r="C103" s="301" t="s">
        <v>2712</v>
      </c>
      <c r="D103" s="302"/>
      <c r="E103" s="303">
        <v>5.26</v>
      </c>
      <c r="F103" s="299"/>
      <c r="G103" s="299"/>
      <c r="H103" s="299"/>
      <c r="I103" s="299"/>
      <c r="J103" s="299"/>
      <c r="K103" s="299"/>
      <c r="L103" s="107"/>
      <c r="M103" s="107"/>
      <c r="N103" s="107"/>
      <c r="O103" s="107" t="s">
        <v>121</v>
      </c>
      <c r="P103" s="107">
        <v>0</v>
      </c>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row>
    <row r="104" spans="1:42" outlineLevel="3" x14ac:dyDescent="0.2">
      <c r="A104" s="232"/>
      <c r="B104" s="300"/>
      <c r="C104" s="301" t="s">
        <v>2713</v>
      </c>
      <c r="D104" s="302"/>
      <c r="E104" s="303">
        <v>2.14</v>
      </c>
      <c r="F104" s="299"/>
      <c r="G104" s="299"/>
      <c r="H104" s="299"/>
      <c r="I104" s="299"/>
      <c r="J104" s="299"/>
      <c r="K104" s="299"/>
      <c r="L104" s="107"/>
      <c r="M104" s="107"/>
      <c r="N104" s="107"/>
      <c r="O104" s="107" t="s">
        <v>121</v>
      </c>
      <c r="P104" s="107">
        <v>0</v>
      </c>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row>
    <row r="105" spans="1:42" outlineLevel="2" x14ac:dyDescent="0.2">
      <c r="A105" s="232"/>
      <c r="B105" s="300"/>
      <c r="C105" s="393"/>
      <c r="D105" s="394"/>
      <c r="E105" s="394"/>
      <c r="F105" s="394"/>
      <c r="G105" s="394"/>
      <c r="H105" s="299"/>
      <c r="I105" s="299"/>
      <c r="J105" s="299"/>
      <c r="K105" s="299"/>
      <c r="L105" s="107"/>
      <c r="M105" s="107"/>
      <c r="N105" s="107"/>
      <c r="O105" s="107" t="s">
        <v>2627</v>
      </c>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row>
    <row r="106" spans="1:42" outlineLevel="1" x14ac:dyDescent="0.2">
      <c r="A106" s="292">
        <v>12</v>
      </c>
      <c r="B106" s="293" t="s">
        <v>2714</v>
      </c>
      <c r="C106" s="294" t="s">
        <v>2715</v>
      </c>
      <c r="D106" s="295" t="s">
        <v>160</v>
      </c>
      <c r="E106" s="296">
        <v>0.55200000000000005</v>
      </c>
      <c r="F106" s="297"/>
      <c r="G106" s="298">
        <f>ROUND(E106*F106,2)</f>
        <v>0</v>
      </c>
      <c r="H106" s="298" t="s">
        <v>811</v>
      </c>
      <c r="I106" s="298">
        <f>G106</f>
        <v>0</v>
      </c>
      <c r="J106" s="298"/>
      <c r="K106" s="298"/>
      <c r="L106" s="107"/>
      <c r="M106" s="107"/>
      <c r="N106" s="107"/>
      <c r="O106" s="107" t="s">
        <v>2620</v>
      </c>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row>
    <row r="107" spans="1:42" ht="22.5" outlineLevel="2" x14ac:dyDescent="0.2">
      <c r="A107" s="232"/>
      <c r="B107" s="300"/>
      <c r="C107" s="395" t="s">
        <v>2716</v>
      </c>
      <c r="D107" s="396"/>
      <c r="E107" s="396"/>
      <c r="F107" s="396"/>
      <c r="G107" s="396"/>
      <c r="H107" s="299"/>
      <c r="I107" s="299"/>
      <c r="J107" s="299"/>
      <c r="K107" s="299"/>
      <c r="L107" s="107"/>
      <c r="M107" s="107"/>
      <c r="N107" s="107"/>
      <c r="O107" s="107" t="s">
        <v>2622</v>
      </c>
      <c r="P107" s="107"/>
      <c r="Q107" s="107"/>
      <c r="R107" s="107"/>
      <c r="S107" s="107"/>
      <c r="T107" s="107"/>
      <c r="U107" s="107"/>
      <c r="V107" s="107"/>
      <c r="W107" s="107"/>
      <c r="X107" s="107"/>
      <c r="Y107" s="107"/>
      <c r="Z107" s="107"/>
      <c r="AA107" s="107"/>
      <c r="AB107" s="107"/>
      <c r="AC107" s="107"/>
      <c r="AD107" s="107"/>
      <c r="AE107" s="107"/>
      <c r="AF107" s="107"/>
      <c r="AG107" s="107"/>
      <c r="AH107" s="107"/>
      <c r="AI107" s="304" t="str">
        <f>C107</f>
        <v>nebo vybourání otvorů jakýchkoliv rozměrů, včetně pomocného lešení o výšce podlahy do 1900 mm a pro zatížení do 1,5 kPa  (150 kg/m2),</v>
      </c>
      <c r="AJ107" s="107"/>
      <c r="AK107" s="107"/>
      <c r="AL107" s="107"/>
      <c r="AM107" s="107"/>
      <c r="AN107" s="107"/>
      <c r="AO107" s="107"/>
      <c r="AP107" s="107"/>
    </row>
    <row r="108" spans="1:42" outlineLevel="2" x14ac:dyDescent="0.2">
      <c r="A108" s="232"/>
      <c r="B108" s="300"/>
      <c r="C108" s="301" t="s">
        <v>2717</v>
      </c>
      <c r="D108" s="302"/>
      <c r="E108" s="303">
        <v>0.55200000000000005</v>
      </c>
      <c r="F108" s="299"/>
      <c r="G108" s="299"/>
      <c r="H108" s="299"/>
      <c r="I108" s="299"/>
      <c r="J108" s="299"/>
      <c r="K108" s="299"/>
      <c r="L108" s="107"/>
      <c r="M108" s="107"/>
      <c r="N108" s="107"/>
      <c r="O108" s="107" t="s">
        <v>121</v>
      </c>
      <c r="P108" s="107">
        <v>0</v>
      </c>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row>
    <row r="109" spans="1:42" outlineLevel="2" x14ac:dyDescent="0.2">
      <c r="A109" s="232"/>
      <c r="B109" s="300"/>
      <c r="C109" s="393"/>
      <c r="D109" s="394"/>
      <c r="E109" s="394"/>
      <c r="F109" s="394"/>
      <c r="G109" s="394"/>
      <c r="H109" s="299"/>
      <c r="I109" s="299"/>
      <c r="J109" s="299"/>
      <c r="K109" s="299"/>
      <c r="L109" s="107"/>
      <c r="M109" s="107"/>
      <c r="N109" s="107"/>
      <c r="O109" s="107" t="s">
        <v>2627</v>
      </c>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row>
    <row r="110" spans="1:42" outlineLevel="1" x14ac:dyDescent="0.2">
      <c r="A110" s="292">
        <v>13</v>
      </c>
      <c r="B110" s="293" t="s">
        <v>2718</v>
      </c>
      <c r="C110" s="294" t="s">
        <v>2719</v>
      </c>
      <c r="D110" s="295" t="s">
        <v>179</v>
      </c>
      <c r="E110" s="296">
        <v>13.5</v>
      </c>
      <c r="F110" s="297"/>
      <c r="G110" s="298">
        <f>ROUND(E110*F110,2)</f>
        <v>0</v>
      </c>
      <c r="H110" s="298" t="s">
        <v>811</v>
      </c>
      <c r="I110" s="298">
        <f>G110</f>
        <v>0</v>
      </c>
      <c r="J110" s="298"/>
      <c r="K110" s="298"/>
      <c r="L110" s="107"/>
      <c r="M110" s="107"/>
      <c r="N110" s="107"/>
      <c r="O110" s="107" t="s">
        <v>2620</v>
      </c>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row>
    <row r="111" spans="1:42" outlineLevel="2" x14ac:dyDescent="0.2">
      <c r="A111" s="232"/>
      <c r="B111" s="300"/>
      <c r="C111" s="395" t="s">
        <v>2720</v>
      </c>
      <c r="D111" s="396"/>
      <c r="E111" s="396"/>
      <c r="F111" s="396"/>
      <c r="G111" s="396"/>
      <c r="H111" s="299"/>
      <c r="I111" s="299"/>
      <c r="J111" s="299"/>
      <c r="K111" s="299"/>
      <c r="L111" s="107"/>
      <c r="M111" s="107"/>
      <c r="N111" s="107"/>
      <c r="O111" s="107" t="s">
        <v>2622</v>
      </c>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row>
    <row r="112" spans="1:42" outlineLevel="2" x14ac:dyDescent="0.2">
      <c r="A112" s="232"/>
      <c r="B112" s="300"/>
      <c r="C112" s="301" t="s">
        <v>2721</v>
      </c>
      <c r="D112" s="302"/>
      <c r="E112" s="303">
        <v>13.5</v>
      </c>
      <c r="F112" s="299"/>
      <c r="G112" s="299"/>
      <c r="H112" s="299"/>
      <c r="I112" s="299"/>
      <c r="J112" s="299"/>
      <c r="K112" s="299"/>
      <c r="L112" s="107"/>
      <c r="M112" s="107"/>
      <c r="N112" s="107"/>
      <c r="O112" s="107" t="s">
        <v>121</v>
      </c>
      <c r="P112" s="107">
        <v>0</v>
      </c>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row>
    <row r="113" spans="1:42" outlineLevel="2" x14ac:dyDescent="0.2">
      <c r="A113" s="232"/>
      <c r="B113" s="300"/>
      <c r="C113" s="393"/>
      <c r="D113" s="394"/>
      <c r="E113" s="394"/>
      <c r="F113" s="394"/>
      <c r="G113" s="394"/>
      <c r="H113" s="299"/>
      <c r="I113" s="299"/>
      <c r="J113" s="299"/>
      <c r="K113" s="299"/>
      <c r="L113" s="107"/>
      <c r="M113" s="107"/>
      <c r="N113" s="107"/>
      <c r="O113" s="107" t="s">
        <v>2627</v>
      </c>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row>
    <row r="114" spans="1:42" outlineLevel="1" x14ac:dyDescent="0.2">
      <c r="A114" s="292">
        <v>14</v>
      </c>
      <c r="B114" s="293" t="s">
        <v>2722</v>
      </c>
      <c r="C114" s="294" t="s">
        <v>2723</v>
      </c>
      <c r="D114" s="295" t="s">
        <v>179</v>
      </c>
      <c r="E114" s="296">
        <v>21</v>
      </c>
      <c r="F114" s="297"/>
      <c r="G114" s="298">
        <f>ROUND(E114*F114,2)</f>
        <v>0</v>
      </c>
      <c r="H114" s="298" t="s">
        <v>811</v>
      </c>
      <c r="I114" s="298">
        <f>G114</f>
        <v>0</v>
      </c>
      <c r="J114" s="298"/>
      <c r="K114" s="298"/>
      <c r="L114" s="107"/>
      <c r="M114" s="107"/>
      <c r="N114" s="107"/>
      <c r="O114" s="107" t="s">
        <v>2620</v>
      </c>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row>
    <row r="115" spans="1:42" outlineLevel="2" x14ac:dyDescent="0.2">
      <c r="A115" s="232"/>
      <c r="B115" s="300"/>
      <c r="C115" s="301" t="s">
        <v>2724</v>
      </c>
      <c r="D115" s="302"/>
      <c r="E115" s="303">
        <v>18</v>
      </c>
      <c r="F115" s="299"/>
      <c r="G115" s="299"/>
      <c r="H115" s="299"/>
      <c r="I115" s="299"/>
      <c r="J115" s="299"/>
      <c r="K115" s="299"/>
      <c r="L115" s="107"/>
      <c r="M115" s="107"/>
      <c r="N115" s="107"/>
      <c r="O115" s="107" t="s">
        <v>121</v>
      </c>
      <c r="P115" s="107">
        <v>0</v>
      </c>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row>
    <row r="116" spans="1:42" outlineLevel="3" x14ac:dyDescent="0.2">
      <c r="A116" s="232"/>
      <c r="B116" s="300"/>
      <c r="C116" s="301" t="s">
        <v>2725</v>
      </c>
      <c r="D116" s="302"/>
      <c r="E116" s="303">
        <v>3</v>
      </c>
      <c r="F116" s="299"/>
      <c r="G116" s="299"/>
      <c r="H116" s="299"/>
      <c r="I116" s="299"/>
      <c r="J116" s="299"/>
      <c r="K116" s="299"/>
      <c r="L116" s="107"/>
      <c r="M116" s="107"/>
      <c r="N116" s="107"/>
      <c r="O116" s="107" t="s">
        <v>121</v>
      </c>
      <c r="P116" s="107">
        <v>0</v>
      </c>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row>
    <row r="117" spans="1:42" outlineLevel="2" x14ac:dyDescent="0.2">
      <c r="A117" s="232"/>
      <c r="B117" s="300"/>
      <c r="C117" s="393"/>
      <c r="D117" s="394"/>
      <c r="E117" s="394"/>
      <c r="F117" s="394"/>
      <c r="G117" s="394"/>
      <c r="H117" s="299"/>
      <c r="I117" s="299"/>
      <c r="J117" s="299"/>
      <c r="K117" s="299"/>
      <c r="L117" s="107"/>
      <c r="M117" s="107"/>
      <c r="N117" s="107"/>
      <c r="O117" s="107" t="s">
        <v>2627</v>
      </c>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row>
    <row r="118" spans="1:42" outlineLevel="1" x14ac:dyDescent="0.2">
      <c r="A118" s="292">
        <v>15</v>
      </c>
      <c r="B118" s="293" t="s">
        <v>2726</v>
      </c>
      <c r="C118" s="294" t="s">
        <v>2727</v>
      </c>
      <c r="D118" s="295" t="s">
        <v>128</v>
      </c>
      <c r="E118" s="296">
        <v>33.156500000000001</v>
      </c>
      <c r="F118" s="297"/>
      <c r="G118" s="298">
        <f>ROUND(E118*F118,2)</f>
        <v>0</v>
      </c>
      <c r="H118" s="298" t="s">
        <v>811</v>
      </c>
      <c r="I118" s="298">
        <f>G118</f>
        <v>0</v>
      </c>
      <c r="J118" s="298"/>
      <c r="K118" s="298"/>
      <c r="L118" s="107"/>
      <c r="M118" s="107"/>
      <c r="N118" s="107"/>
      <c r="O118" s="107" t="s">
        <v>2620</v>
      </c>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row>
    <row r="119" spans="1:42" outlineLevel="2" x14ac:dyDescent="0.2">
      <c r="A119" s="232"/>
      <c r="B119" s="300"/>
      <c r="C119" s="395" t="s">
        <v>2728</v>
      </c>
      <c r="D119" s="396"/>
      <c r="E119" s="396"/>
      <c r="F119" s="396"/>
      <c r="G119" s="396"/>
      <c r="H119" s="299"/>
      <c r="I119" s="299"/>
      <c r="J119" s="299"/>
      <c r="K119" s="299"/>
      <c r="L119" s="107"/>
      <c r="M119" s="107"/>
      <c r="N119" s="107"/>
      <c r="O119" s="107" t="s">
        <v>2622</v>
      </c>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row>
    <row r="120" spans="1:42" outlineLevel="2" x14ac:dyDescent="0.2">
      <c r="A120" s="232"/>
      <c r="B120" s="300"/>
      <c r="C120" s="301" t="s">
        <v>2729</v>
      </c>
      <c r="D120" s="302"/>
      <c r="E120" s="303">
        <v>33.156500000000001</v>
      </c>
      <c r="F120" s="299"/>
      <c r="G120" s="299"/>
      <c r="H120" s="299"/>
      <c r="I120" s="299"/>
      <c r="J120" s="299"/>
      <c r="K120" s="299"/>
      <c r="L120" s="107"/>
      <c r="M120" s="107"/>
      <c r="N120" s="107"/>
      <c r="O120" s="107" t="s">
        <v>121</v>
      </c>
      <c r="P120" s="107">
        <v>0</v>
      </c>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row>
    <row r="121" spans="1:42" outlineLevel="2" x14ac:dyDescent="0.2">
      <c r="A121" s="232"/>
      <c r="B121" s="300"/>
      <c r="C121" s="393"/>
      <c r="D121" s="394"/>
      <c r="E121" s="394"/>
      <c r="F121" s="394"/>
      <c r="G121" s="394"/>
      <c r="H121" s="299"/>
      <c r="I121" s="299"/>
      <c r="J121" s="299"/>
      <c r="K121" s="299"/>
      <c r="L121" s="107"/>
      <c r="M121" s="107"/>
      <c r="N121" s="107"/>
      <c r="O121" s="107" t="s">
        <v>2627</v>
      </c>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row>
    <row r="122" spans="1:42" ht="22.5" outlineLevel="1" x14ac:dyDescent="0.2">
      <c r="A122" s="292">
        <v>16</v>
      </c>
      <c r="B122" s="293" t="s">
        <v>2730</v>
      </c>
      <c r="C122" s="294" t="s">
        <v>2731</v>
      </c>
      <c r="D122" s="295" t="s">
        <v>128</v>
      </c>
      <c r="E122" s="296">
        <v>16.890999999999998</v>
      </c>
      <c r="F122" s="297"/>
      <c r="G122" s="298">
        <f>ROUND(E122*F122,2)</f>
        <v>0</v>
      </c>
      <c r="H122" s="298" t="s">
        <v>811</v>
      </c>
      <c r="I122" s="298">
        <f>G122</f>
        <v>0</v>
      </c>
      <c r="J122" s="298"/>
      <c r="K122" s="298"/>
      <c r="L122" s="107"/>
      <c r="M122" s="107"/>
      <c r="N122" s="107"/>
      <c r="O122" s="107" t="s">
        <v>2620</v>
      </c>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row>
    <row r="123" spans="1:42" outlineLevel="2" x14ac:dyDescent="0.2">
      <c r="A123" s="232"/>
      <c r="B123" s="300"/>
      <c r="C123" s="301" t="s">
        <v>2732</v>
      </c>
      <c r="D123" s="302"/>
      <c r="E123" s="303">
        <v>16.890999999999998</v>
      </c>
      <c r="F123" s="299"/>
      <c r="G123" s="299"/>
      <c r="H123" s="299"/>
      <c r="I123" s="299"/>
      <c r="J123" s="299"/>
      <c r="K123" s="299"/>
      <c r="L123" s="107"/>
      <c r="M123" s="107"/>
      <c r="N123" s="107"/>
      <c r="O123" s="107" t="s">
        <v>121</v>
      </c>
      <c r="P123" s="107">
        <v>0</v>
      </c>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row>
    <row r="124" spans="1:42" outlineLevel="2" x14ac:dyDescent="0.2">
      <c r="A124" s="232"/>
      <c r="B124" s="300"/>
      <c r="C124" s="393"/>
      <c r="D124" s="394"/>
      <c r="E124" s="394"/>
      <c r="F124" s="394"/>
      <c r="G124" s="394"/>
      <c r="H124" s="299"/>
      <c r="I124" s="299"/>
      <c r="J124" s="299"/>
      <c r="K124" s="299"/>
      <c r="L124" s="107"/>
      <c r="M124" s="107"/>
      <c r="N124" s="107"/>
      <c r="O124" s="107" t="s">
        <v>2627</v>
      </c>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row>
    <row r="125" spans="1:42" ht="22.5" outlineLevel="1" x14ac:dyDescent="0.2">
      <c r="A125" s="292">
        <v>17</v>
      </c>
      <c r="B125" s="293" t="s">
        <v>2733</v>
      </c>
      <c r="C125" s="294" t="s">
        <v>2734</v>
      </c>
      <c r="D125" s="295" t="s">
        <v>128</v>
      </c>
      <c r="E125" s="296">
        <v>103.43600000000001</v>
      </c>
      <c r="F125" s="297"/>
      <c r="G125" s="298">
        <f>ROUND(E125*F125,2)</f>
        <v>0</v>
      </c>
      <c r="H125" s="298" t="s">
        <v>811</v>
      </c>
      <c r="I125" s="298">
        <f>G125</f>
        <v>0</v>
      </c>
      <c r="J125" s="298"/>
      <c r="K125" s="298"/>
      <c r="L125" s="107"/>
      <c r="M125" s="107"/>
      <c r="N125" s="107"/>
      <c r="O125" s="107" t="s">
        <v>2620</v>
      </c>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row>
    <row r="126" spans="1:42" outlineLevel="2" x14ac:dyDescent="0.2">
      <c r="A126" s="232"/>
      <c r="B126" s="300"/>
      <c r="C126" s="301" t="s">
        <v>2735</v>
      </c>
      <c r="D126" s="302"/>
      <c r="E126" s="303">
        <v>7.3659999999999997</v>
      </c>
      <c r="F126" s="299"/>
      <c r="G126" s="299"/>
      <c r="H126" s="299"/>
      <c r="I126" s="299"/>
      <c r="J126" s="299"/>
      <c r="K126" s="299"/>
      <c r="L126" s="107"/>
      <c r="M126" s="107"/>
      <c r="N126" s="107"/>
      <c r="O126" s="107" t="s">
        <v>121</v>
      </c>
      <c r="P126" s="107">
        <v>0</v>
      </c>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row>
    <row r="127" spans="1:42" outlineLevel="3" x14ac:dyDescent="0.2">
      <c r="A127" s="232"/>
      <c r="B127" s="300"/>
      <c r="C127" s="301" t="s">
        <v>2736</v>
      </c>
      <c r="D127" s="302"/>
      <c r="E127" s="303">
        <v>48.479500000000002</v>
      </c>
      <c r="F127" s="299"/>
      <c r="G127" s="299"/>
      <c r="H127" s="299"/>
      <c r="I127" s="299"/>
      <c r="J127" s="299"/>
      <c r="K127" s="299"/>
      <c r="L127" s="107"/>
      <c r="M127" s="107"/>
      <c r="N127" s="107"/>
      <c r="O127" s="107" t="s">
        <v>121</v>
      </c>
      <c r="P127" s="107">
        <v>0</v>
      </c>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row>
    <row r="128" spans="1:42" outlineLevel="3" x14ac:dyDescent="0.2">
      <c r="A128" s="232"/>
      <c r="B128" s="300"/>
      <c r="C128" s="301" t="s">
        <v>2737</v>
      </c>
      <c r="D128" s="302"/>
      <c r="E128" s="303">
        <v>0.22500000000000001</v>
      </c>
      <c r="F128" s="299"/>
      <c r="G128" s="299"/>
      <c r="H128" s="299"/>
      <c r="I128" s="299"/>
      <c r="J128" s="299"/>
      <c r="K128" s="299"/>
      <c r="L128" s="107"/>
      <c r="M128" s="107"/>
      <c r="N128" s="107"/>
      <c r="O128" s="107" t="s">
        <v>121</v>
      </c>
      <c r="P128" s="107">
        <v>0</v>
      </c>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row>
    <row r="129" spans="1:42" ht="33.75" outlineLevel="3" x14ac:dyDescent="0.2">
      <c r="A129" s="232"/>
      <c r="B129" s="300"/>
      <c r="C129" s="301" t="s">
        <v>2738</v>
      </c>
      <c r="D129" s="302"/>
      <c r="E129" s="303">
        <v>47.365499999999997</v>
      </c>
      <c r="F129" s="299"/>
      <c r="G129" s="299"/>
      <c r="H129" s="299"/>
      <c r="I129" s="299"/>
      <c r="J129" s="299"/>
      <c r="K129" s="299"/>
      <c r="L129" s="107"/>
      <c r="M129" s="107"/>
      <c r="N129" s="107"/>
      <c r="O129" s="107" t="s">
        <v>121</v>
      </c>
      <c r="P129" s="107">
        <v>0</v>
      </c>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row>
    <row r="130" spans="1:42" outlineLevel="2" x14ac:dyDescent="0.2">
      <c r="A130" s="232"/>
      <c r="B130" s="300"/>
      <c r="C130" s="393"/>
      <c r="D130" s="394"/>
      <c r="E130" s="394"/>
      <c r="F130" s="394"/>
      <c r="G130" s="394"/>
      <c r="H130" s="299"/>
      <c r="I130" s="299"/>
      <c r="J130" s="299"/>
      <c r="K130" s="299"/>
      <c r="L130" s="107"/>
      <c r="M130" s="107"/>
      <c r="N130" s="107"/>
      <c r="O130" s="107" t="s">
        <v>2627</v>
      </c>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row>
    <row r="131" spans="1:42" outlineLevel="1" x14ac:dyDescent="0.2">
      <c r="A131" s="292">
        <v>18</v>
      </c>
      <c r="B131" s="293" t="s">
        <v>2739</v>
      </c>
      <c r="C131" s="294" t="s">
        <v>2740</v>
      </c>
      <c r="D131" s="295" t="s">
        <v>118</v>
      </c>
      <c r="E131" s="296">
        <v>67</v>
      </c>
      <c r="F131" s="297"/>
      <c r="G131" s="298">
        <f>ROUND(E131*F131,2)</f>
        <v>0</v>
      </c>
      <c r="H131" s="298" t="s">
        <v>811</v>
      </c>
      <c r="I131" s="298">
        <f>G131</f>
        <v>0</v>
      </c>
      <c r="J131" s="298"/>
      <c r="K131" s="298"/>
      <c r="L131" s="107"/>
      <c r="M131" s="107"/>
      <c r="N131" s="107"/>
      <c r="O131" s="107" t="s">
        <v>2620</v>
      </c>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row>
    <row r="132" spans="1:42" outlineLevel="2" x14ac:dyDescent="0.2">
      <c r="A132" s="232"/>
      <c r="B132" s="300"/>
      <c r="C132" s="395" t="s">
        <v>2741</v>
      </c>
      <c r="D132" s="396"/>
      <c r="E132" s="396"/>
      <c r="F132" s="396"/>
      <c r="G132" s="396"/>
      <c r="H132" s="299"/>
      <c r="I132" s="299"/>
      <c r="J132" s="299"/>
      <c r="K132" s="299"/>
      <c r="L132" s="107"/>
      <c r="M132" s="107"/>
      <c r="N132" s="107"/>
      <c r="O132" s="107" t="s">
        <v>2622</v>
      </c>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row>
    <row r="133" spans="1:42" outlineLevel="2" x14ac:dyDescent="0.2">
      <c r="A133" s="232"/>
      <c r="B133" s="300"/>
      <c r="C133" s="301" t="s">
        <v>2742</v>
      </c>
      <c r="D133" s="302"/>
      <c r="E133" s="303">
        <v>8</v>
      </c>
      <c r="F133" s="299"/>
      <c r="G133" s="299"/>
      <c r="H133" s="299"/>
      <c r="I133" s="299"/>
      <c r="J133" s="299"/>
      <c r="K133" s="299"/>
      <c r="L133" s="107"/>
      <c r="M133" s="107"/>
      <c r="N133" s="107"/>
      <c r="O133" s="107" t="s">
        <v>121</v>
      </c>
      <c r="P133" s="107">
        <v>0</v>
      </c>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row>
    <row r="134" spans="1:42" outlineLevel="3" x14ac:dyDescent="0.2">
      <c r="A134" s="232"/>
      <c r="B134" s="300"/>
      <c r="C134" s="301" t="s">
        <v>2743</v>
      </c>
      <c r="D134" s="302"/>
      <c r="E134" s="303">
        <v>32</v>
      </c>
      <c r="F134" s="299"/>
      <c r="G134" s="299"/>
      <c r="H134" s="299"/>
      <c r="I134" s="299"/>
      <c r="J134" s="299"/>
      <c r="K134" s="299"/>
      <c r="L134" s="107"/>
      <c r="M134" s="107"/>
      <c r="N134" s="107"/>
      <c r="O134" s="107" t="s">
        <v>121</v>
      </c>
      <c r="P134" s="107">
        <v>0</v>
      </c>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row>
    <row r="135" spans="1:42" outlineLevel="3" x14ac:dyDescent="0.2">
      <c r="A135" s="232"/>
      <c r="B135" s="300"/>
      <c r="C135" s="301" t="s">
        <v>2744</v>
      </c>
      <c r="D135" s="302"/>
      <c r="E135" s="303">
        <v>27</v>
      </c>
      <c r="F135" s="299"/>
      <c r="G135" s="299"/>
      <c r="H135" s="299"/>
      <c r="I135" s="299"/>
      <c r="J135" s="299"/>
      <c r="K135" s="299"/>
      <c r="L135" s="107"/>
      <c r="M135" s="107"/>
      <c r="N135" s="107"/>
      <c r="O135" s="107" t="s">
        <v>121</v>
      </c>
      <c r="P135" s="107">
        <v>0</v>
      </c>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row>
    <row r="136" spans="1:42" outlineLevel="2" x14ac:dyDescent="0.2">
      <c r="A136" s="232"/>
      <c r="B136" s="300"/>
      <c r="C136" s="393"/>
      <c r="D136" s="394"/>
      <c r="E136" s="394"/>
      <c r="F136" s="394"/>
      <c r="G136" s="394"/>
      <c r="H136" s="299"/>
      <c r="I136" s="299"/>
      <c r="J136" s="299"/>
      <c r="K136" s="299"/>
      <c r="L136" s="107"/>
      <c r="M136" s="107"/>
      <c r="N136" s="107"/>
      <c r="O136" s="107" t="s">
        <v>2627</v>
      </c>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row>
    <row r="137" spans="1:42" outlineLevel="1" x14ac:dyDescent="0.2">
      <c r="A137" s="292">
        <v>19</v>
      </c>
      <c r="B137" s="293" t="s">
        <v>2745</v>
      </c>
      <c r="C137" s="294" t="s">
        <v>2746</v>
      </c>
      <c r="D137" s="295" t="s">
        <v>118</v>
      </c>
      <c r="E137" s="296">
        <v>35</v>
      </c>
      <c r="F137" s="297"/>
      <c r="G137" s="298">
        <f>ROUND(E137*F137,2)</f>
        <v>0</v>
      </c>
      <c r="H137" s="298" t="s">
        <v>811</v>
      </c>
      <c r="I137" s="298">
        <f>G137</f>
        <v>0</v>
      </c>
      <c r="J137" s="298"/>
      <c r="K137" s="298"/>
      <c r="L137" s="107"/>
      <c r="M137" s="107"/>
      <c r="N137" s="107"/>
      <c r="O137" s="107" t="s">
        <v>2620</v>
      </c>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row>
    <row r="138" spans="1:42" outlineLevel="2" x14ac:dyDescent="0.2">
      <c r="A138" s="232"/>
      <c r="B138" s="300"/>
      <c r="C138" s="395" t="s">
        <v>2741</v>
      </c>
      <c r="D138" s="396"/>
      <c r="E138" s="396"/>
      <c r="F138" s="396"/>
      <c r="G138" s="396"/>
      <c r="H138" s="299"/>
      <c r="I138" s="299"/>
      <c r="J138" s="299"/>
      <c r="K138" s="299"/>
      <c r="L138" s="107"/>
      <c r="M138" s="107"/>
      <c r="N138" s="107"/>
      <c r="O138" s="107" t="s">
        <v>2622</v>
      </c>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row>
    <row r="139" spans="1:42" outlineLevel="2" x14ac:dyDescent="0.2">
      <c r="A139" s="232"/>
      <c r="B139" s="300"/>
      <c r="C139" s="301" t="s">
        <v>2747</v>
      </c>
      <c r="D139" s="302"/>
      <c r="E139" s="303">
        <v>7</v>
      </c>
      <c r="F139" s="299"/>
      <c r="G139" s="299"/>
      <c r="H139" s="299"/>
      <c r="I139" s="299"/>
      <c r="J139" s="299"/>
      <c r="K139" s="299"/>
      <c r="L139" s="107"/>
      <c r="M139" s="107"/>
      <c r="N139" s="107"/>
      <c r="O139" s="107" t="s">
        <v>121</v>
      </c>
      <c r="P139" s="107">
        <v>0</v>
      </c>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row>
    <row r="140" spans="1:42" outlineLevel="3" x14ac:dyDescent="0.2">
      <c r="A140" s="232"/>
      <c r="B140" s="300"/>
      <c r="C140" s="301" t="s">
        <v>2748</v>
      </c>
      <c r="D140" s="302"/>
      <c r="E140" s="303">
        <v>19</v>
      </c>
      <c r="F140" s="299"/>
      <c r="G140" s="299"/>
      <c r="H140" s="299"/>
      <c r="I140" s="299"/>
      <c r="J140" s="299"/>
      <c r="K140" s="299"/>
      <c r="L140" s="107"/>
      <c r="M140" s="107"/>
      <c r="N140" s="107"/>
      <c r="O140" s="107" t="s">
        <v>121</v>
      </c>
      <c r="P140" s="107">
        <v>0</v>
      </c>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row>
    <row r="141" spans="1:42" outlineLevel="3" x14ac:dyDescent="0.2">
      <c r="A141" s="232"/>
      <c r="B141" s="300"/>
      <c r="C141" s="301" t="s">
        <v>2749</v>
      </c>
      <c r="D141" s="302"/>
      <c r="E141" s="303">
        <v>6</v>
      </c>
      <c r="F141" s="299"/>
      <c r="G141" s="299"/>
      <c r="H141" s="299"/>
      <c r="I141" s="299"/>
      <c r="J141" s="299"/>
      <c r="K141" s="299"/>
      <c r="L141" s="107"/>
      <c r="M141" s="107"/>
      <c r="N141" s="107"/>
      <c r="O141" s="107" t="s">
        <v>121</v>
      </c>
      <c r="P141" s="107">
        <v>0</v>
      </c>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row>
    <row r="142" spans="1:42" outlineLevel="3" x14ac:dyDescent="0.2">
      <c r="A142" s="232"/>
      <c r="B142" s="300"/>
      <c r="C142" s="301" t="s">
        <v>2750</v>
      </c>
      <c r="D142" s="302"/>
      <c r="E142" s="303">
        <v>3</v>
      </c>
      <c r="F142" s="299"/>
      <c r="G142" s="299"/>
      <c r="H142" s="299"/>
      <c r="I142" s="299"/>
      <c r="J142" s="299"/>
      <c r="K142" s="299"/>
      <c r="L142" s="107"/>
      <c r="M142" s="107"/>
      <c r="N142" s="107"/>
      <c r="O142" s="107" t="s">
        <v>121</v>
      </c>
      <c r="P142" s="107">
        <v>0</v>
      </c>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row>
    <row r="143" spans="1:42" outlineLevel="2" x14ac:dyDescent="0.2">
      <c r="A143" s="232"/>
      <c r="B143" s="300"/>
      <c r="C143" s="393"/>
      <c r="D143" s="394"/>
      <c r="E143" s="394"/>
      <c r="F143" s="394"/>
      <c r="G143" s="394"/>
      <c r="H143" s="299"/>
      <c r="I143" s="299"/>
      <c r="J143" s="299"/>
      <c r="K143" s="299"/>
      <c r="L143" s="107"/>
      <c r="M143" s="107"/>
      <c r="N143" s="107"/>
      <c r="O143" s="107" t="s">
        <v>2627</v>
      </c>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row>
    <row r="144" spans="1:42" outlineLevel="1" x14ac:dyDescent="0.2">
      <c r="A144" s="292">
        <v>20</v>
      </c>
      <c r="B144" s="293" t="s">
        <v>2751</v>
      </c>
      <c r="C144" s="294" t="s">
        <v>2752</v>
      </c>
      <c r="D144" s="295" t="s">
        <v>160</v>
      </c>
      <c r="E144" s="296">
        <v>9.1289999999999996</v>
      </c>
      <c r="F144" s="297"/>
      <c r="G144" s="298">
        <f>ROUND(E144*F144,2)</f>
        <v>0</v>
      </c>
      <c r="H144" s="298" t="s">
        <v>811</v>
      </c>
      <c r="I144" s="298">
        <f>G144</f>
        <v>0</v>
      </c>
      <c r="J144" s="298"/>
      <c r="K144" s="298"/>
      <c r="L144" s="107"/>
      <c r="M144" s="107"/>
      <c r="N144" s="107"/>
      <c r="O144" s="107" t="s">
        <v>2620</v>
      </c>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row>
    <row r="145" spans="1:42" outlineLevel="2" x14ac:dyDescent="0.2">
      <c r="A145" s="232"/>
      <c r="B145" s="300"/>
      <c r="C145" s="395" t="s">
        <v>2728</v>
      </c>
      <c r="D145" s="396"/>
      <c r="E145" s="396"/>
      <c r="F145" s="396"/>
      <c r="G145" s="396"/>
      <c r="H145" s="299"/>
      <c r="I145" s="299"/>
      <c r="J145" s="299"/>
      <c r="K145" s="299"/>
      <c r="L145" s="107"/>
      <c r="M145" s="107"/>
      <c r="N145" s="107"/>
      <c r="O145" s="107" t="s">
        <v>2622</v>
      </c>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row>
    <row r="146" spans="1:42" outlineLevel="2" x14ac:dyDescent="0.2">
      <c r="A146" s="232"/>
      <c r="B146" s="300"/>
      <c r="C146" s="301" t="s">
        <v>2753</v>
      </c>
      <c r="D146" s="302"/>
      <c r="E146" s="303">
        <v>2.4</v>
      </c>
      <c r="F146" s="299"/>
      <c r="G146" s="299"/>
      <c r="H146" s="299"/>
      <c r="I146" s="299"/>
      <c r="J146" s="299"/>
      <c r="K146" s="299"/>
      <c r="L146" s="107"/>
      <c r="M146" s="107"/>
      <c r="N146" s="107"/>
      <c r="O146" s="107" t="s">
        <v>121</v>
      </c>
      <c r="P146" s="107">
        <v>0</v>
      </c>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row>
    <row r="147" spans="1:42" outlineLevel="3" x14ac:dyDescent="0.2">
      <c r="A147" s="232"/>
      <c r="B147" s="300"/>
      <c r="C147" s="301" t="s">
        <v>2754</v>
      </c>
      <c r="D147" s="302"/>
      <c r="E147" s="303">
        <v>0.9</v>
      </c>
      <c r="F147" s="299"/>
      <c r="G147" s="299"/>
      <c r="H147" s="299"/>
      <c r="I147" s="299"/>
      <c r="J147" s="299"/>
      <c r="K147" s="299"/>
      <c r="L147" s="107"/>
      <c r="M147" s="107"/>
      <c r="N147" s="107"/>
      <c r="O147" s="107" t="s">
        <v>121</v>
      </c>
      <c r="P147" s="107">
        <v>0</v>
      </c>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row>
    <row r="148" spans="1:42" outlineLevel="3" x14ac:dyDescent="0.2">
      <c r="A148" s="232"/>
      <c r="B148" s="300"/>
      <c r="C148" s="301" t="s">
        <v>2755</v>
      </c>
      <c r="D148" s="302"/>
      <c r="E148" s="303">
        <v>4.8239999999999998</v>
      </c>
      <c r="F148" s="299"/>
      <c r="G148" s="299"/>
      <c r="H148" s="299"/>
      <c r="I148" s="299"/>
      <c r="J148" s="299"/>
      <c r="K148" s="299"/>
      <c r="L148" s="107"/>
      <c r="M148" s="107"/>
      <c r="N148" s="107"/>
      <c r="O148" s="107" t="s">
        <v>121</v>
      </c>
      <c r="P148" s="107">
        <v>0</v>
      </c>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row>
    <row r="149" spans="1:42" outlineLevel="3" x14ac:dyDescent="0.2">
      <c r="A149" s="232"/>
      <c r="B149" s="300"/>
      <c r="C149" s="301" t="s">
        <v>2756</v>
      </c>
      <c r="D149" s="302"/>
      <c r="E149" s="303">
        <v>1.0049999999999999</v>
      </c>
      <c r="F149" s="299"/>
      <c r="G149" s="299"/>
      <c r="H149" s="299"/>
      <c r="I149" s="299"/>
      <c r="J149" s="299"/>
      <c r="K149" s="299"/>
      <c r="L149" s="107"/>
      <c r="M149" s="107"/>
      <c r="N149" s="107"/>
      <c r="O149" s="107" t="s">
        <v>121</v>
      </c>
      <c r="P149" s="107">
        <v>0</v>
      </c>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row>
    <row r="150" spans="1:42" outlineLevel="2" x14ac:dyDescent="0.2">
      <c r="A150" s="232"/>
      <c r="B150" s="300"/>
      <c r="C150" s="393"/>
      <c r="D150" s="394"/>
      <c r="E150" s="394"/>
      <c r="F150" s="394"/>
      <c r="G150" s="394"/>
      <c r="H150" s="299"/>
      <c r="I150" s="299"/>
      <c r="J150" s="299"/>
      <c r="K150" s="299"/>
      <c r="L150" s="107"/>
      <c r="M150" s="107"/>
      <c r="N150" s="107"/>
      <c r="O150" s="107" t="s">
        <v>2627</v>
      </c>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row>
    <row r="151" spans="1:42" outlineLevel="1" x14ac:dyDescent="0.2">
      <c r="A151" s="292">
        <v>21</v>
      </c>
      <c r="B151" s="293" t="s">
        <v>2757</v>
      </c>
      <c r="C151" s="294" t="s">
        <v>2758</v>
      </c>
      <c r="D151" s="295" t="s">
        <v>160</v>
      </c>
      <c r="E151" s="296">
        <v>9.5760000000000005</v>
      </c>
      <c r="F151" s="297"/>
      <c r="G151" s="298">
        <f>ROUND(E151*F151,2)</f>
        <v>0</v>
      </c>
      <c r="H151" s="298" t="s">
        <v>811</v>
      </c>
      <c r="I151" s="298">
        <f>G151</f>
        <v>0</v>
      </c>
      <c r="J151" s="298"/>
      <c r="K151" s="298"/>
      <c r="L151" s="107"/>
      <c r="M151" s="107"/>
      <c r="N151" s="107"/>
      <c r="O151" s="107" t="s">
        <v>2620</v>
      </c>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row>
    <row r="152" spans="1:42" outlineLevel="2" x14ac:dyDescent="0.2">
      <c r="A152" s="232"/>
      <c r="B152" s="300"/>
      <c r="C152" s="395" t="s">
        <v>2728</v>
      </c>
      <c r="D152" s="396"/>
      <c r="E152" s="396"/>
      <c r="F152" s="396"/>
      <c r="G152" s="396"/>
      <c r="H152" s="299"/>
      <c r="I152" s="299"/>
      <c r="J152" s="299"/>
      <c r="K152" s="299"/>
      <c r="L152" s="107"/>
      <c r="M152" s="107"/>
      <c r="N152" s="107"/>
      <c r="O152" s="107" t="s">
        <v>2622</v>
      </c>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row>
    <row r="153" spans="1:42" outlineLevel="2" x14ac:dyDescent="0.2">
      <c r="A153" s="232"/>
      <c r="B153" s="300"/>
      <c r="C153" s="301" t="s">
        <v>2759</v>
      </c>
      <c r="D153" s="302"/>
      <c r="E153" s="303">
        <v>5.976</v>
      </c>
      <c r="F153" s="299"/>
      <c r="G153" s="299"/>
      <c r="H153" s="299"/>
      <c r="I153" s="299"/>
      <c r="J153" s="299"/>
      <c r="K153" s="299"/>
      <c r="L153" s="107"/>
      <c r="M153" s="107"/>
      <c r="N153" s="107"/>
      <c r="O153" s="107" t="s">
        <v>121</v>
      </c>
      <c r="P153" s="107">
        <v>0</v>
      </c>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row>
    <row r="154" spans="1:42" outlineLevel="3" x14ac:dyDescent="0.2">
      <c r="A154" s="232"/>
      <c r="B154" s="300"/>
      <c r="C154" s="301" t="s">
        <v>2760</v>
      </c>
      <c r="D154" s="302"/>
      <c r="E154" s="303">
        <v>3.6</v>
      </c>
      <c r="F154" s="299"/>
      <c r="G154" s="299"/>
      <c r="H154" s="299"/>
      <c r="I154" s="299"/>
      <c r="J154" s="299"/>
      <c r="K154" s="299"/>
      <c r="L154" s="107"/>
      <c r="M154" s="107"/>
      <c r="N154" s="107"/>
      <c r="O154" s="107" t="s">
        <v>121</v>
      </c>
      <c r="P154" s="107">
        <v>0</v>
      </c>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row>
    <row r="155" spans="1:42" outlineLevel="2" x14ac:dyDescent="0.2">
      <c r="A155" s="232"/>
      <c r="B155" s="300"/>
      <c r="C155" s="393"/>
      <c r="D155" s="394"/>
      <c r="E155" s="394"/>
      <c r="F155" s="394"/>
      <c r="G155" s="394"/>
      <c r="H155" s="299"/>
      <c r="I155" s="299"/>
      <c r="J155" s="299"/>
      <c r="K155" s="299"/>
      <c r="L155" s="107"/>
      <c r="M155" s="107"/>
      <c r="N155" s="107"/>
      <c r="O155" s="107" t="s">
        <v>2627</v>
      </c>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row>
    <row r="156" spans="1:42" outlineLevel="1" x14ac:dyDescent="0.2">
      <c r="A156" s="292">
        <v>22</v>
      </c>
      <c r="B156" s="293" t="s">
        <v>2761</v>
      </c>
      <c r="C156" s="294" t="s">
        <v>2762</v>
      </c>
      <c r="D156" s="295" t="s">
        <v>160</v>
      </c>
      <c r="E156" s="296">
        <v>61.201000000000001</v>
      </c>
      <c r="F156" s="297"/>
      <c r="G156" s="298">
        <f>ROUND(E156*F156,2)</f>
        <v>0</v>
      </c>
      <c r="H156" s="298" t="s">
        <v>811</v>
      </c>
      <c r="I156" s="298">
        <f>G156</f>
        <v>0</v>
      </c>
      <c r="J156" s="298"/>
      <c r="K156" s="298"/>
      <c r="L156" s="107"/>
      <c r="M156" s="107"/>
      <c r="N156" s="107"/>
      <c r="O156" s="107" t="s">
        <v>2620</v>
      </c>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row>
    <row r="157" spans="1:42" outlineLevel="2" x14ac:dyDescent="0.2">
      <c r="A157" s="232"/>
      <c r="B157" s="300"/>
      <c r="C157" s="395" t="s">
        <v>2728</v>
      </c>
      <c r="D157" s="396"/>
      <c r="E157" s="396"/>
      <c r="F157" s="396"/>
      <c r="G157" s="396"/>
      <c r="H157" s="299"/>
      <c r="I157" s="299"/>
      <c r="J157" s="299"/>
      <c r="K157" s="299"/>
      <c r="L157" s="107"/>
      <c r="M157" s="107"/>
      <c r="N157" s="107"/>
      <c r="O157" s="107" t="s">
        <v>2622</v>
      </c>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row>
    <row r="158" spans="1:42" outlineLevel="2" x14ac:dyDescent="0.2">
      <c r="A158" s="232"/>
      <c r="B158" s="300"/>
      <c r="C158" s="301" t="s">
        <v>2763</v>
      </c>
      <c r="D158" s="302"/>
      <c r="E158" s="303">
        <v>4.1180000000000003</v>
      </c>
      <c r="F158" s="299"/>
      <c r="G158" s="299"/>
      <c r="H158" s="299"/>
      <c r="I158" s="299"/>
      <c r="J158" s="299"/>
      <c r="K158" s="299"/>
      <c r="L158" s="107"/>
      <c r="M158" s="107"/>
      <c r="N158" s="107"/>
      <c r="O158" s="107" t="s">
        <v>121</v>
      </c>
      <c r="P158" s="107">
        <v>0</v>
      </c>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row>
    <row r="159" spans="1:42" outlineLevel="3" x14ac:dyDescent="0.2">
      <c r="A159" s="232"/>
      <c r="B159" s="300"/>
      <c r="C159" s="301" t="s">
        <v>2764</v>
      </c>
      <c r="D159" s="302"/>
      <c r="E159" s="303">
        <v>14.94</v>
      </c>
      <c r="F159" s="299"/>
      <c r="G159" s="299"/>
      <c r="H159" s="299"/>
      <c r="I159" s="299"/>
      <c r="J159" s="299"/>
      <c r="K159" s="299"/>
      <c r="L159" s="107"/>
      <c r="M159" s="107"/>
      <c r="N159" s="107"/>
      <c r="O159" s="107" t="s">
        <v>121</v>
      </c>
      <c r="P159" s="107">
        <v>0</v>
      </c>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row>
    <row r="160" spans="1:42" outlineLevel="3" x14ac:dyDescent="0.2">
      <c r="A160" s="232"/>
      <c r="B160" s="300"/>
      <c r="C160" s="301" t="s">
        <v>2765</v>
      </c>
      <c r="D160" s="302"/>
      <c r="E160" s="303">
        <v>23.625</v>
      </c>
      <c r="F160" s="299"/>
      <c r="G160" s="299"/>
      <c r="H160" s="299"/>
      <c r="I160" s="299"/>
      <c r="J160" s="299"/>
      <c r="K160" s="299"/>
      <c r="L160" s="107"/>
      <c r="M160" s="107"/>
      <c r="N160" s="107"/>
      <c r="O160" s="107" t="s">
        <v>121</v>
      </c>
      <c r="P160" s="107">
        <v>0</v>
      </c>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row>
    <row r="161" spans="1:42" outlineLevel="3" x14ac:dyDescent="0.2">
      <c r="A161" s="232"/>
      <c r="B161" s="300"/>
      <c r="C161" s="301" t="s">
        <v>2763</v>
      </c>
      <c r="D161" s="302"/>
      <c r="E161" s="303">
        <v>4.1180000000000003</v>
      </c>
      <c r="F161" s="299"/>
      <c r="G161" s="299"/>
      <c r="H161" s="299"/>
      <c r="I161" s="299"/>
      <c r="J161" s="299"/>
      <c r="K161" s="299"/>
      <c r="L161" s="107"/>
      <c r="M161" s="107"/>
      <c r="N161" s="107"/>
      <c r="O161" s="107" t="s">
        <v>121</v>
      </c>
      <c r="P161" s="107">
        <v>0</v>
      </c>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row>
    <row r="162" spans="1:42" outlineLevel="3" x14ac:dyDescent="0.2">
      <c r="A162" s="232"/>
      <c r="B162" s="300"/>
      <c r="C162" s="301" t="s">
        <v>2766</v>
      </c>
      <c r="D162" s="302"/>
      <c r="E162" s="303">
        <v>14.4</v>
      </c>
      <c r="F162" s="299"/>
      <c r="G162" s="299"/>
      <c r="H162" s="299"/>
      <c r="I162" s="299"/>
      <c r="J162" s="299"/>
      <c r="K162" s="299"/>
      <c r="L162" s="107"/>
      <c r="M162" s="107"/>
      <c r="N162" s="107"/>
      <c r="O162" s="107" t="s">
        <v>121</v>
      </c>
      <c r="P162" s="107">
        <v>0</v>
      </c>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row>
    <row r="163" spans="1:42" outlineLevel="2" x14ac:dyDescent="0.2">
      <c r="A163" s="232"/>
      <c r="B163" s="300"/>
      <c r="C163" s="393"/>
      <c r="D163" s="394"/>
      <c r="E163" s="394"/>
      <c r="F163" s="394"/>
      <c r="G163" s="394"/>
      <c r="H163" s="299"/>
      <c r="I163" s="299"/>
      <c r="J163" s="299"/>
      <c r="K163" s="299"/>
      <c r="L163" s="107"/>
      <c r="M163" s="107"/>
      <c r="N163" s="107"/>
      <c r="O163" s="107" t="s">
        <v>2627</v>
      </c>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row>
    <row r="164" spans="1:42" ht="33.75" outlineLevel="1" x14ac:dyDescent="0.2">
      <c r="A164" s="292">
        <v>23</v>
      </c>
      <c r="B164" s="293" t="s">
        <v>2767</v>
      </c>
      <c r="C164" s="294" t="s">
        <v>2768</v>
      </c>
      <c r="D164" s="295" t="s">
        <v>160</v>
      </c>
      <c r="E164" s="296">
        <v>44.719000000000001</v>
      </c>
      <c r="F164" s="297"/>
      <c r="G164" s="298">
        <f>ROUND(E164*F164,2)</f>
        <v>0</v>
      </c>
      <c r="H164" s="298" t="s">
        <v>811</v>
      </c>
      <c r="I164" s="298">
        <f>G164</f>
        <v>0</v>
      </c>
      <c r="J164" s="298"/>
      <c r="K164" s="298"/>
      <c r="L164" s="107"/>
      <c r="M164" s="107"/>
      <c r="N164" s="107"/>
      <c r="O164" s="107" t="s">
        <v>2620</v>
      </c>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row>
    <row r="165" spans="1:42" outlineLevel="2" x14ac:dyDescent="0.2">
      <c r="A165" s="232"/>
      <c r="B165" s="300"/>
      <c r="C165" s="301" t="s">
        <v>2769</v>
      </c>
      <c r="D165" s="302"/>
      <c r="E165" s="303">
        <v>11.032</v>
      </c>
      <c r="F165" s="299"/>
      <c r="G165" s="299"/>
      <c r="H165" s="299"/>
      <c r="I165" s="299"/>
      <c r="J165" s="299"/>
      <c r="K165" s="299"/>
      <c r="L165" s="107"/>
      <c r="M165" s="107"/>
      <c r="N165" s="107"/>
      <c r="O165" s="107" t="s">
        <v>121</v>
      </c>
      <c r="P165" s="107">
        <v>0</v>
      </c>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row>
    <row r="166" spans="1:42" outlineLevel="3" x14ac:dyDescent="0.2">
      <c r="A166" s="232"/>
      <c r="B166" s="300"/>
      <c r="C166" s="301" t="s">
        <v>2770</v>
      </c>
      <c r="D166" s="302"/>
      <c r="E166" s="303">
        <v>27.382999999999999</v>
      </c>
      <c r="F166" s="299"/>
      <c r="G166" s="299"/>
      <c r="H166" s="299"/>
      <c r="I166" s="299"/>
      <c r="J166" s="299"/>
      <c r="K166" s="299"/>
      <c r="L166" s="107"/>
      <c r="M166" s="107"/>
      <c r="N166" s="107"/>
      <c r="O166" s="107" t="s">
        <v>121</v>
      </c>
      <c r="P166" s="107">
        <v>0</v>
      </c>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row>
    <row r="167" spans="1:42" outlineLevel="3" x14ac:dyDescent="0.2">
      <c r="A167" s="232"/>
      <c r="B167" s="300"/>
      <c r="C167" s="301" t="s">
        <v>2771</v>
      </c>
      <c r="D167" s="302"/>
      <c r="E167" s="303">
        <v>6.3040000000000003</v>
      </c>
      <c r="F167" s="299"/>
      <c r="G167" s="299"/>
      <c r="H167" s="299"/>
      <c r="I167" s="299"/>
      <c r="J167" s="299"/>
      <c r="K167" s="299"/>
      <c r="L167" s="107"/>
      <c r="M167" s="107"/>
      <c r="N167" s="107"/>
      <c r="O167" s="107" t="s">
        <v>121</v>
      </c>
      <c r="P167" s="107">
        <v>0</v>
      </c>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row>
    <row r="168" spans="1:42" outlineLevel="2" x14ac:dyDescent="0.2">
      <c r="A168" s="232"/>
      <c r="B168" s="300"/>
      <c r="C168" s="393"/>
      <c r="D168" s="394"/>
      <c r="E168" s="394"/>
      <c r="F168" s="394"/>
      <c r="G168" s="394"/>
      <c r="H168" s="299"/>
      <c r="I168" s="299"/>
      <c r="J168" s="299"/>
      <c r="K168" s="299"/>
      <c r="L168" s="107"/>
      <c r="M168" s="107"/>
      <c r="N168" s="107"/>
      <c r="O168" s="107" t="s">
        <v>2627</v>
      </c>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row>
    <row r="169" spans="1:42" ht="33.75" outlineLevel="1" x14ac:dyDescent="0.2">
      <c r="A169" s="292">
        <v>24</v>
      </c>
      <c r="B169" s="293" t="s">
        <v>2772</v>
      </c>
      <c r="C169" s="294" t="s">
        <v>2773</v>
      </c>
      <c r="D169" s="295" t="s">
        <v>160</v>
      </c>
      <c r="E169" s="296">
        <v>5.319</v>
      </c>
      <c r="F169" s="297"/>
      <c r="G169" s="298">
        <f>ROUND(E169*F169,2)</f>
        <v>0</v>
      </c>
      <c r="H169" s="298" t="s">
        <v>811</v>
      </c>
      <c r="I169" s="298">
        <f>G169</f>
        <v>0</v>
      </c>
      <c r="J169" s="298"/>
      <c r="K169" s="298"/>
      <c r="L169" s="107"/>
      <c r="M169" s="107"/>
      <c r="N169" s="107"/>
      <c r="O169" s="107" t="s">
        <v>2620</v>
      </c>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row>
    <row r="170" spans="1:42" outlineLevel="2" x14ac:dyDescent="0.2">
      <c r="A170" s="232"/>
      <c r="B170" s="300"/>
      <c r="C170" s="301" t="s">
        <v>2774</v>
      </c>
      <c r="D170" s="302"/>
      <c r="E170" s="303">
        <v>2.6595</v>
      </c>
      <c r="F170" s="299"/>
      <c r="G170" s="299"/>
      <c r="H170" s="299"/>
      <c r="I170" s="299"/>
      <c r="J170" s="299"/>
      <c r="K170" s="299"/>
      <c r="L170" s="107"/>
      <c r="M170" s="107"/>
      <c r="N170" s="107"/>
      <c r="O170" s="107" t="s">
        <v>121</v>
      </c>
      <c r="P170" s="107">
        <v>0</v>
      </c>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row>
    <row r="171" spans="1:42" outlineLevel="3" x14ac:dyDescent="0.2">
      <c r="A171" s="232"/>
      <c r="B171" s="300"/>
      <c r="C171" s="301" t="s">
        <v>2775</v>
      </c>
      <c r="D171" s="302"/>
      <c r="E171" s="303">
        <v>2.6595</v>
      </c>
      <c r="F171" s="299"/>
      <c r="G171" s="299"/>
      <c r="H171" s="299"/>
      <c r="I171" s="299"/>
      <c r="J171" s="299"/>
      <c r="K171" s="299"/>
      <c r="L171" s="107"/>
      <c r="M171" s="107"/>
      <c r="N171" s="107"/>
      <c r="O171" s="107" t="s">
        <v>121</v>
      </c>
      <c r="P171" s="107">
        <v>0</v>
      </c>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row>
    <row r="172" spans="1:42" outlineLevel="2" x14ac:dyDescent="0.2">
      <c r="A172" s="232"/>
      <c r="B172" s="300"/>
      <c r="C172" s="393"/>
      <c r="D172" s="394"/>
      <c r="E172" s="394"/>
      <c r="F172" s="394"/>
      <c r="G172" s="394"/>
      <c r="H172" s="299"/>
      <c r="I172" s="299"/>
      <c r="J172" s="299"/>
      <c r="K172" s="299"/>
      <c r="L172" s="107"/>
      <c r="M172" s="107"/>
      <c r="N172" s="107"/>
      <c r="O172" s="107" t="s">
        <v>2627</v>
      </c>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row>
    <row r="173" spans="1:42" ht="33.75" outlineLevel="1" x14ac:dyDescent="0.2">
      <c r="A173" s="292">
        <v>25</v>
      </c>
      <c r="B173" s="293" t="s">
        <v>2776</v>
      </c>
      <c r="C173" s="294" t="s">
        <v>2777</v>
      </c>
      <c r="D173" s="295" t="s">
        <v>160</v>
      </c>
      <c r="E173" s="296">
        <v>3.5459999999999998</v>
      </c>
      <c r="F173" s="297"/>
      <c r="G173" s="298">
        <f>ROUND(E173*F173,2)</f>
        <v>0</v>
      </c>
      <c r="H173" s="298" t="s">
        <v>811</v>
      </c>
      <c r="I173" s="298">
        <f>G173</f>
        <v>0</v>
      </c>
      <c r="J173" s="298"/>
      <c r="K173" s="298"/>
      <c r="L173" s="107"/>
      <c r="M173" s="107"/>
      <c r="N173" s="107"/>
      <c r="O173" s="107" t="s">
        <v>2620</v>
      </c>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row>
    <row r="174" spans="1:42" outlineLevel="2" x14ac:dyDescent="0.2">
      <c r="A174" s="232"/>
      <c r="B174" s="300"/>
      <c r="C174" s="301" t="s">
        <v>2778</v>
      </c>
      <c r="D174" s="302"/>
      <c r="E174" s="303">
        <v>3.5459999999999998</v>
      </c>
      <c r="F174" s="299"/>
      <c r="G174" s="299"/>
      <c r="H174" s="299"/>
      <c r="I174" s="299"/>
      <c r="J174" s="299"/>
      <c r="K174" s="299"/>
      <c r="L174" s="107"/>
      <c r="M174" s="107"/>
      <c r="N174" s="107"/>
      <c r="O174" s="107" t="s">
        <v>121</v>
      </c>
      <c r="P174" s="107">
        <v>0</v>
      </c>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row>
    <row r="175" spans="1:42" outlineLevel="2" x14ac:dyDescent="0.2">
      <c r="A175" s="232"/>
      <c r="B175" s="300"/>
      <c r="C175" s="393"/>
      <c r="D175" s="394"/>
      <c r="E175" s="394"/>
      <c r="F175" s="394"/>
      <c r="G175" s="394"/>
      <c r="H175" s="299"/>
      <c r="I175" s="299"/>
      <c r="J175" s="299"/>
      <c r="K175" s="299"/>
      <c r="L175" s="107"/>
      <c r="M175" s="107"/>
      <c r="N175" s="107"/>
      <c r="O175" s="107" t="s">
        <v>2627</v>
      </c>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row>
    <row r="176" spans="1:42" ht="33.75" outlineLevel="1" x14ac:dyDescent="0.2">
      <c r="A176" s="292">
        <v>26</v>
      </c>
      <c r="B176" s="293" t="s">
        <v>2779</v>
      </c>
      <c r="C176" s="294" t="s">
        <v>2780</v>
      </c>
      <c r="D176" s="295" t="s">
        <v>160</v>
      </c>
      <c r="E176" s="296">
        <v>17.399999999999999</v>
      </c>
      <c r="F176" s="297"/>
      <c r="G176" s="298">
        <f>ROUND(E176*F176,2)</f>
        <v>0</v>
      </c>
      <c r="H176" s="298" t="s">
        <v>811</v>
      </c>
      <c r="I176" s="298">
        <f>G176</f>
        <v>0</v>
      </c>
      <c r="J176" s="298"/>
      <c r="K176" s="298"/>
      <c r="L176" s="107"/>
      <c r="M176" s="107"/>
      <c r="N176" s="107"/>
      <c r="O176" s="107" t="s">
        <v>2620</v>
      </c>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row>
    <row r="177" spans="1:42" outlineLevel="2" x14ac:dyDescent="0.2">
      <c r="A177" s="232"/>
      <c r="B177" s="300"/>
      <c r="C177" s="301" t="s">
        <v>2781</v>
      </c>
      <c r="D177" s="302"/>
      <c r="E177" s="303">
        <v>17.399999999999999</v>
      </c>
      <c r="F177" s="299"/>
      <c r="G177" s="299"/>
      <c r="H177" s="299"/>
      <c r="I177" s="299"/>
      <c r="J177" s="299"/>
      <c r="K177" s="299"/>
      <c r="L177" s="107"/>
      <c r="M177" s="107"/>
      <c r="N177" s="107"/>
      <c r="O177" s="107" t="s">
        <v>121</v>
      </c>
      <c r="P177" s="107">
        <v>0</v>
      </c>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row>
    <row r="178" spans="1:42" outlineLevel="2" x14ac:dyDescent="0.2">
      <c r="A178" s="232"/>
      <c r="B178" s="300"/>
      <c r="C178" s="393"/>
      <c r="D178" s="394"/>
      <c r="E178" s="394"/>
      <c r="F178" s="394"/>
      <c r="G178" s="394"/>
      <c r="H178" s="299"/>
      <c r="I178" s="299"/>
      <c r="J178" s="299"/>
      <c r="K178" s="299"/>
      <c r="L178" s="107"/>
      <c r="M178" s="107"/>
      <c r="N178" s="107"/>
      <c r="O178" s="107" t="s">
        <v>2627</v>
      </c>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row>
    <row r="179" spans="1:42" outlineLevel="1" x14ac:dyDescent="0.2">
      <c r="A179" s="292">
        <v>27</v>
      </c>
      <c r="B179" s="293" t="s">
        <v>2782</v>
      </c>
      <c r="C179" s="294" t="s">
        <v>2783</v>
      </c>
      <c r="D179" s="295" t="s">
        <v>179</v>
      </c>
      <c r="E179" s="296">
        <v>29.385000000000002</v>
      </c>
      <c r="F179" s="297"/>
      <c r="G179" s="298">
        <f>ROUND(E179*F179,2)</f>
        <v>0</v>
      </c>
      <c r="H179" s="298" t="s">
        <v>811</v>
      </c>
      <c r="I179" s="298">
        <f>G179</f>
        <v>0</v>
      </c>
      <c r="J179" s="298"/>
      <c r="K179" s="298"/>
      <c r="L179" s="107"/>
      <c r="M179" s="107"/>
      <c r="N179" s="107"/>
      <c r="O179" s="107" t="s">
        <v>2620</v>
      </c>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row>
    <row r="180" spans="1:42" outlineLevel="2" x14ac:dyDescent="0.2">
      <c r="A180" s="232"/>
      <c r="B180" s="300"/>
      <c r="C180" s="301" t="s">
        <v>2784</v>
      </c>
      <c r="D180" s="302"/>
      <c r="E180" s="303">
        <v>29.385000000000002</v>
      </c>
      <c r="F180" s="299"/>
      <c r="G180" s="299"/>
      <c r="H180" s="299"/>
      <c r="I180" s="299"/>
      <c r="J180" s="299"/>
      <c r="K180" s="299"/>
      <c r="L180" s="107"/>
      <c r="M180" s="107"/>
      <c r="N180" s="107"/>
      <c r="O180" s="107" t="s">
        <v>121</v>
      </c>
      <c r="P180" s="107">
        <v>0</v>
      </c>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row>
    <row r="181" spans="1:42" outlineLevel="2" x14ac:dyDescent="0.2">
      <c r="A181" s="232"/>
      <c r="B181" s="300"/>
      <c r="C181" s="393"/>
      <c r="D181" s="394"/>
      <c r="E181" s="394"/>
      <c r="F181" s="394"/>
      <c r="G181" s="394"/>
      <c r="H181" s="299"/>
      <c r="I181" s="299"/>
      <c r="J181" s="299"/>
      <c r="K181" s="299"/>
      <c r="L181" s="107"/>
      <c r="M181" s="107"/>
      <c r="N181" s="107"/>
      <c r="O181" s="107" t="s">
        <v>2627</v>
      </c>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row>
    <row r="182" spans="1:42" outlineLevel="1" x14ac:dyDescent="0.2">
      <c r="A182" s="292">
        <v>28</v>
      </c>
      <c r="B182" s="293" t="s">
        <v>2785</v>
      </c>
      <c r="C182" s="294" t="s">
        <v>2786</v>
      </c>
      <c r="D182" s="295" t="s">
        <v>210</v>
      </c>
      <c r="E182" s="296">
        <v>986.66499999999996</v>
      </c>
      <c r="F182" s="297"/>
      <c r="G182" s="298">
        <f>ROUND(E182*F182,2)</f>
        <v>0</v>
      </c>
      <c r="H182" s="298" t="s">
        <v>811</v>
      </c>
      <c r="I182" s="298">
        <f>G182</f>
        <v>0</v>
      </c>
      <c r="J182" s="298"/>
      <c r="K182" s="298"/>
      <c r="L182" s="107"/>
      <c r="M182" s="107"/>
      <c r="N182" s="107"/>
      <c r="O182" s="107" t="s">
        <v>2620</v>
      </c>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row>
    <row r="183" spans="1:42" outlineLevel="2" x14ac:dyDescent="0.2">
      <c r="A183" s="232"/>
      <c r="B183" s="300"/>
      <c r="C183" s="399" t="s">
        <v>2787</v>
      </c>
      <c r="D183" s="400"/>
      <c r="E183" s="400"/>
      <c r="F183" s="400"/>
      <c r="G183" s="400"/>
      <c r="H183" s="299"/>
      <c r="I183" s="299"/>
      <c r="J183" s="299"/>
      <c r="K183" s="299"/>
      <c r="L183" s="107"/>
      <c r="M183" s="107"/>
      <c r="N183" s="107"/>
      <c r="O183" s="107" t="s">
        <v>2624</v>
      </c>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row>
    <row r="184" spans="1:42" outlineLevel="2" x14ac:dyDescent="0.2">
      <c r="A184" s="232"/>
      <c r="B184" s="300"/>
      <c r="C184" s="393"/>
      <c r="D184" s="394"/>
      <c r="E184" s="394"/>
      <c r="F184" s="394"/>
      <c r="G184" s="394"/>
      <c r="H184" s="299"/>
      <c r="I184" s="299"/>
      <c r="J184" s="299"/>
      <c r="K184" s="299"/>
      <c r="L184" s="107"/>
      <c r="M184" s="107"/>
      <c r="N184" s="107"/>
      <c r="O184" s="107" t="s">
        <v>2627</v>
      </c>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row>
    <row r="185" spans="1:42" outlineLevel="1" x14ac:dyDescent="0.2">
      <c r="A185" s="292">
        <v>29</v>
      </c>
      <c r="B185" s="293" t="s">
        <v>2788</v>
      </c>
      <c r="C185" s="294" t="s">
        <v>2789</v>
      </c>
      <c r="D185" s="295" t="s">
        <v>210</v>
      </c>
      <c r="E185" s="296">
        <v>986.66499999999996</v>
      </c>
      <c r="F185" s="297"/>
      <c r="G185" s="298">
        <f>ROUND(E185*F185,2)</f>
        <v>0</v>
      </c>
      <c r="H185" s="298" t="s">
        <v>811</v>
      </c>
      <c r="I185" s="298">
        <f>G185</f>
        <v>0</v>
      </c>
      <c r="J185" s="298"/>
      <c r="K185" s="298"/>
      <c r="L185" s="107"/>
      <c r="M185" s="107"/>
      <c r="N185" s="107"/>
      <c r="O185" s="107" t="s">
        <v>2620</v>
      </c>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row>
    <row r="186" spans="1:42" outlineLevel="2" x14ac:dyDescent="0.2">
      <c r="A186" s="232"/>
      <c r="B186" s="300"/>
      <c r="C186" s="399" t="s">
        <v>2790</v>
      </c>
      <c r="D186" s="400"/>
      <c r="E186" s="400"/>
      <c r="F186" s="400"/>
      <c r="G186" s="400"/>
      <c r="H186" s="299"/>
      <c r="I186" s="299"/>
      <c r="J186" s="299"/>
      <c r="K186" s="299"/>
      <c r="L186" s="107"/>
      <c r="M186" s="107"/>
      <c r="N186" s="107"/>
      <c r="O186" s="107" t="s">
        <v>2624</v>
      </c>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row>
    <row r="187" spans="1:42" outlineLevel="2" x14ac:dyDescent="0.2">
      <c r="A187" s="232"/>
      <c r="B187" s="300"/>
      <c r="C187" s="301" t="s">
        <v>2791</v>
      </c>
      <c r="D187" s="302"/>
      <c r="E187" s="303">
        <v>986.66499999999996</v>
      </c>
      <c r="F187" s="299"/>
      <c r="G187" s="299"/>
      <c r="H187" s="299"/>
      <c r="I187" s="299"/>
      <c r="J187" s="299"/>
      <c r="K187" s="299"/>
      <c r="L187" s="107"/>
      <c r="M187" s="107"/>
      <c r="N187" s="107"/>
      <c r="O187" s="107" t="s">
        <v>121</v>
      </c>
      <c r="P187" s="107">
        <v>0</v>
      </c>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row>
    <row r="188" spans="1:42" outlineLevel="2" x14ac:dyDescent="0.2">
      <c r="A188" s="232"/>
      <c r="B188" s="300"/>
      <c r="C188" s="393"/>
      <c r="D188" s="394"/>
      <c r="E188" s="394"/>
      <c r="F188" s="394"/>
      <c r="G188" s="394"/>
      <c r="H188" s="299"/>
      <c r="I188" s="299"/>
      <c r="J188" s="299"/>
      <c r="K188" s="299"/>
      <c r="L188" s="107"/>
      <c r="M188" s="107"/>
      <c r="N188" s="107"/>
      <c r="O188" s="107" t="s">
        <v>2627</v>
      </c>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row>
    <row r="189" spans="1:42" x14ac:dyDescent="0.2">
      <c r="A189" s="286" t="s">
        <v>114</v>
      </c>
      <c r="B189" s="287" t="s">
        <v>70</v>
      </c>
      <c r="C189" s="288" t="s">
        <v>71</v>
      </c>
      <c r="D189" s="289"/>
      <c r="E189" s="290"/>
      <c r="F189" s="291"/>
      <c r="G189" s="291">
        <f>SUMIF(O190:O195,"&lt;&gt;NOR",G190:G195)</f>
        <v>0</v>
      </c>
      <c r="H189" s="291"/>
      <c r="I189" s="291">
        <f>G189</f>
        <v>0</v>
      </c>
      <c r="J189" s="291"/>
      <c r="K189" s="291"/>
      <c r="O189" t="s">
        <v>115</v>
      </c>
    </row>
    <row r="190" spans="1:42" outlineLevel="1" x14ac:dyDescent="0.2">
      <c r="A190" s="292">
        <v>30</v>
      </c>
      <c r="B190" s="293" t="s">
        <v>2792</v>
      </c>
      <c r="C190" s="294" t="s">
        <v>2793</v>
      </c>
      <c r="D190" s="295" t="s">
        <v>160</v>
      </c>
      <c r="E190" s="296">
        <v>454.07</v>
      </c>
      <c r="F190" s="297"/>
      <c r="G190" s="298">
        <f>ROUND(E190*F190,2)</f>
        <v>0</v>
      </c>
      <c r="H190" s="298" t="s">
        <v>811</v>
      </c>
      <c r="I190" s="298">
        <f>G190</f>
        <v>0</v>
      </c>
      <c r="J190" s="298"/>
      <c r="K190" s="298"/>
      <c r="L190" s="107"/>
      <c r="M190" s="107"/>
      <c r="N190" s="107"/>
      <c r="O190" s="107" t="s">
        <v>2620</v>
      </c>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row>
    <row r="191" spans="1:42" outlineLevel="2" x14ac:dyDescent="0.2">
      <c r="A191" s="232"/>
      <c r="B191" s="300"/>
      <c r="C191" s="301" t="s">
        <v>2794</v>
      </c>
      <c r="D191" s="302"/>
      <c r="E191" s="303">
        <v>454.07</v>
      </c>
      <c r="F191" s="299"/>
      <c r="G191" s="299"/>
      <c r="H191" s="299"/>
      <c r="I191" s="299"/>
      <c r="J191" s="299"/>
      <c r="K191" s="299"/>
      <c r="L191" s="107"/>
      <c r="M191" s="107"/>
      <c r="N191" s="107"/>
      <c r="O191" s="107" t="s">
        <v>121</v>
      </c>
      <c r="P191" s="107">
        <v>0</v>
      </c>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row>
    <row r="192" spans="1:42" outlineLevel="2" x14ac:dyDescent="0.2">
      <c r="A192" s="232"/>
      <c r="B192" s="300"/>
      <c r="C192" s="393"/>
      <c r="D192" s="394"/>
      <c r="E192" s="394"/>
      <c r="F192" s="394"/>
      <c r="G192" s="394"/>
      <c r="H192" s="299"/>
      <c r="I192" s="299"/>
      <c r="J192" s="299"/>
      <c r="K192" s="299"/>
      <c r="L192" s="107"/>
      <c r="M192" s="107"/>
      <c r="N192" s="107"/>
      <c r="O192" s="107" t="s">
        <v>2627</v>
      </c>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row>
    <row r="193" spans="1:42" outlineLevel="1" x14ac:dyDescent="0.2">
      <c r="A193" s="292">
        <v>31</v>
      </c>
      <c r="B193" s="293" t="s">
        <v>2795</v>
      </c>
      <c r="C193" s="294" t="s">
        <v>2796</v>
      </c>
      <c r="D193" s="295" t="s">
        <v>160</v>
      </c>
      <c r="E193" s="296">
        <v>195.16</v>
      </c>
      <c r="F193" s="297"/>
      <c r="G193" s="298">
        <f>ROUND(E193*F193,2)</f>
        <v>0</v>
      </c>
      <c r="H193" s="298" t="s">
        <v>811</v>
      </c>
      <c r="I193" s="298">
        <f>G193</f>
        <v>0</v>
      </c>
      <c r="J193" s="298"/>
      <c r="K193" s="298"/>
      <c r="L193" s="107"/>
      <c r="M193" s="107"/>
      <c r="N193" s="107"/>
      <c r="O193" s="107" t="s">
        <v>2620</v>
      </c>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row>
    <row r="194" spans="1:42" outlineLevel="2" x14ac:dyDescent="0.2">
      <c r="A194" s="232"/>
      <c r="B194" s="300"/>
      <c r="C194" s="301" t="s">
        <v>2797</v>
      </c>
      <c r="D194" s="302"/>
      <c r="E194" s="303">
        <v>195.16</v>
      </c>
      <c r="F194" s="299"/>
      <c r="G194" s="299"/>
      <c r="H194" s="299"/>
      <c r="I194" s="299"/>
      <c r="J194" s="299"/>
      <c r="K194" s="299"/>
      <c r="L194" s="107"/>
      <c r="M194" s="107"/>
      <c r="N194" s="107"/>
      <c r="O194" s="107" t="s">
        <v>121</v>
      </c>
      <c r="P194" s="107">
        <v>0</v>
      </c>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row>
    <row r="195" spans="1:42" outlineLevel="2" x14ac:dyDescent="0.2">
      <c r="A195" s="232"/>
      <c r="B195" s="300"/>
      <c r="C195" s="393"/>
      <c r="D195" s="394"/>
      <c r="E195" s="394"/>
      <c r="F195" s="394"/>
      <c r="G195" s="394"/>
      <c r="H195" s="299"/>
      <c r="I195" s="299"/>
      <c r="J195" s="299"/>
      <c r="K195" s="299"/>
      <c r="L195" s="107"/>
      <c r="M195" s="107"/>
      <c r="N195" s="107"/>
      <c r="O195" s="107" t="s">
        <v>2627</v>
      </c>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row>
    <row r="196" spans="1:42" x14ac:dyDescent="0.2">
      <c r="A196" s="286" t="s">
        <v>114</v>
      </c>
      <c r="B196" s="287" t="s">
        <v>72</v>
      </c>
      <c r="C196" s="288" t="s">
        <v>2798</v>
      </c>
      <c r="D196" s="289"/>
      <c r="E196" s="290"/>
      <c r="F196" s="291"/>
      <c r="G196" s="291">
        <f>SUMIF(O197:O199,"&lt;&gt;NOR",G197:G199)</f>
        <v>0</v>
      </c>
      <c r="H196" s="291"/>
      <c r="I196" s="291">
        <f>G196</f>
        <v>0</v>
      </c>
      <c r="J196" s="291"/>
      <c r="K196" s="291"/>
      <c r="O196" t="s">
        <v>115</v>
      </c>
    </row>
    <row r="197" spans="1:42" ht="22.5" outlineLevel="1" x14ac:dyDescent="0.2">
      <c r="A197" s="292">
        <v>32</v>
      </c>
      <c r="B197" s="293" t="s">
        <v>2799</v>
      </c>
      <c r="C197" s="294" t="s">
        <v>2800</v>
      </c>
      <c r="D197" s="295" t="s">
        <v>160</v>
      </c>
      <c r="E197" s="296">
        <v>508.21</v>
      </c>
      <c r="F197" s="297"/>
      <c r="G197" s="298">
        <f>ROUND(E197*F197,2)</f>
        <v>0</v>
      </c>
      <c r="H197" s="298" t="s">
        <v>811</v>
      </c>
      <c r="I197" s="298">
        <f>G197</f>
        <v>0</v>
      </c>
      <c r="J197" s="298"/>
      <c r="K197" s="298"/>
      <c r="L197" s="107"/>
      <c r="M197" s="107"/>
      <c r="N197" s="107"/>
      <c r="O197" s="107" t="s">
        <v>2620</v>
      </c>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row>
    <row r="198" spans="1:42" outlineLevel="2" x14ac:dyDescent="0.2">
      <c r="A198" s="232"/>
      <c r="B198" s="300"/>
      <c r="C198" s="301" t="s">
        <v>2801</v>
      </c>
      <c r="D198" s="302"/>
      <c r="E198" s="303">
        <v>508.21</v>
      </c>
      <c r="F198" s="299"/>
      <c r="G198" s="299"/>
      <c r="H198" s="299"/>
      <c r="I198" s="299"/>
      <c r="J198" s="299"/>
      <c r="K198" s="299"/>
      <c r="L198" s="107"/>
      <c r="M198" s="107"/>
      <c r="N198" s="107"/>
      <c r="O198" s="107" t="s">
        <v>121</v>
      </c>
      <c r="P198" s="107">
        <v>0</v>
      </c>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row>
    <row r="199" spans="1:42" outlineLevel="2" x14ac:dyDescent="0.2">
      <c r="A199" s="232"/>
      <c r="B199" s="300"/>
      <c r="C199" s="393"/>
      <c r="D199" s="394"/>
      <c r="E199" s="394"/>
      <c r="F199" s="394"/>
      <c r="G199" s="394"/>
      <c r="H199" s="299"/>
      <c r="I199" s="299"/>
      <c r="J199" s="299"/>
      <c r="K199" s="299"/>
      <c r="L199" s="107"/>
      <c r="M199" s="107"/>
      <c r="N199" s="107"/>
      <c r="O199" s="107" t="s">
        <v>2627</v>
      </c>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row>
    <row r="200" spans="1:42" x14ac:dyDescent="0.2">
      <c r="A200" s="286" t="s">
        <v>114</v>
      </c>
      <c r="B200" s="287" t="s">
        <v>2802</v>
      </c>
      <c r="C200" s="288" t="s">
        <v>2803</v>
      </c>
      <c r="D200" s="289"/>
      <c r="E200" s="290"/>
      <c r="F200" s="291"/>
      <c r="G200" s="291">
        <f>SUMIF(O201:O203,"&lt;&gt;NOR",G201:G203)</f>
        <v>0</v>
      </c>
      <c r="H200" s="291"/>
      <c r="I200" s="291">
        <f>G200</f>
        <v>0</v>
      </c>
      <c r="J200" s="291"/>
      <c r="K200" s="291"/>
      <c r="O200" t="s">
        <v>115</v>
      </c>
    </row>
    <row r="201" spans="1:42" outlineLevel="1" x14ac:dyDescent="0.2">
      <c r="A201" s="292">
        <v>33</v>
      </c>
      <c r="B201" s="293" t="s">
        <v>2804</v>
      </c>
      <c r="C201" s="294" t="s">
        <v>2805</v>
      </c>
      <c r="D201" s="295" t="s">
        <v>2806</v>
      </c>
      <c r="E201" s="296">
        <v>40</v>
      </c>
      <c r="F201" s="297"/>
      <c r="G201" s="298">
        <f>ROUND(E201*F201,2)</f>
        <v>0</v>
      </c>
      <c r="H201" s="298" t="s">
        <v>811</v>
      </c>
      <c r="I201" s="298">
        <f>G201</f>
        <v>0</v>
      </c>
      <c r="J201" s="298"/>
      <c r="K201" s="298"/>
      <c r="L201" s="107"/>
      <c r="M201" s="107"/>
      <c r="N201" s="107"/>
      <c r="O201" s="107" t="s">
        <v>2807</v>
      </c>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row>
    <row r="202" spans="1:42" ht="22.5" outlineLevel="2" x14ac:dyDescent="0.2">
      <c r="A202" s="232"/>
      <c r="B202" s="300"/>
      <c r="C202" s="301" t="s">
        <v>2808</v>
      </c>
      <c r="D202" s="302"/>
      <c r="E202" s="303">
        <v>40</v>
      </c>
      <c r="F202" s="299"/>
      <c r="G202" s="299"/>
      <c r="H202" s="299"/>
      <c r="I202" s="299"/>
      <c r="J202" s="299"/>
      <c r="K202" s="299"/>
      <c r="L202" s="107"/>
      <c r="M202" s="107"/>
      <c r="N202" s="107"/>
      <c r="O202" s="107" t="s">
        <v>121</v>
      </c>
      <c r="P202" s="107">
        <v>0</v>
      </c>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row>
    <row r="203" spans="1:42" outlineLevel="2" x14ac:dyDescent="0.2">
      <c r="A203" s="232"/>
      <c r="B203" s="300"/>
      <c r="C203" s="393"/>
      <c r="D203" s="394"/>
      <c r="E203" s="394"/>
      <c r="F203" s="394"/>
      <c r="G203" s="394"/>
      <c r="H203" s="299"/>
      <c r="I203" s="299"/>
      <c r="J203" s="299"/>
      <c r="K203" s="299"/>
      <c r="L203" s="107"/>
      <c r="M203" s="107"/>
      <c r="N203" s="107"/>
      <c r="O203" s="107" t="s">
        <v>2627</v>
      </c>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row>
    <row r="204" spans="1:42" x14ac:dyDescent="0.2">
      <c r="A204" s="286" t="s">
        <v>114</v>
      </c>
      <c r="B204" s="287" t="s">
        <v>2809</v>
      </c>
      <c r="C204" s="288" t="s">
        <v>1003</v>
      </c>
      <c r="D204" s="289"/>
      <c r="E204" s="290"/>
      <c r="F204" s="291"/>
      <c r="G204" s="291">
        <f>SUMIF(O205:O213,"&lt;&gt;NOR",G205:G213)</f>
        <v>0</v>
      </c>
      <c r="H204" s="291"/>
      <c r="I204" s="291">
        <f>G204</f>
        <v>0</v>
      </c>
      <c r="J204" s="291"/>
      <c r="K204" s="291"/>
      <c r="O204" t="s">
        <v>115</v>
      </c>
    </row>
    <row r="205" spans="1:42" outlineLevel="1" x14ac:dyDescent="0.2">
      <c r="A205" s="292">
        <v>34</v>
      </c>
      <c r="B205" s="293" t="s">
        <v>2810</v>
      </c>
      <c r="C205" s="294" t="s">
        <v>2811</v>
      </c>
      <c r="D205" s="295" t="s">
        <v>2812</v>
      </c>
      <c r="E205" s="296">
        <v>5</v>
      </c>
      <c r="F205" s="297"/>
      <c r="G205" s="298">
        <f>ROUND(E205*F205,2)</f>
        <v>0</v>
      </c>
      <c r="H205" s="298" t="s">
        <v>811</v>
      </c>
      <c r="I205" s="298">
        <f>G205</f>
        <v>0</v>
      </c>
      <c r="J205" s="298"/>
      <c r="K205" s="298"/>
      <c r="L205" s="107"/>
      <c r="M205" s="107"/>
      <c r="N205" s="107"/>
      <c r="O205" s="107" t="s">
        <v>2620</v>
      </c>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row>
    <row r="206" spans="1:42" outlineLevel="2" x14ac:dyDescent="0.2">
      <c r="A206" s="232"/>
      <c r="B206" s="300"/>
      <c r="C206" s="301" t="s">
        <v>2813</v>
      </c>
      <c r="D206" s="302"/>
      <c r="E206" s="303">
        <v>5</v>
      </c>
      <c r="F206" s="299"/>
      <c r="G206" s="299"/>
      <c r="H206" s="299"/>
      <c r="I206" s="299"/>
      <c r="J206" s="299"/>
      <c r="K206" s="299"/>
      <c r="L206" s="107"/>
      <c r="M206" s="107"/>
      <c r="N206" s="107"/>
      <c r="O206" s="107" t="s">
        <v>121</v>
      </c>
      <c r="P206" s="107">
        <v>0</v>
      </c>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row>
    <row r="207" spans="1:42" outlineLevel="2" x14ac:dyDescent="0.2">
      <c r="A207" s="232"/>
      <c r="B207" s="300"/>
      <c r="C207" s="393"/>
      <c r="D207" s="394"/>
      <c r="E207" s="394"/>
      <c r="F207" s="394"/>
      <c r="G207" s="394"/>
      <c r="H207" s="299"/>
      <c r="I207" s="299"/>
      <c r="J207" s="299"/>
      <c r="K207" s="299"/>
      <c r="L207" s="107"/>
      <c r="M207" s="107"/>
      <c r="N207" s="107"/>
      <c r="O207" s="107" t="s">
        <v>2627</v>
      </c>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row>
    <row r="208" spans="1:42" outlineLevel="1" x14ac:dyDescent="0.2">
      <c r="A208" s="292">
        <v>35</v>
      </c>
      <c r="B208" s="293" t="s">
        <v>2814</v>
      </c>
      <c r="C208" s="294" t="s">
        <v>2815</v>
      </c>
      <c r="D208" s="295" t="s">
        <v>2812</v>
      </c>
      <c r="E208" s="296">
        <v>3</v>
      </c>
      <c r="F208" s="297"/>
      <c r="G208" s="298">
        <f>ROUND(E208*F208,2)</f>
        <v>0</v>
      </c>
      <c r="H208" s="298" t="s">
        <v>811</v>
      </c>
      <c r="I208" s="298">
        <f>G208</f>
        <v>0</v>
      </c>
      <c r="J208" s="298"/>
      <c r="K208" s="298"/>
      <c r="L208" s="107"/>
      <c r="M208" s="107"/>
      <c r="N208" s="107"/>
      <c r="O208" s="107" t="s">
        <v>2620</v>
      </c>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row>
    <row r="209" spans="1:42" outlineLevel="2" x14ac:dyDescent="0.2">
      <c r="A209" s="232"/>
      <c r="B209" s="300"/>
      <c r="C209" s="301" t="s">
        <v>2816</v>
      </c>
      <c r="D209" s="302"/>
      <c r="E209" s="303">
        <v>3</v>
      </c>
      <c r="F209" s="299"/>
      <c r="G209" s="299"/>
      <c r="H209" s="299"/>
      <c r="I209" s="299"/>
      <c r="J209" s="299"/>
      <c r="K209" s="299"/>
      <c r="L209" s="107"/>
      <c r="M209" s="107"/>
      <c r="N209" s="107"/>
      <c r="O209" s="107" t="s">
        <v>121</v>
      </c>
      <c r="P209" s="107">
        <v>0</v>
      </c>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row>
    <row r="210" spans="1:42" outlineLevel="2" x14ac:dyDescent="0.2">
      <c r="A210" s="232"/>
      <c r="B210" s="300"/>
      <c r="C210" s="393"/>
      <c r="D210" s="394"/>
      <c r="E210" s="394"/>
      <c r="F210" s="394"/>
      <c r="G210" s="394"/>
      <c r="H210" s="299"/>
      <c r="I210" s="299"/>
      <c r="J210" s="299"/>
      <c r="K210" s="299"/>
      <c r="L210" s="107"/>
      <c r="M210" s="107"/>
      <c r="N210" s="107"/>
      <c r="O210" s="107" t="s">
        <v>2627</v>
      </c>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row>
    <row r="211" spans="1:42" outlineLevel="1" x14ac:dyDescent="0.2">
      <c r="A211" s="292">
        <v>36</v>
      </c>
      <c r="B211" s="293" t="s">
        <v>2817</v>
      </c>
      <c r="C211" s="294" t="s">
        <v>2818</v>
      </c>
      <c r="D211" s="295" t="s">
        <v>2812</v>
      </c>
      <c r="E211" s="296">
        <v>3</v>
      </c>
      <c r="F211" s="297"/>
      <c r="G211" s="298">
        <f>ROUND(E211*F211,2)</f>
        <v>0</v>
      </c>
      <c r="H211" s="298" t="s">
        <v>811</v>
      </c>
      <c r="I211" s="298">
        <f>G211</f>
        <v>0</v>
      </c>
      <c r="J211" s="298"/>
      <c r="K211" s="298"/>
      <c r="L211" s="107"/>
      <c r="M211" s="107"/>
      <c r="N211" s="107"/>
      <c r="O211" s="107" t="s">
        <v>2620</v>
      </c>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row>
    <row r="212" spans="1:42" outlineLevel="2" x14ac:dyDescent="0.2">
      <c r="A212" s="232"/>
      <c r="B212" s="300"/>
      <c r="C212" s="301" t="s">
        <v>2816</v>
      </c>
      <c r="D212" s="302"/>
      <c r="E212" s="303">
        <v>3</v>
      </c>
      <c r="F212" s="299"/>
      <c r="G212" s="299"/>
      <c r="H212" s="299"/>
      <c r="I212" s="299"/>
      <c r="J212" s="299"/>
      <c r="K212" s="299"/>
      <c r="L212" s="107"/>
      <c r="M212" s="107"/>
      <c r="N212" s="107"/>
      <c r="O212" s="107" t="s">
        <v>121</v>
      </c>
      <c r="P212" s="107">
        <v>0</v>
      </c>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row>
    <row r="213" spans="1:42" outlineLevel="2" x14ac:dyDescent="0.2">
      <c r="A213" s="232"/>
      <c r="B213" s="300"/>
      <c r="C213" s="393"/>
      <c r="D213" s="394"/>
      <c r="E213" s="394"/>
      <c r="F213" s="394"/>
      <c r="G213" s="394"/>
      <c r="H213" s="299"/>
      <c r="I213" s="299"/>
      <c r="J213" s="299"/>
      <c r="K213" s="299"/>
      <c r="L213" s="107"/>
      <c r="M213" s="107"/>
      <c r="N213" s="107"/>
      <c r="O213" s="107" t="s">
        <v>2627</v>
      </c>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row>
    <row r="214" spans="1:42" x14ac:dyDescent="0.2">
      <c r="A214" s="286" t="s">
        <v>114</v>
      </c>
      <c r="B214" s="287" t="s">
        <v>2819</v>
      </c>
      <c r="C214" s="288" t="s">
        <v>2820</v>
      </c>
      <c r="D214" s="289"/>
      <c r="E214" s="290"/>
      <c r="F214" s="291"/>
      <c r="G214" s="291">
        <f>SUMIF(O215:O217,"&lt;&gt;NOR",G215:G217)</f>
        <v>0</v>
      </c>
      <c r="H214" s="291"/>
      <c r="I214" s="291">
        <f>G214</f>
        <v>0</v>
      </c>
      <c r="J214" s="291"/>
      <c r="K214" s="291"/>
      <c r="O214" t="s">
        <v>115</v>
      </c>
    </row>
    <row r="215" spans="1:42" outlineLevel="1" x14ac:dyDescent="0.2">
      <c r="A215" s="292">
        <v>37</v>
      </c>
      <c r="B215" s="293" t="s">
        <v>2804</v>
      </c>
      <c r="C215" s="294" t="s">
        <v>2805</v>
      </c>
      <c r="D215" s="295" t="s">
        <v>2806</v>
      </c>
      <c r="E215" s="296">
        <v>40</v>
      </c>
      <c r="F215" s="297"/>
      <c r="G215" s="298">
        <f>ROUND(E215*F215,2)</f>
        <v>0</v>
      </c>
      <c r="H215" s="298" t="s">
        <v>811</v>
      </c>
      <c r="I215" s="298">
        <f>G215</f>
        <v>0</v>
      </c>
      <c r="J215" s="298"/>
      <c r="K215" s="298"/>
      <c r="L215" s="107"/>
      <c r="M215" s="107"/>
      <c r="N215" s="107"/>
      <c r="O215" s="107" t="s">
        <v>2807</v>
      </c>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row>
    <row r="216" spans="1:42" outlineLevel="2" x14ac:dyDescent="0.2">
      <c r="A216" s="232"/>
      <c r="B216" s="300"/>
      <c r="C216" s="301" t="s">
        <v>2821</v>
      </c>
      <c r="D216" s="302"/>
      <c r="E216" s="303">
        <v>40</v>
      </c>
      <c r="F216" s="299"/>
      <c r="G216" s="299"/>
      <c r="H216" s="299"/>
      <c r="I216" s="299"/>
      <c r="J216" s="299"/>
      <c r="K216" s="299"/>
      <c r="L216" s="107"/>
      <c r="M216" s="107"/>
      <c r="N216" s="107"/>
      <c r="O216" s="107" t="s">
        <v>121</v>
      </c>
      <c r="P216" s="107">
        <v>0</v>
      </c>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row>
    <row r="217" spans="1:42" outlineLevel="2" x14ac:dyDescent="0.2">
      <c r="A217" s="232"/>
      <c r="B217" s="300"/>
      <c r="C217" s="393"/>
      <c r="D217" s="394"/>
      <c r="E217" s="394"/>
      <c r="F217" s="394"/>
      <c r="G217" s="394"/>
      <c r="H217" s="299"/>
      <c r="I217" s="299"/>
      <c r="J217" s="299"/>
      <c r="K217" s="299"/>
      <c r="L217" s="107"/>
      <c r="M217" s="107"/>
      <c r="N217" s="107"/>
      <c r="O217" s="107" t="s">
        <v>2627</v>
      </c>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row>
    <row r="218" spans="1:42" x14ac:dyDescent="0.2">
      <c r="A218" s="286" t="s">
        <v>114</v>
      </c>
      <c r="B218" s="287" t="s">
        <v>78</v>
      </c>
      <c r="C218" s="288" t="s">
        <v>79</v>
      </c>
      <c r="D218" s="289"/>
      <c r="E218" s="290"/>
      <c r="F218" s="291"/>
      <c r="G218" s="291">
        <f>SUMIF(O219:O234,"&lt;&gt;NOR",G219:G234)</f>
        <v>0</v>
      </c>
      <c r="H218" s="291"/>
      <c r="I218" s="291">
        <f>G218</f>
        <v>0</v>
      </c>
      <c r="J218" s="291"/>
      <c r="K218" s="291"/>
      <c r="O218" t="s">
        <v>115</v>
      </c>
    </row>
    <row r="219" spans="1:42" ht="22.5" outlineLevel="1" x14ac:dyDescent="0.2">
      <c r="A219" s="292">
        <v>38</v>
      </c>
      <c r="B219" s="293" t="s">
        <v>2822</v>
      </c>
      <c r="C219" s="294" t="s">
        <v>2823</v>
      </c>
      <c r="D219" s="295" t="s">
        <v>179</v>
      </c>
      <c r="E219" s="296">
        <v>1052.1809499999999</v>
      </c>
      <c r="F219" s="297"/>
      <c r="G219" s="298">
        <f>ROUND(E219*F219,2)</f>
        <v>0</v>
      </c>
      <c r="H219" s="298" t="s">
        <v>811</v>
      </c>
      <c r="I219" s="298">
        <f>G219</f>
        <v>0</v>
      </c>
      <c r="J219" s="298"/>
      <c r="K219" s="298"/>
      <c r="L219" s="107"/>
      <c r="M219" s="107"/>
      <c r="N219" s="107"/>
      <c r="O219" s="107" t="s">
        <v>2620</v>
      </c>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row>
    <row r="220" spans="1:42" outlineLevel="2" x14ac:dyDescent="0.2">
      <c r="A220" s="232"/>
      <c r="B220" s="300"/>
      <c r="C220" s="301" t="s">
        <v>2824</v>
      </c>
      <c r="D220" s="302"/>
      <c r="E220" s="303">
        <v>1052.1809499999999</v>
      </c>
      <c r="F220" s="299"/>
      <c r="G220" s="299"/>
      <c r="H220" s="299"/>
      <c r="I220" s="299"/>
      <c r="J220" s="299"/>
      <c r="K220" s="299"/>
      <c r="L220" s="107"/>
      <c r="M220" s="107"/>
      <c r="N220" s="107"/>
      <c r="O220" s="107" t="s">
        <v>121</v>
      </c>
      <c r="P220" s="107">
        <v>0</v>
      </c>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row>
    <row r="221" spans="1:42" outlineLevel="2" x14ac:dyDescent="0.2">
      <c r="A221" s="232"/>
      <c r="B221" s="300"/>
      <c r="C221" s="393"/>
      <c r="D221" s="394"/>
      <c r="E221" s="394"/>
      <c r="F221" s="394"/>
      <c r="G221" s="394"/>
      <c r="H221" s="299"/>
      <c r="I221" s="299"/>
      <c r="J221" s="299"/>
      <c r="K221" s="299"/>
      <c r="L221" s="107"/>
      <c r="M221" s="107"/>
      <c r="N221" s="107"/>
      <c r="O221" s="107" t="s">
        <v>2627</v>
      </c>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row>
    <row r="222" spans="1:42" ht="22.5" outlineLevel="1" x14ac:dyDescent="0.2">
      <c r="A222" s="292">
        <v>39</v>
      </c>
      <c r="B222" s="293" t="s">
        <v>2825</v>
      </c>
      <c r="C222" s="294" t="s">
        <v>2826</v>
      </c>
      <c r="D222" s="295" t="s">
        <v>179</v>
      </c>
      <c r="E222" s="296">
        <v>228.029</v>
      </c>
      <c r="F222" s="297"/>
      <c r="G222" s="298">
        <f>ROUND(E222*F222,2)</f>
        <v>0</v>
      </c>
      <c r="H222" s="298" t="s">
        <v>811</v>
      </c>
      <c r="I222" s="298">
        <f>G222</f>
        <v>0</v>
      </c>
      <c r="J222" s="298"/>
      <c r="K222" s="298"/>
      <c r="L222" s="107"/>
      <c r="M222" s="107"/>
      <c r="N222" s="107"/>
      <c r="O222" s="107" t="s">
        <v>2620</v>
      </c>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row>
    <row r="223" spans="1:42" outlineLevel="2" x14ac:dyDescent="0.2">
      <c r="A223" s="232"/>
      <c r="B223" s="300"/>
      <c r="C223" s="301" t="s">
        <v>2827</v>
      </c>
      <c r="D223" s="302"/>
      <c r="E223" s="303">
        <v>214.029</v>
      </c>
      <c r="F223" s="299"/>
      <c r="G223" s="299"/>
      <c r="H223" s="299"/>
      <c r="I223" s="299"/>
      <c r="J223" s="299"/>
      <c r="K223" s="299"/>
      <c r="L223" s="107"/>
      <c r="M223" s="107"/>
      <c r="N223" s="107"/>
      <c r="O223" s="107" t="s">
        <v>121</v>
      </c>
      <c r="P223" s="107">
        <v>0</v>
      </c>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row>
    <row r="224" spans="1:42" outlineLevel="3" x14ac:dyDescent="0.2">
      <c r="A224" s="232"/>
      <c r="B224" s="300"/>
      <c r="C224" s="301" t="s">
        <v>2828</v>
      </c>
      <c r="D224" s="302"/>
      <c r="E224" s="303">
        <v>14</v>
      </c>
      <c r="F224" s="299"/>
      <c r="G224" s="299"/>
      <c r="H224" s="299"/>
      <c r="I224" s="299"/>
      <c r="J224" s="299"/>
      <c r="K224" s="299"/>
      <c r="L224" s="107"/>
      <c r="M224" s="107"/>
      <c r="N224" s="107"/>
      <c r="O224" s="107" t="s">
        <v>121</v>
      </c>
      <c r="P224" s="107">
        <v>0</v>
      </c>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row>
    <row r="225" spans="1:42" outlineLevel="2" x14ac:dyDescent="0.2">
      <c r="A225" s="232"/>
      <c r="B225" s="300"/>
      <c r="C225" s="393"/>
      <c r="D225" s="394"/>
      <c r="E225" s="394"/>
      <c r="F225" s="394"/>
      <c r="G225" s="394"/>
      <c r="H225" s="299"/>
      <c r="I225" s="299"/>
      <c r="J225" s="299"/>
      <c r="K225" s="299"/>
      <c r="L225" s="107"/>
      <c r="M225" s="107"/>
      <c r="N225" s="107"/>
      <c r="O225" s="107" t="s">
        <v>2627</v>
      </c>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row>
    <row r="226" spans="1:42" ht="22.5" outlineLevel="1" x14ac:dyDescent="0.2">
      <c r="A226" s="292">
        <v>40</v>
      </c>
      <c r="B226" s="293" t="s">
        <v>2829</v>
      </c>
      <c r="C226" s="294" t="s">
        <v>2830</v>
      </c>
      <c r="D226" s="295" t="s">
        <v>179</v>
      </c>
      <c r="E226" s="296">
        <v>256.62950000000001</v>
      </c>
      <c r="F226" s="297"/>
      <c r="G226" s="298">
        <f>ROUND(E226*F226,2)</f>
        <v>0</v>
      </c>
      <c r="H226" s="298" t="s">
        <v>811</v>
      </c>
      <c r="I226" s="298">
        <f>G226</f>
        <v>0</v>
      </c>
      <c r="J226" s="298"/>
      <c r="K226" s="298"/>
      <c r="L226" s="107"/>
      <c r="M226" s="107"/>
      <c r="N226" s="107"/>
      <c r="O226" s="107" t="s">
        <v>2620</v>
      </c>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row>
    <row r="227" spans="1:42" outlineLevel="2" x14ac:dyDescent="0.2">
      <c r="A227" s="232"/>
      <c r="B227" s="300"/>
      <c r="C227" s="301" t="s">
        <v>2831</v>
      </c>
      <c r="D227" s="302"/>
      <c r="E227" s="303">
        <v>256.62950000000001</v>
      </c>
      <c r="F227" s="299"/>
      <c r="G227" s="299"/>
      <c r="H227" s="299"/>
      <c r="I227" s="299"/>
      <c r="J227" s="299"/>
      <c r="K227" s="299"/>
      <c r="L227" s="107"/>
      <c r="M227" s="107"/>
      <c r="N227" s="107"/>
      <c r="O227" s="107" t="s">
        <v>121</v>
      </c>
      <c r="P227" s="107">
        <v>0</v>
      </c>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row>
    <row r="228" spans="1:42" outlineLevel="2" x14ac:dyDescent="0.2">
      <c r="A228" s="232"/>
      <c r="B228" s="300"/>
      <c r="C228" s="393"/>
      <c r="D228" s="394"/>
      <c r="E228" s="394"/>
      <c r="F228" s="394"/>
      <c r="G228" s="394"/>
      <c r="H228" s="299"/>
      <c r="I228" s="299"/>
      <c r="J228" s="299"/>
      <c r="K228" s="299"/>
      <c r="L228" s="107"/>
      <c r="M228" s="107"/>
      <c r="N228" s="107"/>
      <c r="O228" s="107" t="s">
        <v>2627</v>
      </c>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row>
    <row r="229" spans="1:42" ht="22.5" outlineLevel="1" x14ac:dyDescent="0.2">
      <c r="A229" s="292">
        <v>41</v>
      </c>
      <c r="B229" s="293" t="s">
        <v>2832</v>
      </c>
      <c r="C229" s="294" t="s">
        <v>2833</v>
      </c>
      <c r="D229" s="295" t="s">
        <v>160</v>
      </c>
      <c r="E229" s="296">
        <v>511.01499999999999</v>
      </c>
      <c r="F229" s="297"/>
      <c r="G229" s="298">
        <f>ROUND(E229*F229,2)</f>
        <v>0</v>
      </c>
      <c r="H229" s="298" t="s">
        <v>811</v>
      </c>
      <c r="I229" s="298">
        <f>G229</f>
        <v>0</v>
      </c>
      <c r="J229" s="298"/>
      <c r="K229" s="298"/>
      <c r="L229" s="107"/>
      <c r="M229" s="107"/>
      <c r="N229" s="107"/>
      <c r="O229" s="107" t="s">
        <v>2620</v>
      </c>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row>
    <row r="230" spans="1:42" outlineLevel="2" x14ac:dyDescent="0.2">
      <c r="A230" s="232"/>
      <c r="B230" s="300"/>
      <c r="C230" s="301" t="s">
        <v>2834</v>
      </c>
      <c r="D230" s="302"/>
      <c r="E230" s="303">
        <v>511.01499999999999</v>
      </c>
      <c r="F230" s="299"/>
      <c r="G230" s="299"/>
      <c r="H230" s="299"/>
      <c r="I230" s="299"/>
      <c r="J230" s="299"/>
      <c r="K230" s="299"/>
      <c r="L230" s="107"/>
      <c r="M230" s="107"/>
      <c r="N230" s="107"/>
      <c r="O230" s="107" t="s">
        <v>121</v>
      </c>
      <c r="P230" s="107">
        <v>0</v>
      </c>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row>
    <row r="231" spans="1:42" outlineLevel="2" x14ac:dyDescent="0.2">
      <c r="A231" s="232"/>
      <c r="B231" s="300"/>
      <c r="C231" s="393"/>
      <c r="D231" s="394"/>
      <c r="E231" s="394"/>
      <c r="F231" s="394"/>
      <c r="G231" s="394"/>
      <c r="H231" s="299"/>
      <c r="I231" s="299"/>
      <c r="J231" s="299"/>
      <c r="K231" s="299"/>
      <c r="L231" s="107"/>
      <c r="M231" s="107"/>
      <c r="N231" s="107"/>
      <c r="O231" s="107" t="s">
        <v>2627</v>
      </c>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row>
    <row r="232" spans="1:42" outlineLevel="1" x14ac:dyDescent="0.2">
      <c r="A232" s="292">
        <v>42</v>
      </c>
      <c r="B232" s="293" t="s">
        <v>2835</v>
      </c>
      <c r="C232" s="294" t="s">
        <v>2836</v>
      </c>
      <c r="D232" s="295" t="s">
        <v>160</v>
      </c>
      <c r="E232" s="296">
        <v>414.33049999999997</v>
      </c>
      <c r="F232" s="297"/>
      <c r="G232" s="298">
        <f>ROUND(E232*F232,2)</f>
        <v>0</v>
      </c>
      <c r="H232" s="298" t="s">
        <v>811</v>
      </c>
      <c r="I232" s="298">
        <f>G232</f>
        <v>0</v>
      </c>
      <c r="J232" s="298"/>
      <c r="K232" s="298"/>
      <c r="L232" s="107"/>
      <c r="M232" s="107"/>
      <c r="N232" s="107"/>
      <c r="O232" s="107" t="s">
        <v>2620</v>
      </c>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row>
    <row r="233" spans="1:42" ht="45" outlineLevel="2" x14ac:dyDescent="0.2">
      <c r="A233" s="232"/>
      <c r="B233" s="300"/>
      <c r="C233" s="301" t="s">
        <v>2837</v>
      </c>
      <c r="D233" s="302"/>
      <c r="E233" s="303">
        <v>414.33049999999997</v>
      </c>
      <c r="F233" s="299"/>
      <c r="G233" s="299"/>
      <c r="H233" s="299"/>
      <c r="I233" s="299"/>
      <c r="J233" s="299"/>
      <c r="K233" s="299"/>
      <c r="L233" s="107"/>
      <c r="M233" s="107"/>
      <c r="N233" s="107"/>
      <c r="O233" s="107" t="s">
        <v>121</v>
      </c>
      <c r="P233" s="107">
        <v>0</v>
      </c>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row>
    <row r="234" spans="1:42" outlineLevel="2" x14ac:dyDescent="0.2">
      <c r="A234" s="232"/>
      <c r="B234" s="300"/>
      <c r="C234" s="393"/>
      <c r="D234" s="394"/>
      <c r="E234" s="394"/>
      <c r="F234" s="394"/>
      <c r="G234" s="394"/>
      <c r="H234" s="299"/>
      <c r="I234" s="299"/>
      <c r="J234" s="299"/>
      <c r="K234" s="299"/>
      <c r="L234" s="107"/>
      <c r="M234" s="107"/>
      <c r="N234" s="107"/>
      <c r="O234" s="107" t="s">
        <v>2627</v>
      </c>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row>
    <row r="235" spans="1:42" x14ac:dyDescent="0.2">
      <c r="A235" s="286" t="s">
        <v>114</v>
      </c>
      <c r="B235" s="287" t="s">
        <v>80</v>
      </c>
      <c r="C235" s="288" t="s">
        <v>81</v>
      </c>
      <c r="D235" s="289"/>
      <c r="E235" s="290"/>
      <c r="F235" s="291"/>
      <c r="G235" s="291">
        <f>SUMIF(O236:O249,"&lt;&gt;NOR",G236:G249)</f>
        <v>0</v>
      </c>
      <c r="H235" s="291"/>
      <c r="I235" s="291">
        <f>G235</f>
        <v>0</v>
      </c>
      <c r="J235" s="291"/>
      <c r="K235" s="291"/>
      <c r="O235" t="s">
        <v>115</v>
      </c>
    </row>
    <row r="236" spans="1:42" outlineLevel="1" x14ac:dyDescent="0.2">
      <c r="A236" s="292">
        <v>43</v>
      </c>
      <c r="B236" s="293" t="s">
        <v>2838</v>
      </c>
      <c r="C236" s="294" t="s">
        <v>2839</v>
      </c>
      <c r="D236" s="295" t="s">
        <v>179</v>
      </c>
      <c r="E236" s="296">
        <v>76.8</v>
      </c>
      <c r="F236" s="297"/>
      <c r="G236" s="298">
        <f>ROUND(E236*F236,2)</f>
        <v>0</v>
      </c>
      <c r="H236" s="298" t="s">
        <v>811</v>
      </c>
      <c r="I236" s="298">
        <f>G236</f>
        <v>0</v>
      </c>
      <c r="J236" s="298"/>
      <c r="K236" s="298"/>
      <c r="L236" s="107"/>
      <c r="M236" s="107"/>
      <c r="N236" s="107"/>
      <c r="O236" s="107" t="s">
        <v>2620</v>
      </c>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row>
    <row r="237" spans="1:42" outlineLevel="2" x14ac:dyDescent="0.2">
      <c r="A237" s="232"/>
      <c r="B237" s="300"/>
      <c r="C237" s="301" t="s">
        <v>2840</v>
      </c>
      <c r="D237" s="302"/>
      <c r="E237" s="303">
        <v>76.8</v>
      </c>
      <c r="F237" s="299"/>
      <c r="G237" s="299"/>
      <c r="H237" s="299"/>
      <c r="I237" s="299"/>
      <c r="J237" s="299"/>
      <c r="K237" s="299"/>
      <c r="L237" s="107"/>
      <c r="M237" s="107"/>
      <c r="N237" s="107"/>
      <c r="O237" s="107" t="s">
        <v>121</v>
      </c>
      <c r="P237" s="107">
        <v>0</v>
      </c>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row>
    <row r="238" spans="1:42" outlineLevel="2" x14ac:dyDescent="0.2">
      <c r="A238" s="232"/>
      <c r="B238" s="300"/>
      <c r="C238" s="393"/>
      <c r="D238" s="394"/>
      <c r="E238" s="394"/>
      <c r="F238" s="394"/>
      <c r="G238" s="394"/>
      <c r="H238" s="299"/>
      <c r="I238" s="299"/>
      <c r="J238" s="299"/>
      <c r="K238" s="299"/>
      <c r="L238" s="107"/>
      <c r="M238" s="107"/>
      <c r="N238" s="107"/>
      <c r="O238" s="107" t="s">
        <v>2627</v>
      </c>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row>
    <row r="239" spans="1:42" outlineLevel="1" x14ac:dyDescent="0.2">
      <c r="A239" s="292">
        <v>44</v>
      </c>
      <c r="B239" s="293" t="s">
        <v>2841</v>
      </c>
      <c r="C239" s="294" t="s">
        <v>2842</v>
      </c>
      <c r="D239" s="295" t="s">
        <v>179</v>
      </c>
      <c r="E239" s="296">
        <v>32.799999999999997</v>
      </c>
      <c r="F239" s="297"/>
      <c r="G239" s="298">
        <f>ROUND(E239*F239,2)</f>
        <v>0</v>
      </c>
      <c r="H239" s="298" t="s">
        <v>811</v>
      </c>
      <c r="I239" s="298">
        <f>G239</f>
        <v>0</v>
      </c>
      <c r="J239" s="298"/>
      <c r="K239" s="298"/>
      <c r="L239" s="107"/>
      <c r="M239" s="107"/>
      <c r="N239" s="107"/>
      <c r="O239" s="107" t="s">
        <v>2620</v>
      </c>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row>
    <row r="240" spans="1:42" outlineLevel="2" x14ac:dyDescent="0.2">
      <c r="A240" s="232"/>
      <c r="B240" s="300"/>
      <c r="C240" s="301" t="s">
        <v>2843</v>
      </c>
      <c r="D240" s="302"/>
      <c r="E240" s="303">
        <v>32.799999999999997</v>
      </c>
      <c r="F240" s="299"/>
      <c r="G240" s="299"/>
      <c r="H240" s="299"/>
      <c r="I240" s="299"/>
      <c r="J240" s="299"/>
      <c r="K240" s="299"/>
      <c r="L240" s="107"/>
      <c r="M240" s="107"/>
      <c r="N240" s="107"/>
      <c r="O240" s="107" t="s">
        <v>121</v>
      </c>
      <c r="P240" s="107">
        <v>0</v>
      </c>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row>
    <row r="241" spans="1:42" outlineLevel="2" x14ac:dyDescent="0.2">
      <c r="A241" s="232"/>
      <c r="B241" s="300"/>
      <c r="C241" s="393"/>
      <c r="D241" s="394"/>
      <c r="E241" s="394"/>
      <c r="F241" s="394"/>
      <c r="G241" s="394"/>
      <c r="H241" s="299"/>
      <c r="I241" s="299"/>
      <c r="J241" s="299"/>
      <c r="K241" s="299"/>
      <c r="L241" s="107"/>
      <c r="M241" s="107"/>
      <c r="N241" s="107"/>
      <c r="O241" s="107" t="s">
        <v>2627</v>
      </c>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row>
    <row r="242" spans="1:42" outlineLevel="1" x14ac:dyDescent="0.2">
      <c r="A242" s="292">
        <v>45</v>
      </c>
      <c r="B242" s="293" t="s">
        <v>2844</v>
      </c>
      <c r="C242" s="294" t="s">
        <v>2845</v>
      </c>
      <c r="D242" s="295" t="s">
        <v>179</v>
      </c>
      <c r="E242" s="296">
        <v>38.085000000000001</v>
      </c>
      <c r="F242" s="297"/>
      <c r="G242" s="298">
        <f>ROUND(E242*F242,2)</f>
        <v>0</v>
      </c>
      <c r="H242" s="298" t="s">
        <v>811</v>
      </c>
      <c r="I242" s="298">
        <f>G242</f>
        <v>0</v>
      </c>
      <c r="J242" s="298"/>
      <c r="K242" s="298"/>
      <c r="L242" s="107"/>
      <c r="M242" s="107"/>
      <c r="N242" s="107"/>
      <c r="O242" s="107" t="s">
        <v>2620</v>
      </c>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row>
    <row r="243" spans="1:42" outlineLevel="2" x14ac:dyDescent="0.2">
      <c r="A243" s="232"/>
      <c r="B243" s="300"/>
      <c r="C243" s="301" t="s">
        <v>2846</v>
      </c>
      <c r="D243" s="302"/>
      <c r="E243" s="303">
        <v>8.6999999999999993</v>
      </c>
      <c r="F243" s="299"/>
      <c r="G243" s="299"/>
      <c r="H243" s="299"/>
      <c r="I243" s="299"/>
      <c r="J243" s="299"/>
      <c r="K243" s="299"/>
      <c r="L243" s="107"/>
      <c r="M243" s="107"/>
      <c r="N243" s="107"/>
      <c r="O243" s="107" t="s">
        <v>121</v>
      </c>
      <c r="P243" s="107">
        <v>0</v>
      </c>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row>
    <row r="244" spans="1:42" outlineLevel="3" x14ac:dyDescent="0.2">
      <c r="A244" s="232"/>
      <c r="B244" s="300"/>
      <c r="C244" s="301" t="s">
        <v>2784</v>
      </c>
      <c r="D244" s="302"/>
      <c r="E244" s="303">
        <v>29.385000000000002</v>
      </c>
      <c r="F244" s="299"/>
      <c r="G244" s="299"/>
      <c r="H244" s="299"/>
      <c r="I244" s="299"/>
      <c r="J244" s="299"/>
      <c r="K244" s="299"/>
      <c r="L244" s="107"/>
      <c r="M244" s="107"/>
      <c r="N244" s="107"/>
      <c r="O244" s="107" t="s">
        <v>121</v>
      </c>
      <c r="P244" s="107">
        <v>0</v>
      </c>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row>
    <row r="245" spans="1:42" outlineLevel="2" x14ac:dyDescent="0.2">
      <c r="A245" s="232"/>
      <c r="B245" s="300"/>
      <c r="C245" s="393"/>
      <c r="D245" s="394"/>
      <c r="E245" s="394"/>
      <c r="F245" s="394"/>
      <c r="G245" s="394"/>
      <c r="H245" s="299"/>
      <c r="I245" s="299"/>
      <c r="J245" s="299"/>
      <c r="K245" s="299"/>
      <c r="L245" s="107"/>
      <c r="M245" s="107"/>
      <c r="N245" s="107"/>
      <c r="O245" s="107" t="s">
        <v>2627</v>
      </c>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row>
    <row r="246" spans="1:42" outlineLevel="1" x14ac:dyDescent="0.2">
      <c r="A246" s="292">
        <v>46</v>
      </c>
      <c r="B246" s="293" t="s">
        <v>2847</v>
      </c>
      <c r="C246" s="294" t="s">
        <v>2848</v>
      </c>
      <c r="D246" s="295" t="s">
        <v>179</v>
      </c>
      <c r="E246" s="296">
        <v>29.2</v>
      </c>
      <c r="F246" s="297"/>
      <c r="G246" s="298">
        <f>ROUND(E246*F246,2)</f>
        <v>0</v>
      </c>
      <c r="H246" s="298" t="s">
        <v>811</v>
      </c>
      <c r="I246" s="298">
        <f>G246</f>
        <v>0</v>
      </c>
      <c r="J246" s="298"/>
      <c r="K246" s="298"/>
      <c r="L246" s="107"/>
      <c r="M246" s="107"/>
      <c r="N246" s="107"/>
      <c r="O246" s="107" t="s">
        <v>2620</v>
      </c>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row>
    <row r="247" spans="1:42" outlineLevel="2" x14ac:dyDescent="0.2">
      <c r="A247" s="232"/>
      <c r="B247" s="300"/>
      <c r="C247" s="301" t="s">
        <v>2849</v>
      </c>
      <c r="D247" s="302"/>
      <c r="E247" s="303">
        <v>14.6</v>
      </c>
      <c r="F247" s="299"/>
      <c r="G247" s="299"/>
      <c r="H247" s="299"/>
      <c r="I247" s="299"/>
      <c r="J247" s="299"/>
      <c r="K247" s="299"/>
      <c r="L247" s="107"/>
      <c r="M247" s="107"/>
      <c r="N247" s="107"/>
      <c r="O247" s="107" t="s">
        <v>121</v>
      </c>
      <c r="P247" s="107">
        <v>0</v>
      </c>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row>
    <row r="248" spans="1:42" outlineLevel="3" x14ac:dyDescent="0.2">
      <c r="A248" s="232"/>
      <c r="B248" s="300"/>
      <c r="C248" s="301" t="s">
        <v>2850</v>
      </c>
      <c r="D248" s="302"/>
      <c r="E248" s="303">
        <v>14.6</v>
      </c>
      <c r="F248" s="299"/>
      <c r="G248" s="299"/>
      <c r="H248" s="299"/>
      <c r="I248" s="299"/>
      <c r="J248" s="299"/>
      <c r="K248" s="299"/>
      <c r="L248" s="107"/>
      <c r="M248" s="107"/>
      <c r="N248" s="107"/>
      <c r="O248" s="107" t="s">
        <v>121</v>
      </c>
      <c r="P248" s="107">
        <v>0</v>
      </c>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row>
    <row r="249" spans="1:42" outlineLevel="2" x14ac:dyDescent="0.2">
      <c r="A249" s="232"/>
      <c r="B249" s="300"/>
      <c r="C249" s="393"/>
      <c r="D249" s="394"/>
      <c r="E249" s="394"/>
      <c r="F249" s="394"/>
      <c r="G249" s="394"/>
      <c r="H249" s="299"/>
      <c r="I249" s="299"/>
      <c r="J249" s="299"/>
      <c r="K249" s="299"/>
      <c r="L249" s="107"/>
      <c r="M249" s="107"/>
      <c r="N249" s="107"/>
      <c r="O249" s="107" t="s">
        <v>2627</v>
      </c>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row>
    <row r="250" spans="1:42" x14ac:dyDescent="0.2">
      <c r="A250" s="286" t="s">
        <v>114</v>
      </c>
      <c r="B250" s="287" t="s">
        <v>84</v>
      </c>
      <c r="C250" s="288" t="s">
        <v>85</v>
      </c>
      <c r="D250" s="289"/>
      <c r="E250" s="290"/>
      <c r="F250" s="291"/>
      <c r="G250" s="291">
        <f>SUMIF(O251:O254,"&lt;&gt;NOR",G251:G254)</f>
        <v>0</v>
      </c>
      <c r="H250" s="291"/>
      <c r="I250" s="291">
        <f>G250</f>
        <v>0</v>
      </c>
      <c r="J250" s="291"/>
      <c r="K250" s="291"/>
      <c r="O250" t="s">
        <v>115</v>
      </c>
    </row>
    <row r="251" spans="1:42" outlineLevel="1" x14ac:dyDescent="0.2">
      <c r="A251" s="292">
        <v>47</v>
      </c>
      <c r="B251" s="293" t="s">
        <v>2851</v>
      </c>
      <c r="C251" s="294" t="s">
        <v>2852</v>
      </c>
      <c r="D251" s="295" t="s">
        <v>717</v>
      </c>
      <c r="E251" s="296">
        <v>150</v>
      </c>
      <c r="F251" s="297"/>
      <c r="G251" s="298">
        <f>ROUND(E251*F251,2)</f>
        <v>0</v>
      </c>
      <c r="H251" s="298" t="s">
        <v>811</v>
      </c>
      <c r="I251" s="298">
        <f>G251</f>
        <v>0</v>
      </c>
      <c r="J251" s="298"/>
      <c r="K251" s="298"/>
      <c r="L251" s="107"/>
      <c r="M251" s="107"/>
      <c r="N251" s="107"/>
      <c r="O251" s="107" t="s">
        <v>2620</v>
      </c>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row>
    <row r="252" spans="1:42" outlineLevel="2" x14ac:dyDescent="0.2">
      <c r="A252" s="232"/>
      <c r="B252" s="300"/>
      <c r="C252" s="301" t="s">
        <v>2853</v>
      </c>
      <c r="D252" s="302"/>
      <c r="E252" s="303">
        <v>130</v>
      </c>
      <c r="F252" s="299"/>
      <c r="G252" s="299"/>
      <c r="H252" s="299"/>
      <c r="I252" s="299"/>
      <c r="J252" s="299"/>
      <c r="K252" s="299"/>
      <c r="L252" s="107"/>
      <c r="M252" s="107"/>
      <c r="N252" s="107"/>
      <c r="O252" s="107" t="s">
        <v>121</v>
      </c>
      <c r="P252" s="107">
        <v>0</v>
      </c>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row>
    <row r="253" spans="1:42" outlineLevel="3" x14ac:dyDescent="0.2">
      <c r="A253" s="232"/>
      <c r="B253" s="300"/>
      <c r="C253" s="301" t="s">
        <v>2854</v>
      </c>
      <c r="D253" s="302"/>
      <c r="E253" s="303">
        <v>20</v>
      </c>
      <c r="F253" s="299"/>
      <c r="G253" s="299"/>
      <c r="H253" s="299"/>
      <c r="I253" s="299"/>
      <c r="J253" s="299"/>
      <c r="K253" s="299"/>
      <c r="L253" s="107"/>
      <c r="M253" s="107"/>
      <c r="N253" s="107"/>
      <c r="O253" s="107" t="s">
        <v>121</v>
      </c>
      <c r="P253" s="107">
        <v>0</v>
      </c>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row>
    <row r="254" spans="1:42" outlineLevel="2" x14ac:dyDescent="0.2">
      <c r="A254" s="232"/>
      <c r="B254" s="300"/>
      <c r="C254" s="393"/>
      <c r="D254" s="394"/>
      <c r="E254" s="394"/>
      <c r="F254" s="394"/>
      <c r="G254" s="394"/>
      <c r="H254" s="299"/>
      <c r="I254" s="299"/>
      <c r="J254" s="299"/>
      <c r="K254" s="299"/>
      <c r="L254" s="107"/>
      <c r="M254" s="107"/>
      <c r="N254" s="107"/>
      <c r="O254" s="107" t="s">
        <v>2627</v>
      </c>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row>
    <row r="255" spans="1:42" x14ac:dyDescent="0.2">
      <c r="A255" s="286" t="s">
        <v>114</v>
      </c>
      <c r="B255" s="287" t="s">
        <v>2855</v>
      </c>
      <c r="C255" s="288" t="s">
        <v>2856</v>
      </c>
      <c r="D255" s="289"/>
      <c r="E255" s="290"/>
      <c r="F255" s="291"/>
      <c r="G255" s="291">
        <f>SUMIF(O256:O258,"&lt;&gt;NOR",G256:G258)</f>
        <v>0</v>
      </c>
      <c r="H255" s="291"/>
      <c r="I255" s="291">
        <f>G255</f>
        <v>0</v>
      </c>
      <c r="J255" s="291"/>
      <c r="K255" s="291"/>
      <c r="O255" t="s">
        <v>115</v>
      </c>
    </row>
    <row r="256" spans="1:42" outlineLevel="1" x14ac:dyDescent="0.2">
      <c r="A256" s="292">
        <v>48</v>
      </c>
      <c r="B256" s="293" t="s">
        <v>2804</v>
      </c>
      <c r="C256" s="294" t="s">
        <v>2805</v>
      </c>
      <c r="D256" s="295" t="s">
        <v>2806</v>
      </c>
      <c r="E256" s="296">
        <v>40</v>
      </c>
      <c r="F256" s="297"/>
      <c r="G256" s="298">
        <f>ROUND(E256*F256,2)</f>
        <v>0</v>
      </c>
      <c r="H256" s="298" t="s">
        <v>811</v>
      </c>
      <c r="I256" s="298">
        <f>G256</f>
        <v>0</v>
      </c>
      <c r="J256" s="298"/>
      <c r="K256" s="298"/>
      <c r="L256" s="107"/>
      <c r="M256" s="107"/>
      <c r="N256" s="107"/>
      <c r="O256" s="107" t="s">
        <v>2807</v>
      </c>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row>
    <row r="257" spans="1:42" outlineLevel="2" x14ac:dyDescent="0.2">
      <c r="A257" s="232"/>
      <c r="B257" s="300"/>
      <c r="C257" s="301" t="s">
        <v>2857</v>
      </c>
      <c r="D257" s="302"/>
      <c r="E257" s="303">
        <v>40</v>
      </c>
      <c r="F257" s="299"/>
      <c r="G257" s="299"/>
      <c r="H257" s="299"/>
      <c r="I257" s="299"/>
      <c r="J257" s="299"/>
      <c r="K257" s="299"/>
      <c r="L257" s="107"/>
      <c r="M257" s="107"/>
      <c r="N257" s="107"/>
      <c r="O257" s="107" t="s">
        <v>121</v>
      </c>
      <c r="P257" s="107">
        <v>0</v>
      </c>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row>
    <row r="258" spans="1:42" outlineLevel="2" x14ac:dyDescent="0.2">
      <c r="A258" s="232"/>
      <c r="B258" s="300"/>
      <c r="C258" s="393"/>
      <c r="D258" s="394"/>
      <c r="E258" s="394"/>
      <c r="F258" s="394"/>
      <c r="G258" s="394"/>
      <c r="H258" s="299"/>
      <c r="I258" s="299"/>
      <c r="J258" s="299"/>
      <c r="K258" s="299"/>
      <c r="L258" s="107"/>
      <c r="M258" s="107"/>
      <c r="N258" s="107"/>
      <c r="O258" s="107" t="s">
        <v>2627</v>
      </c>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row>
    <row r="259" spans="1:42" x14ac:dyDescent="0.2">
      <c r="A259" s="286" t="s">
        <v>114</v>
      </c>
      <c r="B259" s="287" t="s">
        <v>2858</v>
      </c>
      <c r="C259" s="288" t="s">
        <v>2859</v>
      </c>
      <c r="D259" s="289"/>
      <c r="E259" s="290"/>
      <c r="F259" s="291"/>
      <c r="G259" s="291">
        <f>SUMIF(O260:O294,"&lt;&gt;NOR",G260:G294)</f>
        <v>0</v>
      </c>
      <c r="H259" s="291"/>
      <c r="I259" s="291">
        <f>G259</f>
        <v>0</v>
      </c>
      <c r="J259" s="291"/>
      <c r="K259" s="291"/>
      <c r="O259" t="s">
        <v>115</v>
      </c>
    </row>
    <row r="260" spans="1:42" outlineLevel="1" x14ac:dyDescent="0.2">
      <c r="A260" s="292">
        <v>49</v>
      </c>
      <c r="B260" s="293" t="s">
        <v>2860</v>
      </c>
      <c r="C260" s="294" t="s">
        <v>2861</v>
      </c>
      <c r="D260" s="295" t="s">
        <v>210</v>
      </c>
      <c r="E260" s="296">
        <v>4.91784</v>
      </c>
      <c r="F260" s="297"/>
      <c r="G260" s="298">
        <f>ROUND(E260*F260,2)</f>
        <v>0</v>
      </c>
      <c r="H260" s="298" t="s">
        <v>811</v>
      </c>
      <c r="I260" s="298">
        <f>G260</f>
        <v>0</v>
      </c>
      <c r="J260" s="298"/>
      <c r="K260" s="298"/>
      <c r="L260" s="107"/>
      <c r="M260" s="107"/>
      <c r="N260" s="107"/>
      <c r="O260" s="107" t="s">
        <v>2620</v>
      </c>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row>
    <row r="261" spans="1:42" ht="22.5" outlineLevel="2" x14ac:dyDescent="0.2">
      <c r="A261" s="232"/>
      <c r="B261" s="300"/>
      <c r="C261" s="399" t="s">
        <v>2862</v>
      </c>
      <c r="D261" s="400"/>
      <c r="E261" s="400"/>
      <c r="F261" s="400"/>
      <c r="G261" s="400"/>
      <c r="H261" s="299"/>
      <c r="I261" s="299"/>
      <c r="J261" s="299"/>
      <c r="K261" s="299"/>
      <c r="L261" s="107"/>
      <c r="M261" s="107"/>
      <c r="N261" s="107"/>
      <c r="O261" s="107" t="s">
        <v>2624</v>
      </c>
      <c r="P261" s="107"/>
      <c r="Q261" s="107"/>
      <c r="R261" s="107"/>
      <c r="S261" s="107"/>
      <c r="T261" s="107"/>
      <c r="U261" s="107"/>
      <c r="V261" s="107"/>
      <c r="W261" s="107"/>
      <c r="X261" s="107"/>
      <c r="Y261" s="107"/>
      <c r="Z261" s="107"/>
      <c r="AA261" s="107"/>
      <c r="AB261" s="107"/>
      <c r="AC261" s="107"/>
      <c r="AD261" s="107"/>
      <c r="AE261" s="107"/>
      <c r="AF261" s="107"/>
      <c r="AG261" s="107"/>
      <c r="AH261" s="107"/>
      <c r="AI261" s="304" t="str">
        <f>C261</f>
        <v>Pro vyjádření výnosu ve prospěch zhotovitele je nutné jednotkovou cenu uvést se záporným znaménkem. (Získaná částka ponižuje náklad stavby.)</v>
      </c>
      <c r="AJ261" s="107"/>
      <c r="AK261" s="107"/>
      <c r="AL261" s="107"/>
      <c r="AM261" s="107"/>
      <c r="AN261" s="107"/>
      <c r="AO261" s="107"/>
      <c r="AP261" s="107"/>
    </row>
    <row r="262" spans="1:42" outlineLevel="2" x14ac:dyDescent="0.2">
      <c r="A262" s="232"/>
      <c r="B262" s="300"/>
      <c r="C262" s="301" t="s">
        <v>2863</v>
      </c>
      <c r="D262" s="302"/>
      <c r="E262" s="303">
        <v>4.7178399999999998</v>
      </c>
      <c r="F262" s="299"/>
      <c r="G262" s="299"/>
      <c r="H262" s="299"/>
      <c r="I262" s="299"/>
      <c r="J262" s="299"/>
      <c r="K262" s="299"/>
      <c r="L262" s="107"/>
      <c r="M262" s="107"/>
      <c r="N262" s="107"/>
      <c r="O262" s="107" t="s">
        <v>121</v>
      </c>
      <c r="P262" s="107">
        <v>0</v>
      </c>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row>
    <row r="263" spans="1:42" outlineLevel="3" x14ac:dyDescent="0.2">
      <c r="A263" s="232"/>
      <c r="B263" s="300"/>
      <c r="C263" s="301" t="s">
        <v>2864</v>
      </c>
      <c r="D263" s="302"/>
      <c r="E263" s="303">
        <v>0.2</v>
      </c>
      <c r="F263" s="299"/>
      <c r="G263" s="299"/>
      <c r="H263" s="299"/>
      <c r="I263" s="299"/>
      <c r="J263" s="299"/>
      <c r="K263" s="299"/>
      <c r="L263" s="107"/>
      <c r="M263" s="107"/>
      <c r="N263" s="107"/>
      <c r="O263" s="107" t="s">
        <v>121</v>
      </c>
      <c r="P263" s="107">
        <v>0</v>
      </c>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row>
    <row r="264" spans="1:42" outlineLevel="2" x14ac:dyDescent="0.2">
      <c r="A264" s="232"/>
      <c r="B264" s="300"/>
      <c r="C264" s="393"/>
      <c r="D264" s="394"/>
      <c r="E264" s="394"/>
      <c r="F264" s="394"/>
      <c r="G264" s="394"/>
      <c r="H264" s="299"/>
      <c r="I264" s="299"/>
      <c r="J264" s="299"/>
      <c r="K264" s="299"/>
      <c r="L264" s="107"/>
      <c r="M264" s="107"/>
      <c r="N264" s="107"/>
      <c r="O264" s="107" t="s">
        <v>2627</v>
      </c>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row>
    <row r="265" spans="1:42" outlineLevel="1" x14ac:dyDescent="0.2">
      <c r="A265" s="292">
        <v>50</v>
      </c>
      <c r="B265" s="293" t="s">
        <v>527</v>
      </c>
      <c r="C265" s="294" t="s">
        <v>2865</v>
      </c>
      <c r="D265" s="295" t="s">
        <v>210</v>
      </c>
      <c r="E265" s="296">
        <v>217.3586</v>
      </c>
      <c r="F265" s="297"/>
      <c r="G265" s="298">
        <f>ROUND(E265*F265,2)</f>
        <v>0</v>
      </c>
      <c r="H265" s="298" t="s">
        <v>811</v>
      </c>
      <c r="I265" s="298">
        <f>G265</f>
        <v>0</v>
      </c>
      <c r="J265" s="298"/>
      <c r="K265" s="298"/>
      <c r="L265" s="107"/>
      <c r="M265" s="107"/>
      <c r="N265" s="107"/>
      <c r="O265" s="107" t="s">
        <v>2620</v>
      </c>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row>
    <row r="266" spans="1:42" outlineLevel="2" x14ac:dyDescent="0.2">
      <c r="A266" s="232"/>
      <c r="B266" s="300"/>
      <c r="C266" s="399" t="s">
        <v>2866</v>
      </c>
      <c r="D266" s="400"/>
      <c r="E266" s="400"/>
      <c r="F266" s="400"/>
      <c r="G266" s="400"/>
      <c r="H266" s="299"/>
      <c r="I266" s="299"/>
      <c r="J266" s="299"/>
      <c r="K266" s="299"/>
      <c r="L266" s="107"/>
      <c r="M266" s="107"/>
      <c r="N266" s="107"/>
      <c r="O266" s="107" t="s">
        <v>2624</v>
      </c>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row>
    <row r="267" spans="1:42" outlineLevel="2" x14ac:dyDescent="0.2">
      <c r="A267" s="232"/>
      <c r="B267" s="300"/>
      <c r="C267" s="393"/>
      <c r="D267" s="394"/>
      <c r="E267" s="394"/>
      <c r="F267" s="394"/>
      <c r="G267" s="394"/>
      <c r="H267" s="299"/>
      <c r="I267" s="299"/>
      <c r="J267" s="299"/>
      <c r="K267" s="299"/>
      <c r="L267" s="107"/>
      <c r="M267" s="107"/>
      <c r="N267" s="107"/>
      <c r="O267" s="107" t="s">
        <v>2627</v>
      </c>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row>
    <row r="268" spans="1:42" outlineLevel="1" x14ac:dyDescent="0.2">
      <c r="A268" s="292">
        <v>51</v>
      </c>
      <c r="B268" s="293" t="s">
        <v>529</v>
      </c>
      <c r="C268" s="294" t="s">
        <v>2867</v>
      </c>
      <c r="D268" s="295" t="s">
        <v>210</v>
      </c>
      <c r="E268" s="296">
        <v>4129.8134</v>
      </c>
      <c r="F268" s="297"/>
      <c r="G268" s="298">
        <f>ROUND(E268*F268,2)</f>
        <v>0</v>
      </c>
      <c r="H268" s="298" t="s">
        <v>811</v>
      </c>
      <c r="I268" s="298">
        <f>G268</f>
        <v>0</v>
      </c>
      <c r="J268" s="298"/>
      <c r="K268" s="298"/>
      <c r="L268" s="107"/>
      <c r="M268" s="107"/>
      <c r="N268" s="107"/>
      <c r="O268" s="107" t="s">
        <v>2620</v>
      </c>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row>
    <row r="269" spans="1:42" outlineLevel="2" x14ac:dyDescent="0.2">
      <c r="A269" s="232"/>
      <c r="B269" s="300"/>
      <c r="C269" s="301" t="s">
        <v>2868</v>
      </c>
      <c r="D269" s="302"/>
      <c r="E269" s="303">
        <v>4129.8134</v>
      </c>
      <c r="F269" s="299"/>
      <c r="G269" s="299"/>
      <c r="H269" s="299"/>
      <c r="I269" s="299"/>
      <c r="J269" s="299"/>
      <c r="K269" s="299"/>
      <c r="L269" s="107"/>
      <c r="M269" s="107"/>
      <c r="N269" s="107"/>
      <c r="O269" s="107" t="s">
        <v>121</v>
      </c>
      <c r="P269" s="107">
        <v>0</v>
      </c>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row>
    <row r="270" spans="1:42" outlineLevel="2" x14ac:dyDescent="0.2">
      <c r="A270" s="232"/>
      <c r="B270" s="300"/>
      <c r="C270" s="393"/>
      <c r="D270" s="394"/>
      <c r="E270" s="394"/>
      <c r="F270" s="394"/>
      <c r="G270" s="394"/>
      <c r="H270" s="299"/>
      <c r="I270" s="299"/>
      <c r="J270" s="299"/>
      <c r="K270" s="299"/>
      <c r="L270" s="107"/>
      <c r="M270" s="107"/>
      <c r="N270" s="107"/>
      <c r="O270" s="107" t="s">
        <v>2627</v>
      </c>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row>
    <row r="271" spans="1:42" outlineLevel="1" x14ac:dyDescent="0.2">
      <c r="A271" s="292">
        <v>52</v>
      </c>
      <c r="B271" s="293" t="s">
        <v>2869</v>
      </c>
      <c r="C271" s="294" t="s">
        <v>2870</v>
      </c>
      <c r="D271" s="295" t="s">
        <v>210</v>
      </c>
      <c r="E271" s="296">
        <v>3.0360000000000002E-2</v>
      </c>
      <c r="F271" s="297"/>
      <c r="G271" s="298">
        <f>ROUND(E271*F271,2)</f>
        <v>0</v>
      </c>
      <c r="H271" s="298" t="s">
        <v>811</v>
      </c>
      <c r="I271" s="298">
        <f>G271</f>
        <v>0</v>
      </c>
      <c r="J271" s="298"/>
      <c r="K271" s="298"/>
      <c r="L271" s="107"/>
      <c r="M271" s="107"/>
      <c r="N271" s="107"/>
      <c r="O271" s="107" t="s">
        <v>2620</v>
      </c>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row>
    <row r="272" spans="1:42" outlineLevel="2" x14ac:dyDescent="0.2">
      <c r="A272" s="232"/>
      <c r="B272" s="300"/>
      <c r="C272" s="301" t="s">
        <v>2871</v>
      </c>
      <c r="D272" s="302"/>
      <c r="E272" s="303">
        <v>3.0360000000000002E-2</v>
      </c>
      <c r="F272" s="299"/>
      <c r="G272" s="299"/>
      <c r="H272" s="299"/>
      <c r="I272" s="299"/>
      <c r="J272" s="299"/>
      <c r="K272" s="299"/>
      <c r="L272" s="107"/>
      <c r="M272" s="107"/>
      <c r="N272" s="107"/>
      <c r="O272" s="107" t="s">
        <v>121</v>
      </c>
      <c r="P272" s="107">
        <v>0</v>
      </c>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row>
    <row r="273" spans="1:42" outlineLevel="2" x14ac:dyDescent="0.2">
      <c r="A273" s="232"/>
      <c r="B273" s="300"/>
      <c r="C273" s="393"/>
      <c r="D273" s="394"/>
      <c r="E273" s="394"/>
      <c r="F273" s="394"/>
      <c r="G273" s="394"/>
      <c r="H273" s="299"/>
      <c r="I273" s="299"/>
      <c r="J273" s="299"/>
      <c r="K273" s="299"/>
      <c r="L273" s="107"/>
      <c r="M273" s="107"/>
      <c r="N273" s="107"/>
      <c r="O273" s="107" t="s">
        <v>2627</v>
      </c>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row>
    <row r="274" spans="1:42" outlineLevel="1" x14ac:dyDescent="0.2">
      <c r="A274" s="292">
        <v>53</v>
      </c>
      <c r="B274" s="293" t="s">
        <v>2872</v>
      </c>
      <c r="C274" s="294" t="s">
        <v>2873</v>
      </c>
      <c r="D274" s="295" t="s">
        <v>210</v>
      </c>
      <c r="E274" s="296">
        <v>8.3160600000000002</v>
      </c>
      <c r="F274" s="297"/>
      <c r="G274" s="298">
        <f>ROUND(E274*F274,2)</f>
        <v>0</v>
      </c>
      <c r="H274" s="298" t="s">
        <v>811</v>
      </c>
      <c r="I274" s="298">
        <f>G274</f>
        <v>0</v>
      </c>
      <c r="J274" s="298"/>
      <c r="K274" s="298"/>
      <c r="L274" s="107"/>
      <c r="M274" s="107"/>
      <c r="N274" s="107"/>
      <c r="O274" s="107" t="s">
        <v>2620</v>
      </c>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row>
    <row r="275" spans="1:42" outlineLevel="2" x14ac:dyDescent="0.2">
      <c r="A275" s="232"/>
      <c r="B275" s="300"/>
      <c r="C275" s="301" t="s">
        <v>2874</v>
      </c>
      <c r="D275" s="302"/>
      <c r="E275" s="303">
        <v>8.3160600000000002</v>
      </c>
      <c r="F275" s="299"/>
      <c r="G275" s="299"/>
      <c r="H275" s="299"/>
      <c r="I275" s="299"/>
      <c r="J275" s="299"/>
      <c r="K275" s="299"/>
      <c r="L275" s="107"/>
      <c r="M275" s="107"/>
      <c r="N275" s="107"/>
      <c r="O275" s="107" t="s">
        <v>121</v>
      </c>
      <c r="P275" s="107">
        <v>0</v>
      </c>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row>
    <row r="276" spans="1:42" outlineLevel="2" x14ac:dyDescent="0.2">
      <c r="A276" s="232"/>
      <c r="B276" s="300"/>
      <c r="C276" s="393"/>
      <c r="D276" s="394"/>
      <c r="E276" s="394"/>
      <c r="F276" s="394"/>
      <c r="G276" s="394"/>
      <c r="H276" s="299"/>
      <c r="I276" s="299"/>
      <c r="J276" s="299"/>
      <c r="K276" s="299"/>
      <c r="L276" s="107"/>
      <c r="M276" s="107"/>
      <c r="N276" s="107"/>
      <c r="O276" s="107" t="s">
        <v>2627</v>
      </c>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row>
    <row r="277" spans="1:42" outlineLevel="1" x14ac:dyDescent="0.2">
      <c r="A277" s="292">
        <v>54</v>
      </c>
      <c r="B277" s="293" t="s">
        <v>2875</v>
      </c>
      <c r="C277" s="294" t="s">
        <v>2876</v>
      </c>
      <c r="D277" s="295" t="s">
        <v>210</v>
      </c>
      <c r="E277" s="296">
        <v>33.885440000000003</v>
      </c>
      <c r="F277" s="297"/>
      <c r="G277" s="298">
        <f>ROUND(E277*F277,2)</f>
        <v>0</v>
      </c>
      <c r="H277" s="298" t="s">
        <v>811</v>
      </c>
      <c r="I277" s="298">
        <f>G277</f>
        <v>0</v>
      </c>
      <c r="J277" s="298"/>
      <c r="K277" s="298"/>
      <c r="L277" s="107"/>
      <c r="M277" s="107"/>
      <c r="N277" s="107"/>
      <c r="O277" s="107" t="s">
        <v>2620</v>
      </c>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row>
    <row r="278" spans="1:42" outlineLevel="2" x14ac:dyDescent="0.2">
      <c r="A278" s="232"/>
      <c r="B278" s="300"/>
      <c r="C278" s="301" t="s">
        <v>2877</v>
      </c>
      <c r="D278" s="302"/>
      <c r="E278" s="303">
        <v>33.885440000000003</v>
      </c>
      <c r="F278" s="299"/>
      <c r="G278" s="299"/>
      <c r="H278" s="299"/>
      <c r="I278" s="299"/>
      <c r="J278" s="299"/>
      <c r="K278" s="299"/>
      <c r="L278" s="107"/>
      <c r="M278" s="107"/>
      <c r="N278" s="107"/>
      <c r="O278" s="107" t="s">
        <v>121</v>
      </c>
      <c r="P278" s="107">
        <v>0</v>
      </c>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row>
    <row r="279" spans="1:42" outlineLevel="2" x14ac:dyDescent="0.2">
      <c r="A279" s="232"/>
      <c r="B279" s="300"/>
      <c r="C279" s="393"/>
      <c r="D279" s="394"/>
      <c r="E279" s="394"/>
      <c r="F279" s="394"/>
      <c r="G279" s="394"/>
      <c r="H279" s="299"/>
      <c r="I279" s="299"/>
      <c r="J279" s="299"/>
      <c r="K279" s="299"/>
      <c r="L279" s="107"/>
      <c r="M279" s="107"/>
      <c r="N279" s="107"/>
      <c r="O279" s="107" t="s">
        <v>2627</v>
      </c>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row>
    <row r="280" spans="1:42" outlineLevel="1" x14ac:dyDescent="0.2">
      <c r="A280" s="292">
        <v>55</v>
      </c>
      <c r="B280" s="293" t="s">
        <v>2878</v>
      </c>
      <c r="C280" s="294" t="s">
        <v>2879</v>
      </c>
      <c r="D280" s="295" t="s">
        <v>210</v>
      </c>
      <c r="E280" s="296">
        <v>0.1</v>
      </c>
      <c r="F280" s="297"/>
      <c r="G280" s="298">
        <f>ROUND(E280*F280,2)</f>
        <v>0</v>
      </c>
      <c r="H280" s="298" t="s">
        <v>811</v>
      </c>
      <c r="I280" s="298">
        <f>G280</f>
        <v>0</v>
      </c>
      <c r="J280" s="298"/>
      <c r="K280" s="298"/>
      <c r="L280" s="107"/>
      <c r="M280" s="107"/>
      <c r="N280" s="107"/>
      <c r="O280" s="107" t="s">
        <v>2620</v>
      </c>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row>
    <row r="281" spans="1:42" outlineLevel="2" x14ac:dyDescent="0.2">
      <c r="A281" s="232"/>
      <c r="B281" s="300"/>
      <c r="C281" s="301" t="s">
        <v>2880</v>
      </c>
      <c r="D281" s="302"/>
      <c r="E281" s="303">
        <v>0.1</v>
      </c>
      <c r="F281" s="299"/>
      <c r="G281" s="299"/>
      <c r="H281" s="299"/>
      <c r="I281" s="299"/>
      <c r="J281" s="299"/>
      <c r="K281" s="299"/>
      <c r="L281" s="107"/>
      <c r="M281" s="107"/>
      <c r="N281" s="107"/>
      <c r="O281" s="107" t="s">
        <v>121</v>
      </c>
      <c r="P281" s="107">
        <v>0</v>
      </c>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row>
    <row r="282" spans="1:42" outlineLevel="2" x14ac:dyDescent="0.2">
      <c r="A282" s="232"/>
      <c r="B282" s="300"/>
      <c r="C282" s="393"/>
      <c r="D282" s="394"/>
      <c r="E282" s="394"/>
      <c r="F282" s="394"/>
      <c r="G282" s="394"/>
      <c r="H282" s="299"/>
      <c r="I282" s="299"/>
      <c r="J282" s="299"/>
      <c r="K282" s="299"/>
      <c r="L282" s="107"/>
      <c r="M282" s="107"/>
      <c r="N282" s="107"/>
      <c r="O282" s="107" t="s">
        <v>2627</v>
      </c>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row>
    <row r="283" spans="1:42" ht="22.5" outlineLevel="1" x14ac:dyDescent="0.2">
      <c r="A283" s="292">
        <v>56</v>
      </c>
      <c r="B283" s="293" t="s">
        <v>2881</v>
      </c>
      <c r="C283" s="294" t="s">
        <v>2882</v>
      </c>
      <c r="D283" s="295" t="s">
        <v>210</v>
      </c>
      <c r="E283" s="296">
        <v>0.15503</v>
      </c>
      <c r="F283" s="297"/>
      <c r="G283" s="298">
        <f>ROUND(E283*F283,2)</f>
        <v>0</v>
      </c>
      <c r="H283" s="298" t="s">
        <v>811</v>
      </c>
      <c r="I283" s="298">
        <f>G283</f>
        <v>0</v>
      </c>
      <c r="J283" s="298"/>
      <c r="K283" s="298"/>
      <c r="L283" s="107"/>
      <c r="M283" s="107"/>
      <c r="N283" s="107"/>
      <c r="O283" s="107" t="s">
        <v>2620</v>
      </c>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row>
    <row r="284" spans="1:42" outlineLevel="2" x14ac:dyDescent="0.2">
      <c r="A284" s="232"/>
      <c r="B284" s="300"/>
      <c r="C284" s="301" t="s">
        <v>2883</v>
      </c>
      <c r="D284" s="302"/>
      <c r="E284" s="303">
        <v>0.15503</v>
      </c>
      <c r="F284" s="299"/>
      <c r="G284" s="299"/>
      <c r="H284" s="299"/>
      <c r="I284" s="299"/>
      <c r="J284" s="299"/>
      <c r="K284" s="299"/>
      <c r="L284" s="107"/>
      <c r="M284" s="107"/>
      <c r="N284" s="107"/>
      <c r="O284" s="107" t="s">
        <v>121</v>
      </c>
      <c r="P284" s="107">
        <v>0</v>
      </c>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row>
    <row r="285" spans="1:42" outlineLevel="2" x14ac:dyDescent="0.2">
      <c r="A285" s="232"/>
      <c r="B285" s="300"/>
      <c r="C285" s="393"/>
      <c r="D285" s="394"/>
      <c r="E285" s="394"/>
      <c r="F285" s="394"/>
      <c r="G285" s="394"/>
      <c r="H285" s="299"/>
      <c r="I285" s="299"/>
      <c r="J285" s="299"/>
      <c r="K285" s="299"/>
      <c r="L285" s="107"/>
      <c r="M285" s="107"/>
      <c r="N285" s="107"/>
      <c r="O285" s="107" t="s">
        <v>2627</v>
      </c>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row>
    <row r="286" spans="1:42" ht="22.5" outlineLevel="1" x14ac:dyDescent="0.2">
      <c r="A286" s="292">
        <v>57</v>
      </c>
      <c r="B286" s="293" t="s">
        <v>532</v>
      </c>
      <c r="C286" s="294" t="s">
        <v>2884</v>
      </c>
      <c r="D286" s="295" t="s">
        <v>210</v>
      </c>
      <c r="E286" s="296">
        <v>169.95386999999999</v>
      </c>
      <c r="F286" s="297"/>
      <c r="G286" s="298">
        <f>ROUND(E286*F286,2)</f>
        <v>0</v>
      </c>
      <c r="H286" s="298" t="s">
        <v>811</v>
      </c>
      <c r="I286" s="298">
        <f>G286</f>
        <v>0</v>
      </c>
      <c r="J286" s="298"/>
      <c r="K286" s="298"/>
      <c r="L286" s="107"/>
      <c r="M286" s="107"/>
      <c r="N286" s="107"/>
      <c r="O286" s="107" t="s">
        <v>2620</v>
      </c>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row>
    <row r="287" spans="1:42" outlineLevel="2" x14ac:dyDescent="0.2">
      <c r="A287" s="232"/>
      <c r="B287" s="300"/>
      <c r="C287" s="301" t="s">
        <v>2885</v>
      </c>
      <c r="D287" s="302"/>
      <c r="E287" s="303">
        <v>1156.61887</v>
      </c>
      <c r="F287" s="299"/>
      <c r="G287" s="299"/>
      <c r="H287" s="299"/>
      <c r="I287" s="299"/>
      <c r="J287" s="299"/>
      <c r="K287" s="299"/>
      <c r="L287" s="107"/>
      <c r="M287" s="107"/>
      <c r="N287" s="107"/>
      <c r="O287" s="107" t="s">
        <v>121</v>
      </c>
      <c r="P287" s="107">
        <v>0</v>
      </c>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row>
    <row r="288" spans="1:42" outlineLevel="3" x14ac:dyDescent="0.2">
      <c r="A288" s="232"/>
      <c r="B288" s="300"/>
      <c r="C288" s="301" t="s">
        <v>2886</v>
      </c>
      <c r="D288" s="302"/>
      <c r="E288" s="303">
        <v>-986.66499999999996</v>
      </c>
      <c r="F288" s="299"/>
      <c r="G288" s="299"/>
      <c r="H288" s="299"/>
      <c r="I288" s="299"/>
      <c r="J288" s="299"/>
      <c r="K288" s="299"/>
      <c r="L288" s="107"/>
      <c r="M288" s="107"/>
      <c r="N288" s="107"/>
      <c r="O288" s="107" t="s">
        <v>121</v>
      </c>
      <c r="P288" s="107">
        <v>0</v>
      </c>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row>
    <row r="289" spans="1:42" outlineLevel="2" x14ac:dyDescent="0.2">
      <c r="A289" s="232"/>
      <c r="B289" s="300"/>
      <c r="C289" s="393"/>
      <c r="D289" s="394"/>
      <c r="E289" s="394"/>
      <c r="F289" s="394"/>
      <c r="G289" s="394"/>
      <c r="H289" s="299"/>
      <c r="I289" s="299"/>
      <c r="J289" s="299"/>
      <c r="K289" s="299"/>
      <c r="L289" s="107"/>
      <c r="M289" s="107"/>
      <c r="N289" s="107"/>
      <c r="O289" s="107" t="s">
        <v>2627</v>
      </c>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row>
    <row r="290" spans="1:42" ht="22.5" outlineLevel="1" x14ac:dyDescent="0.2">
      <c r="A290" s="292">
        <v>58</v>
      </c>
      <c r="B290" s="293" t="s">
        <v>2887</v>
      </c>
      <c r="C290" s="294" t="s">
        <v>2888</v>
      </c>
      <c r="D290" s="295" t="s">
        <v>210</v>
      </c>
      <c r="E290" s="296">
        <v>217.3586</v>
      </c>
      <c r="F290" s="297"/>
      <c r="G290" s="298">
        <f>ROUND(E290*F290,2)</f>
        <v>0</v>
      </c>
      <c r="H290" s="298" t="s">
        <v>811</v>
      </c>
      <c r="I290" s="298">
        <f>G290</f>
        <v>0</v>
      </c>
      <c r="J290" s="298"/>
      <c r="K290" s="298"/>
      <c r="L290" s="107"/>
      <c r="M290" s="107"/>
      <c r="N290" s="107"/>
      <c r="O290" s="107" t="s">
        <v>2620</v>
      </c>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row>
    <row r="291" spans="1:42" outlineLevel="2" x14ac:dyDescent="0.2">
      <c r="A291" s="232"/>
      <c r="B291" s="300"/>
      <c r="C291" s="395" t="s">
        <v>2889</v>
      </c>
      <c r="D291" s="396"/>
      <c r="E291" s="396"/>
      <c r="F291" s="396"/>
      <c r="G291" s="396"/>
      <c r="H291" s="299"/>
      <c r="I291" s="299"/>
      <c r="J291" s="299"/>
      <c r="K291" s="299"/>
      <c r="L291" s="107"/>
      <c r="M291" s="107"/>
      <c r="N291" s="107"/>
      <c r="O291" s="107" t="s">
        <v>2622</v>
      </c>
      <c r="P291" s="107"/>
      <c r="Q291" s="107"/>
      <c r="R291" s="107"/>
      <c r="S291" s="107"/>
      <c r="T291" s="107"/>
      <c r="U291" s="107"/>
      <c r="V291" s="107"/>
      <c r="W291" s="107"/>
      <c r="X291" s="107"/>
      <c r="Y291" s="107"/>
      <c r="Z291" s="107"/>
      <c r="AA291" s="107"/>
      <c r="AB291" s="107"/>
      <c r="AC291" s="107"/>
      <c r="AD291" s="107"/>
      <c r="AE291" s="107"/>
      <c r="AF291" s="107"/>
      <c r="AG291" s="107"/>
      <c r="AH291" s="107"/>
      <c r="AI291" s="304" t="str">
        <f>C291</f>
        <v>nebo vybouraných hmot nošením nebo přehazováním k místu nakládky přístupnému normálním dopravním prostředkům do 10 m,</v>
      </c>
      <c r="AJ291" s="107"/>
      <c r="AK291" s="107"/>
      <c r="AL291" s="107"/>
      <c r="AM291" s="107"/>
      <c r="AN291" s="107"/>
      <c r="AO291" s="107"/>
      <c r="AP291" s="107"/>
    </row>
    <row r="292" spans="1:42" ht="22.5" outlineLevel="2" x14ac:dyDescent="0.2">
      <c r="A292" s="232"/>
      <c r="B292" s="300"/>
      <c r="C292" s="397" t="s">
        <v>2890</v>
      </c>
      <c r="D292" s="398"/>
      <c r="E292" s="398"/>
      <c r="F292" s="398"/>
      <c r="G292" s="398"/>
      <c r="H292" s="299"/>
      <c r="I292" s="299"/>
      <c r="J292" s="299"/>
      <c r="K292" s="299"/>
      <c r="L292" s="107"/>
      <c r="M292" s="107"/>
      <c r="N292" s="107"/>
      <c r="O292" s="107" t="s">
        <v>2624</v>
      </c>
      <c r="P292" s="107"/>
      <c r="Q292" s="107"/>
      <c r="R292" s="107"/>
      <c r="S292" s="107"/>
      <c r="T292" s="107"/>
      <c r="U292" s="107"/>
      <c r="V292" s="107"/>
      <c r="W292" s="107"/>
      <c r="X292" s="107"/>
      <c r="Y292" s="107"/>
      <c r="Z292" s="107"/>
      <c r="AA292" s="107"/>
      <c r="AB292" s="107"/>
      <c r="AC292" s="107"/>
      <c r="AD292" s="107"/>
      <c r="AE292" s="107"/>
      <c r="AF292" s="107"/>
      <c r="AG292" s="107"/>
      <c r="AH292" s="107"/>
      <c r="AI292" s="304" t="str">
        <f>C292</f>
        <v>S naložením suti nebo vybouraných hmot do dopravního prostředku a na jejich vyložením, popřípadě přeložením na normální dopravní prostředek.</v>
      </c>
      <c r="AJ292" s="107"/>
      <c r="AK292" s="107"/>
      <c r="AL292" s="107"/>
      <c r="AM292" s="107"/>
      <c r="AN292" s="107"/>
      <c r="AO292" s="107"/>
      <c r="AP292" s="107"/>
    </row>
    <row r="293" spans="1:42" outlineLevel="2" x14ac:dyDescent="0.2">
      <c r="A293" s="232"/>
      <c r="B293" s="300"/>
      <c r="C293" s="301" t="s">
        <v>2891</v>
      </c>
      <c r="D293" s="302"/>
      <c r="E293" s="303">
        <v>217.3586</v>
      </c>
      <c r="F293" s="299"/>
      <c r="G293" s="299"/>
      <c r="H293" s="299"/>
      <c r="I293" s="299"/>
      <c r="J293" s="299"/>
      <c r="K293" s="299"/>
      <c r="L293" s="107"/>
      <c r="M293" s="107"/>
      <c r="N293" s="107"/>
      <c r="O293" s="107" t="s">
        <v>121</v>
      </c>
      <c r="P293" s="107">
        <v>0</v>
      </c>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row>
    <row r="294" spans="1:42" outlineLevel="2" x14ac:dyDescent="0.2">
      <c r="A294" s="232"/>
      <c r="B294" s="300"/>
      <c r="C294" s="393"/>
      <c r="D294" s="394"/>
      <c r="E294" s="394"/>
      <c r="F294" s="394"/>
      <c r="G294" s="394"/>
      <c r="H294" s="299"/>
      <c r="I294" s="299"/>
      <c r="J294" s="299"/>
      <c r="K294" s="299"/>
      <c r="L294" s="107"/>
      <c r="M294" s="107"/>
      <c r="N294" s="107"/>
      <c r="O294" s="107" t="s">
        <v>2627</v>
      </c>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row>
    <row r="295" spans="1:42" x14ac:dyDescent="0.2">
      <c r="A295" s="4"/>
      <c r="B295" s="5"/>
      <c r="C295" s="129"/>
      <c r="D295" s="7"/>
      <c r="E295" s="4"/>
      <c r="F295" s="4"/>
      <c r="G295" s="4"/>
      <c r="H295" s="4"/>
      <c r="I295" s="4"/>
      <c r="J295" s="4"/>
      <c r="K295" s="4"/>
      <c r="M295">
        <v>15</v>
      </c>
      <c r="N295">
        <v>21</v>
      </c>
      <c r="O295" t="s">
        <v>2618</v>
      </c>
    </row>
    <row r="296" spans="1:42" x14ac:dyDescent="0.2">
      <c r="A296" s="305"/>
      <c r="B296" s="306" t="s">
        <v>28</v>
      </c>
      <c r="C296" s="307"/>
      <c r="D296" s="308"/>
      <c r="E296" s="309"/>
      <c r="F296" s="309"/>
      <c r="G296" s="310">
        <f>G8+G22+G189+G196+G200+G204+G214+G218+G235+G250+G255+G259</f>
        <v>0</v>
      </c>
      <c r="H296" s="4"/>
      <c r="I296" s="313">
        <f>I8+I22+I189+I196+I200+I204+I214+I218+I235+I250+I255+I259</f>
        <v>0</v>
      </c>
      <c r="J296" s="313"/>
      <c r="K296" s="313"/>
      <c r="M296" t="e">
        <f>SUMIF(#REF!,M295,G7:G294)</f>
        <v>#REF!</v>
      </c>
      <c r="N296" t="e">
        <f>SUMIF(#REF!,N295,G7:G294)</f>
        <v>#REF!</v>
      </c>
      <c r="O296" t="s">
        <v>807</v>
      </c>
    </row>
    <row r="297" spans="1:42" x14ac:dyDescent="0.2">
      <c r="C297" s="311"/>
      <c r="D297" s="11"/>
      <c r="O297" t="s">
        <v>2892</v>
      </c>
    </row>
    <row r="298" spans="1:42" x14ac:dyDescent="0.2">
      <c r="D298" s="11"/>
    </row>
    <row r="299" spans="1:42" x14ac:dyDescent="0.2">
      <c r="D299" s="11"/>
    </row>
    <row r="300" spans="1:42" x14ac:dyDescent="0.2">
      <c r="D300" s="11"/>
    </row>
    <row r="301" spans="1:42" x14ac:dyDescent="0.2">
      <c r="D301" s="11"/>
    </row>
    <row r="302" spans="1:42" x14ac:dyDescent="0.2">
      <c r="D302" s="11"/>
    </row>
    <row r="303" spans="1:42" x14ac:dyDescent="0.2">
      <c r="D303" s="11"/>
    </row>
    <row r="304" spans="1:42" x14ac:dyDescent="0.2">
      <c r="D304" s="11"/>
    </row>
    <row r="305" spans="4:4" x14ac:dyDescent="0.2">
      <c r="D305" s="11"/>
    </row>
    <row r="306" spans="4:4" x14ac:dyDescent="0.2">
      <c r="D306" s="11"/>
    </row>
    <row r="307" spans="4:4" x14ac:dyDescent="0.2">
      <c r="D307" s="11"/>
    </row>
    <row r="308" spans="4:4" x14ac:dyDescent="0.2">
      <c r="D308" s="11"/>
    </row>
    <row r="309" spans="4:4" x14ac:dyDescent="0.2">
      <c r="D309" s="11"/>
    </row>
    <row r="310" spans="4:4" x14ac:dyDescent="0.2">
      <c r="D310" s="11"/>
    </row>
    <row r="311" spans="4:4" x14ac:dyDescent="0.2">
      <c r="D311" s="11"/>
    </row>
    <row r="312" spans="4:4" x14ac:dyDescent="0.2">
      <c r="D312" s="11"/>
    </row>
    <row r="313" spans="4:4" x14ac:dyDescent="0.2">
      <c r="D313" s="11"/>
    </row>
    <row r="314" spans="4:4" x14ac:dyDescent="0.2">
      <c r="D314" s="11"/>
    </row>
    <row r="315" spans="4:4" x14ac:dyDescent="0.2">
      <c r="D315" s="11"/>
    </row>
    <row r="316" spans="4:4" x14ac:dyDescent="0.2">
      <c r="D316" s="11"/>
    </row>
    <row r="317" spans="4:4" x14ac:dyDescent="0.2">
      <c r="D317" s="11"/>
    </row>
    <row r="318" spans="4:4" x14ac:dyDescent="0.2">
      <c r="D318" s="11"/>
    </row>
    <row r="319" spans="4:4" x14ac:dyDescent="0.2">
      <c r="D319" s="11"/>
    </row>
    <row r="320" spans="4:4" x14ac:dyDescent="0.2">
      <c r="D320" s="11"/>
    </row>
    <row r="321" spans="4:4" x14ac:dyDescent="0.2">
      <c r="D321" s="11"/>
    </row>
    <row r="322" spans="4:4" x14ac:dyDescent="0.2">
      <c r="D322" s="11"/>
    </row>
    <row r="323" spans="4:4" x14ac:dyDescent="0.2">
      <c r="D323" s="11"/>
    </row>
    <row r="324" spans="4:4" x14ac:dyDescent="0.2">
      <c r="D324" s="11"/>
    </row>
    <row r="325" spans="4:4" x14ac:dyDescent="0.2">
      <c r="D325" s="11"/>
    </row>
    <row r="326" spans="4:4" x14ac:dyDescent="0.2">
      <c r="D326" s="11"/>
    </row>
    <row r="327" spans="4:4" x14ac:dyDescent="0.2">
      <c r="D327" s="11"/>
    </row>
    <row r="328" spans="4:4" x14ac:dyDescent="0.2">
      <c r="D328" s="11"/>
    </row>
    <row r="329" spans="4:4" x14ac:dyDescent="0.2">
      <c r="D329" s="11"/>
    </row>
    <row r="330" spans="4:4" x14ac:dyDescent="0.2">
      <c r="D330" s="11"/>
    </row>
    <row r="331" spans="4:4" x14ac:dyDescent="0.2">
      <c r="D331" s="11"/>
    </row>
    <row r="332" spans="4:4" x14ac:dyDescent="0.2">
      <c r="D332" s="11"/>
    </row>
    <row r="333" spans="4:4" x14ac:dyDescent="0.2">
      <c r="D333" s="11"/>
    </row>
    <row r="334" spans="4:4" x14ac:dyDescent="0.2">
      <c r="D334" s="11"/>
    </row>
    <row r="335" spans="4:4" x14ac:dyDescent="0.2">
      <c r="D335" s="11"/>
    </row>
    <row r="336" spans="4:4" x14ac:dyDescent="0.2">
      <c r="D336" s="11"/>
    </row>
    <row r="337" spans="4:4" x14ac:dyDescent="0.2">
      <c r="D337" s="11"/>
    </row>
    <row r="338" spans="4:4" x14ac:dyDescent="0.2">
      <c r="D338" s="11"/>
    </row>
    <row r="339" spans="4:4" x14ac:dyDescent="0.2">
      <c r="D339" s="11"/>
    </row>
    <row r="340" spans="4:4" x14ac:dyDescent="0.2">
      <c r="D340" s="11"/>
    </row>
    <row r="341" spans="4:4" x14ac:dyDescent="0.2">
      <c r="D341" s="11"/>
    </row>
    <row r="342" spans="4:4" x14ac:dyDescent="0.2">
      <c r="D342" s="11"/>
    </row>
    <row r="343" spans="4:4" x14ac:dyDescent="0.2">
      <c r="D343" s="11"/>
    </row>
    <row r="344" spans="4:4" x14ac:dyDescent="0.2">
      <c r="D344" s="11"/>
    </row>
    <row r="345" spans="4:4" x14ac:dyDescent="0.2">
      <c r="D345" s="11"/>
    </row>
    <row r="346" spans="4:4" x14ac:dyDescent="0.2">
      <c r="D346" s="11"/>
    </row>
    <row r="347" spans="4:4" x14ac:dyDescent="0.2">
      <c r="D347" s="11"/>
    </row>
    <row r="348" spans="4:4" x14ac:dyDescent="0.2">
      <c r="D348" s="11"/>
    </row>
    <row r="349" spans="4:4" x14ac:dyDescent="0.2">
      <c r="D349" s="11"/>
    </row>
    <row r="350" spans="4:4" x14ac:dyDescent="0.2">
      <c r="D350" s="11"/>
    </row>
    <row r="351" spans="4:4" x14ac:dyDescent="0.2">
      <c r="D351" s="11"/>
    </row>
    <row r="352" spans="4:4" x14ac:dyDescent="0.2">
      <c r="D352" s="11"/>
    </row>
    <row r="353" spans="4:4" x14ac:dyDescent="0.2">
      <c r="D353" s="11"/>
    </row>
    <row r="354" spans="4:4" x14ac:dyDescent="0.2">
      <c r="D354" s="11"/>
    </row>
    <row r="355" spans="4:4" x14ac:dyDescent="0.2">
      <c r="D355" s="11"/>
    </row>
    <row r="356" spans="4:4" x14ac:dyDescent="0.2">
      <c r="D356" s="11"/>
    </row>
    <row r="357" spans="4:4" x14ac:dyDescent="0.2">
      <c r="D357" s="11"/>
    </row>
    <row r="358" spans="4:4" x14ac:dyDescent="0.2">
      <c r="D358" s="11"/>
    </row>
    <row r="359" spans="4:4" x14ac:dyDescent="0.2">
      <c r="D359" s="11"/>
    </row>
    <row r="360" spans="4:4" x14ac:dyDescent="0.2">
      <c r="D360" s="11"/>
    </row>
    <row r="361" spans="4:4" x14ac:dyDescent="0.2">
      <c r="D361" s="11"/>
    </row>
    <row r="362" spans="4:4" x14ac:dyDescent="0.2">
      <c r="D362" s="11"/>
    </row>
    <row r="363" spans="4:4" x14ac:dyDescent="0.2">
      <c r="D363" s="11"/>
    </row>
    <row r="364" spans="4:4" x14ac:dyDescent="0.2">
      <c r="D364" s="11"/>
    </row>
    <row r="365" spans="4:4" x14ac:dyDescent="0.2">
      <c r="D365" s="11"/>
    </row>
    <row r="366" spans="4:4" x14ac:dyDescent="0.2">
      <c r="D366" s="11"/>
    </row>
    <row r="367" spans="4:4" x14ac:dyDescent="0.2">
      <c r="D367" s="11"/>
    </row>
    <row r="368" spans="4:4" x14ac:dyDescent="0.2">
      <c r="D368" s="11"/>
    </row>
    <row r="369" spans="4:4" x14ac:dyDescent="0.2">
      <c r="D369" s="11"/>
    </row>
    <row r="370" spans="4:4" x14ac:dyDescent="0.2">
      <c r="D370" s="11"/>
    </row>
    <row r="371" spans="4:4" x14ac:dyDescent="0.2">
      <c r="D371" s="11"/>
    </row>
    <row r="372" spans="4:4" x14ac:dyDescent="0.2">
      <c r="D372" s="11"/>
    </row>
    <row r="373" spans="4:4" x14ac:dyDescent="0.2">
      <c r="D373" s="11"/>
    </row>
    <row r="374" spans="4:4" x14ac:dyDescent="0.2">
      <c r="D374" s="11"/>
    </row>
    <row r="375" spans="4:4" x14ac:dyDescent="0.2">
      <c r="D375" s="11"/>
    </row>
    <row r="376" spans="4:4" x14ac:dyDescent="0.2">
      <c r="D376" s="11"/>
    </row>
    <row r="377" spans="4:4" x14ac:dyDescent="0.2">
      <c r="D377" s="11"/>
    </row>
    <row r="378" spans="4:4" x14ac:dyDescent="0.2">
      <c r="D378" s="11"/>
    </row>
    <row r="379" spans="4:4" x14ac:dyDescent="0.2">
      <c r="D379" s="11"/>
    </row>
    <row r="380" spans="4:4" x14ac:dyDescent="0.2">
      <c r="D380" s="11"/>
    </row>
    <row r="381" spans="4:4" x14ac:dyDescent="0.2">
      <c r="D381" s="11"/>
    </row>
    <row r="382" spans="4:4" x14ac:dyDescent="0.2">
      <c r="D382" s="11"/>
    </row>
    <row r="383" spans="4:4" x14ac:dyDescent="0.2">
      <c r="D383" s="11"/>
    </row>
    <row r="384" spans="4:4" x14ac:dyDescent="0.2">
      <c r="D384" s="11"/>
    </row>
    <row r="385" spans="4:4" x14ac:dyDescent="0.2">
      <c r="D385" s="11"/>
    </row>
    <row r="386" spans="4:4" x14ac:dyDescent="0.2">
      <c r="D386" s="11"/>
    </row>
    <row r="387" spans="4:4" x14ac:dyDescent="0.2">
      <c r="D387" s="11"/>
    </row>
    <row r="388" spans="4:4" x14ac:dyDescent="0.2">
      <c r="D388" s="11"/>
    </row>
    <row r="389" spans="4:4" x14ac:dyDescent="0.2">
      <c r="D389" s="11"/>
    </row>
    <row r="390" spans="4:4" x14ac:dyDescent="0.2">
      <c r="D390" s="11"/>
    </row>
    <row r="391" spans="4:4" x14ac:dyDescent="0.2">
      <c r="D391" s="11"/>
    </row>
    <row r="392" spans="4:4" x14ac:dyDescent="0.2">
      <c r="D392" s="11"/>
    </row>
    <row r="393" spans="4:4" x14ac:dyDescent="0.2">
      <c r="D393" s="11"/>
    </row>
    <row r="394" spans="4:4" x14ac:dyDescent="0.2">
      <c r="D394" s="11"/>
    </row>
    <row r="395" spans="4:4" x14ac:dyDescent="0.2">
      <c r="D395" s="11"/>
    </row>
    <row r="396" spans="4:4" x14ac:dyDescent="0.2">
      <c r="D396" s="11"/>
    </row>
    <row r="397" spans="4:4" x14ac:dyDescent="0.2">
      <c r="D397" s="11"/>
    </row>
    <row r="398" spans="4:4" x14ac:dyDescent="0.2">
      <c r="D398" s="11"/>
    </row>
    <row r="399" spans="4:4" x14ac:dyDescent="0.2">
      <c r="D399" s="11"/>
    </row>
    <row r="400" spans="4:4" x14ac:dyDescent="0.2">
      <c r="D400" s="11"/>
    </row>
    <row r="401" spans="4:4" x14ac:dyDescent="0.2">
      <c r="D401" s="11"/>
    </row>
    <row r="402" spans="4:4" x14ac:dyDescent="0.2">
      <c r="D402" s="11"/>
    </row>
    <row r="403" spans="4:4" x14ac:dyDescent="0.2">
      <c r="D403" s="11"/>
    </row>
    <row r="404" spans="4:4" x14ac:dyDescent="0.2">
      <c r="D404" s="11"/>
    </row>
    <row r="405" spans="4:4" x14ac:dyDescent="0.2">
      <c r="D405" s="11"/>
    </row>
    <row r="406" spans="4:4" x14ac:dyDescent="0.2">
      <c r="D406" s="11"/>
    </row>
    <row r="407" spans="4:4" x14ac:dyDescent="0.2">
      <c r="D407" s="11"/>
    </row>
    <row r="408" spans="4:4" x14ac:dyDescent="0.2">
      <c r="D408" s="11"/>
    </row>
    <row r="409" spans="4:4" x14ac:dyDescent="0.2">
      <c r="D409" s="11"/>
    </row>
    <row r="410" spans="4:4" x14ac:dyDescent="0.2">
      <c r="D410" s="11"/>
    </row>
    <row r="411" spans="4:4" x14ac:dyDescent="0.2">
      <c r="D411" s="11"/>
    </row>
    <row r="412" spans="4:4" x14ac:dyDescent="0.2">
      <c r="D412" s="11"/>
    </row>
    <row r="413" spans="4:4" x14ac:dyDescent="0.2">
      <c r="D413" s="11"/>
    </row>
    <row r="414" spans="4:4" x14ac:dyDescent="0.2">
      <c r="D414" s="11"/>
    </row>
    <row r="415" spans="4:4" x14ac:dyDescent="0.2">
      <c r="D415" s="11"/>
    </row>
    <row r="416" spans="4:4" x14ac:dyDescent="0.2">
      <c r="D416" s="11"/>
    </row>
    <row r="417" spans="4:4" x14ac:dyDescent="0.2">
      <c r="D417" s="11"/>
    </row>
    <row r="418" spans="4:4" x14ac:dyDescent="0.2">
      <c r="D418" s="11"/>
    </row>
    <row r="419" spans="4:4" x14ac:dyDescent="0.2">
      <c r="D419" s="11"/>
    </row>
    <row r="420" spans="4:4" x14ac:dyDescent="0.2">
      <c r="D420" s="11"/>
    </row>
    <row r="421" spans="4:4" x14ac:dyDescent="0.2">
      <c r="D421" s="11"/>
    </row>
    <row r="422" spans="4:4" x14ac:dyDescent="0.2">
      <c r="D422" s="11"/>
    </row>
    <row r="423" spans="4:4" x14ac:dyDescent="0.2">
      <c r="D423" s="11"/>
    </row>
    <row r="424" spans="4:4" x14ac:dyDescent="0.2">
      <c r="D424" s="11"/>
    </row>
    <row r="425" spans="4:4" x14ac:dyDescent="0.2">
      <c r="D425" s="11"/>
    </row>
    <row r="426" spans="4:4" x14ac:dyDescent="0.2">
      <c r="D426" s="11"/>
    </row>
    <row r="427" spans="4:4" x14ac:dyDescent="0.2">
      <c r="D427" s="11"/>
    </row>
    <row r="428" spans="4:4" x14ac:dyDescent="0.2">
      <c r="D428" s="11"/>
    </row>
    <row r="429" spans="4:4" x14ac:dyDescent="0.2">
      <c r="D429" s="11"/>
    </row>
    <row r="430" spans="4:4" x14ac:dyDescent="0.2">
      <c r="D430" s="11"/>
    </row>
    <row r="431" spans="4:4" x14ac:dyDescent="0.2">
      <c r="D431" s="11"/>
    </row>
    <row r="432" spans="4:4" x14ac:dyDescent="0.2">
      <c r="D432" s="11"/>
    </row>
    <row r="433" spans="4:4" x14ac:dyDescent="0.2">
      <c r="D433" s="11"/>
    </row>
    <row r="434" spans="4:4" x14ac:dyDescent="0.2">
      <c r="D434" s="11"/>
    </row>
    <row r="435" spans="4:4" x14ac:dyDescent="0.2">
      <c r="D435" s="11"/>
    </row>
    <row r="436" spans="4:4" x14ac:dyDescent="0.2">
      <c r="D436" s="11"/>
    </row>
    <row r="437" spans="4:4" x14ac:dyDescent="0.2">
      <c r="D437" s="11"/>
    </row>
    <row r="438" spans="4:4" x14ac:dyDescent="0.2">
      <c r="D438" s="11"/>
    </row>
    <row r="439" spans="4:4" x14ac:dyDescent="0.2">
      <c r="D439" s="11"/>
    </row>
    <row r="440" spans="4:4" x14ac:dyDescent="0.2">
      <c r="D440" s="11"/>
    </row>
    <row r="441" spans="4:4" x14ac:dyDescent="0.2">
      <c r="D441" s="11"/>
    </row>
    <row r="442" spans="4:4" x14ac:dyDescent="0.2">
      <c r="D442" s="11"/>
    </row>
    <row r="443" spans="4:4" x14ac:dyDescent="0.2">
      <c r="D443" s="11"/>
    </row>
    <row r="444" spans="4:4" x14ac:dyDescent="0.2">
      <c r="D444" s="11"/>
    </row>
    <row r="445" spans="4:4" x14ac:dyDescent="0.2">
      <c r="D445" s="11"/>
    </row>
    <row r="446" spans="4:4" x14ac:dyDescent="0.2">
      <c r="D446" s="11"/>
    </row>
    <row r="447" spans="4:4" x14ac:dyDescent="0.2">
      <c r="D447" s="11"/>
    </row>
    <row r="448" spans="4:4" x14ac:dyDescent="0.2">
      <c r="D448" s="11"/>
    </row>
    <row r="449" spans="4:4" x14ac:dyDescent="0.2">
      <c r="D449" s="11"/>
    </row>
    <row r="450" spans="4:4" x14ac:dyDescent="0.2">
      <c r="D450" s="11"/>
    </row>
    <row r="451" spans="4:4" x14ac:dyDescent="0.2">
      <c r="D451" s="11"/>
    </row>
    <row r="452" spans="4:4" x14ac:dyDescent="0.2">
      <c r="D452" s="11"/>
    </row>
    <row r="453" spans="4:4" x14ac:dyDescent="0.2">
      <c r="D453" s="11"/>
    </row>
    <row r="454" spans="4:4" x14ac:dyDescent="0.2">
      <c r="D454" s="11"/>
    </row>
    <row r="455" spans="4:4" x14ac:dyDescent="0.2">
      <c r="D455" s="11"/>
    </row>
    <row r="456" spans="4:4" x14ac:dyDescent="0.2">
      <c r="D456" s="11"/>
    </row>
    <row r="457" spans="4:4" x14ac:dyDescent="0.2">
      <c r="D457" s="11"/>
    </row>
    <row r="458" spans="4:4" x14ac:dyDescent="0.2">
      <c r="D458" s="11"/>
    </row>
    <row r="459" spans="4:4" x14ac:dyDescent="0.2">
      <c r="D459" s="11"/>
    </row>
    <row r="460" spans="4:4" x14ac:dyDescent="0.2">
      <c r="D460" s="11"/>
    </row>
    <row r="461" spans="4:4" x14ac:dyDescent="0.2">
      <c r="D461" s="11"/>
    </row>
    <row r="462" spans="4:4" x14ac:dyDescent="0.2">
      <c r="D462" s="11"/>
    </row>
    <row r="463" spans="4:4" x14ac:dyDescent="0.2">
      <c r="D463" s="11"/>
    </row>
    <row r="464" spans="4:4" x14ac:dyDescent="0.2">
      <c r="D464" s="11"/>
    </row>
    <row r="465" spans="4:4" x14ac:dyDescent="0.2">
      <c r="D465" s="11"/>
    </row>
    <row r="466" spans="4:4" x14ac:dyDescent="0.2">
      <c r="D466" s="11"/>
    </row>
    <row r="467" spans="4:4" x14ac:dyDescent="0.2">
      <c r="D467" s="11"/>
    </row>
    <row r="468" spans="4:4" x14ac:dyDescent="0.2">
      <c r="D468" s="11"/>
    </row>
    <row r="469" spans="4:4" x14ac:dyDescent="0.2">
      <c r="D469" s="11"/>
    </row>
    <row r="470" spans="4:4" x14ac:dyDescent="0.2">
      <c r="D470" s="11"/>
    </row>
    <row r="471" spans="4:4" x14ac:dyDescent="0.2">
      <c r="D471" s="11"/>
    </row>
    <row r="472" spans="4:4" x14ac:dyDescent="0.2">
      <c r="D472" s="11"/>
    </row>
    <row r="473" spans="4:4" x14ac:dyDescent="0.2">
      <c r="D473" s="11"/>
    </row>
    <row r="474" spans="4:4" x14ac:dyDescent="0.2">
      <c r="D474" s="11"/>
    </row>
    <row r="475" spans="4:4" x14ac:dyDescent="0.2">
      <c r="D475" s="11"/>
    </row>
    <row r="476" spans="4:4" x14ac:dyDescent="0.2">
      <c r="D476" s="11"/>
    </row>
    <row r="477" spans="4:4" x14ac:dyDescent="0.2">
      <c r="D477" s="11"/>
    </row>
    <row r="478" spans="4:4" x14ac:dyDescent="0.2">
      <c r="D478" s="11"/>
    </row>
    <row r="479" spans="4:4" x14ac:dyDescent="0.2">
      <c r="D479" s="11"/>
    </row>
    <row r="480" spans="4:4" x14ac:dyDescent="0.2">
      <c r="D480" s="11"/>
    </row>
    <row r="481" spans="4:4" x14ac:dyDescent="0.2">
      <c r="D481" s="11"/>
    </row>
    <row r="482" spans="4:4" x14ac:dyDescent="0.2">
      <c r="D482" s="11"/>
    </row>
    <row r="483" spans="4:4" x14ac:dyDescent="0.2">
      <c r="D483" s="11"/>
    </row>
    <row r="484" spans="4:4" x14ac:dyDescent="0.2">
      <c r="D484" s="11"/>
    </row>
    <row r="485" spans="4:4" x14ac:dyDescent="0.2">
      <c r="D485" s="11"/>
    </row>
    <row r="486" spans="4:4" x14ac:dyDescent="0.2">
      <c r="D486" s="11"/>
    </row>
    <row r="487" spans="4:4" x14ac:dyDescent="0.2">
      <c r="D487" s="11"/>
    </row>
    <row r="488" spans="4:4" x14ac:dyDescent="0.2">
      <c r="D488" s="11"/>
    </row>
    <row r="489" spans="4:4" x14ac:dyDescent="0.2">
      <c r="D489" s="11"/>
    </row>
    <row r="490" spans="4:4" x14ac:dyDescent="0.2">
      <c r="D490" s="11"/>
    </row>
    <row r="491" spans="4:4" x14ac:dyDescent="0.2">
      <c r="D491" s="11"/>
    </row>
    <row r="492" spans="4:4" x14ac:dyDescent="0.2">
      <c r="D492" s="11"/>
    </row>
    <row r="493" spans="4:4" x14ac:dyDescent="0.2">
      <c r="D493" s="11"/>
    </row>
    <row r="494" spans="4:4" x14ac:dyDescent="0.2">
      <c r="D494" s="11"/>
    </row>
    <row r="495" spans="4:4" x14ac:dyDescent="0.2">
      <c r="D495" s="11"/>
    </row>
    <row r="496" spans="4:4" x14ac:dyDescent="0.2">
      <c r="D496" s="11"/>
    </row>
    <row r="497" spans="4:4" x14ac:dyDescent="0.2">
      <c r="D497" s="11"/>
    </row>
    <row r="498" spans="4:4" x14ac:dyDescent="0.2">
      <c r="D498" s="11"/>
    </row>
    <row r="499" spans="4:4" x14ac:dyDescent="0.2">
      <c r="D499" s="11"/>
    </row>
    <row r="500" spans="4:4" x14ac:dyDescent="0.2">
      <c r="D500" s="11"/>
    </row>
    <row r="501" spans="4:4" x14ac:dyDescent="0.2">
      <c r="D501" s="11"/>
    </row>
    <row r="502" spans="4:4" x14ac:dyDescent="0.2">
      <c r="D502" s="11"/>
    </row>
    <row r="503" spans="4:4" x14ac:dyDescent="0.2">
      <c r="D503" s="11"/>
    </row>
    <row r="504" spans="4:4" x14ac:dyDescent="0.2">
      <c r="D504" s="11"/>
    </row>
    <row r="505" spans="4:4" x14ac:dyDescent="0.2">
      <c r="D505" s="11"/>
    </row>
    <row r="506" spans="4:4" x14ac:dyDescent="0.2">
      <c r="D506" s="11"/>
    </row>
    <row r="507" spans="4:4" x14ac:dyDescent="0.2">
      <c r="D507" s="11"/>
    </row>
    <row r="508" spans="4:4" x14ac:dyDescent="0.2">
      <c r="D508" s="11"/>
    </row>
    <row r="509" spans="4:4" x14ac:dyDescent="0.2">
      <c r="D509" s="11"/>
    </row>
    <row r="510" spans="4:4" x14ac:dyDescent="0.2">
      <c r="D510" s="11"/>
    </row>
    <row r="511" spans="4:4" x14ac:dyDescent="0.2">
      <c r="D511" s="11"/>
    </row>
    <row r="512" spans="4:4" x14ac:dyDescent="0.2">
      <c r="D512" s="11"/>
    </row>
    <row r="513" spans="4:4" x14ac:dyDescent="0.2">
      <c r="D513" s="11"/>
    </row>
    <row r="514" spans="4:4" x14ac:dyDescent="0.2">
      <c r="D514" s="11"/>
    </row>
    <row r="515" spans="4:4" x14ac:dyDescent="0.2">
      <c r="D515" s="11"/>
    </row>
    <row r="516" spans="4:4" x14ac:dyDescent="0.2">
      <c r="D516" s="11"/>
    </row>
    <row r="517" spans="4:4" x14ac:dyDescent="0.2">
      <c r="D517" s="11"/>
    </row>
    <row r="518" spans="4:4" x14ac:dyDescent="0.2">
      <c r="D518" s="11"/>
    </row>
    <row r="519" spans="4:4" x14ac:dyDescent="0.2">
      <c r="D519" s="11"/>
    </row>
    <row r="520" spans="4:4" x14ac:dyDescent="0.2">
      <c r="D520" s="11"/>
    </row>
    <row r="521" spans="4:4" x14ac:dyDescent="0.2">
      <c r="D521" s="11"/>
    </row>
    <row r="522" spans="4:4" x14ac:dyDescent="0.2">
      <c r="D522" s="11"/>
    </row>
    <row r="523" spans="4:4" x14ac:dyDescent="0.2">
      <c r="D523" s="11"/>
    </row>
    <row r="524" spans="4:4" x14ac:dyDescent="0.2">
      <c r="D524" s="11"/>
    </row>
    <row r="525" spans="4:4" x14ac:dyDescent="0.2">
      <c r="D525" s="11"/>
    </row>
    <row r="526" spans="4:4" x14ac:dyDescent="0.2">
      <c r="D526" s="11"/>
    </row>
    <row r="527" spans="4:4" x14ac:dyDescent="0.2">
      <c r="D527" s="11"/>
    </row>
    <row r="528" spans="4:4" x14ac:dyDescent="0.2">
      <c r="D528" s="11"/>
    </row>
    <row r="529" spans="4:4" x14ac:dyDescent="0.2">
      <c r="D529" s="11"/>
    </row>
    <row r="530" spans="4:4" x14ac:dyDescent="0.2">
      <c r="D530" s="11"/>
    </row>
    <row r="531" spans="4:4" x14ac:dyDescent="0.2">
      <c r="D531" s="11"/>
    </row>
    <row r="532" spans="4:4" x14ac:dyDescent="0.2">
      <c r="D532" s="11"/>
    </row>
    <row r="533" spans="4:4" x14ac:dyDescent="0.2">
      <c r="D533" s="11"/>
    </row>
    <row r="534" spans="4:4" x14ac:dyDescent="0.2">
      <c r="D534" s="11"/>
    </row>
    <row r="535" spans="4:4" x14ac:dyDescent="0.2">
      <c r="D535" s="11"/>
    </row>
    <row r="536" spans="4:4" x14ac:dyDescent="0.2">
      <c r="D536" s="11"/>
    </row>
    <row r="537" spans="4:4" x14ac:dyDescent="0.2">
      <c r="D537" s="11"/>
    </row>
    <row r="538" spans="4:4" x14ac:dyDescent="0.2">
      <c r="D538" s="11"/>
    </row>
    <row r="539" spans="4:4" x14ac:dyDescent="0.2">
      <c r="D539" s="11"/>
    </row>
    <row r="540" spans="4:4" x14ac:dyDescent="0.2">
      <c r="D540" s="11"/>
    </row>
    <row r="541" spans="4:4" x14ac:dyDescent="0.2">
      <c r="D541" s="11"/>
    </row>
    <row r="542" spans="4:4" x14ac:dyDescent="0.2">
      <c r="D542" s="11"/>
    </row>
    <row r="543" spans="4:4" x14ac:dyDescent="0.2">
      <c r="D543" s="11"/>
    </row>
    <row r="544" spans="4:4" x14ac:dyDescent="0.2">
      <c r="D544" s="11"/>
    </row>
    <row r="545" spans="4:4" x14ac:dyDescent="0.2">
      <c r="D545" s="11"/>
    </row>
    <row r="546" spans="4:4" x14ac:dyDescent="0.2">
      <c r="D546" s="11"/>
    </row>
    <row r="547" spans="4:4" x14ac:dyDescent="0.2">
      <c r="D547" s="11"/>
    </row>
    <row r="548" spans="4:4" x14ac:dyDescent="0.2">
      <c r="D548" s="11"/>
    </row>
    <row r="549" spans="4:4" x14ac:dyDescent="0.2">
      <c r="D549" s="11"/>
    </row>
    <row r="550" spans="4:4" x14ac:dyDescent="0.2">
      <c r="D550" s="11"/>
    </row>
    <row r="551" spans="4:4" x14ac:dyDescent="0.2">
      <c r="D551" s="11"/>
    </row>
    <row r="552" spans="4:4" x14ac:dyDescent="0.2">
      <c r="D552" s="11"/>
    </row>
    <row r="553" spans="4:4" x14ac:dyDescent="0.2">
      <c r="D553" s="11"/>
    </row>
    <row r="554" spans="4:4" x14ac:dyDescent="0.2">
      <c r="D554" s="11"/>
    </row>
    <row r="555" spans="4:4" x14ac:dyDescent="0.2">
      <c r="D555" s="11"/>
    </row>
    <row r="556" spans="4:4" x14ac:dyDescent="0.2">
      <c r="D556" s="11"/>
    </row>
    <row r="557" spans="4:4" x14ac:dyDescent="0.2">
      <c r="D557" s="11"/>
    </row>
    <row r="558" spans="4:4" x14ac:dyDescent="0.2">
      <c r="D558" s="11"/>
    </row>
    <row r="559" spans="4:4" x14ac:dyDescent="0.2">
      <c r="D559" s="11"/>
    </row>
    <row r="560" spans="4:4" x14ac:dyDescent="0.2">
      <c r="D560" s="11"/>
    </row>
    <row r="561" spans="4:4" x14ac:dyDescent="0.2">
      <c r="D561" s="11"/>
    </row>
    <row r="562" spans="4:4" x14ac:dyDescent="0.2">
      <c r="D562" s="11"/>
    </row>
    <row r="563" spans="4:4" x14ac:dyDescent="0.2">
      <c r="D563" s="11"/>
    </row>
    <row r="564" spans="4:4" x14ac:dyDescent="0.2">
      <c r="D564" s="11"/>
    </row>
    <row r="565" spans="4:4" x14ac:dyDescent="0.2">
      <c r="D565" s="11"/>
    </row>
    <row r="566" spans="4:4" x14ac:dyDescent="0.2">
      <c r="D566" s="11"/>
    </row>
    <row r="567" spans="4:4" x14ac:dyDescent="0.2">
      <c r="D567" s="11"/>
    </row>
    <row r="568" spans="4:4" x14ac:dyDescent="0.2">
      <c r="D568" s="11"/>
    </row>
    <row r="569" spans="4:4" x14ac:dyDescent="0.2">
      <c r="D569" s="11"/>
    </row>
    <row r="570" spans="4:4" x14ac:dyDescent="0.2">
      <c r="D570" s="11"/>
    </row>
    <row r="571" spans="4:4" x14ac:dyDescent="0.2">
      <c r="D571" s="11"/>
    </row>
    <row r="572" spans="4:4" x14ac:dyDescent="0.2">
      <c r="D572" s="11"/>
    </row>
    <row r="573" spans="4:4" x14ac:dyDescent="0.2">
      <c r="D573" s="11"/>
    </row>
    <row r="574" spans="4:4" x14ac:dyDescent="0.2">
      <c r="D574" s="11"/>
    </row>
    <row r="575" spans="4:4" x14ac:dyDescent="0.2">
      <c r="D575" s="11"/>
    </row>
    <row r="576" spans="4:4" x14ac:dyDescent="0.2">
      <c r="D576" s="11"/>
    </row>
    <row r="577" spans="4:4" x14ac:dyDescent="0.2">
      <c r="D577" s="11"/>
    </row>
    <row r="578" spans="4:4" x14ac:dyDescent="0.2">
      <c r="D578" s="11"/>
    </row>
    <row r="579" spans="4:4" x14ac:dyDescent="0.2">
      <c r="D579" s="11"/>
    </row>
    <row r="580" spans="4:4" x14ac:dyDescent="0.2">
      <c r="D580" s="11"/>
    </row>
    <row r="581" spans="4:4" x14ac:dyDescent="0.2">
      <c r="D581" s="11"/>
    </row>
    <row r="582" spans="4:4" x14ac:dyDescent="0.2">
      <c r="D582" s="11"/>
    </row>
    <row r="583" spans="4:4" x14ac:dyDescent="0.2">
      <c r="D583" s="11"/>
    </row>
    <row r="584" spans="4:4" x14ac:dyDescent="0.2">
      <c r="D584" s="11"/>
    </row>
    <row r="585" spans="4:4" x14ac:dyDescent="0.2">
      <c r="D585" s="11"/>
    </row>
    <row r="586" spans="4:4" x14ac:dyDescent="0.2">
      <c r="D586" s="11"/>
    </row>
    <row r="587" spans="4:4" x14ac:dyDescent="0.2">
      <c r="D587" s="11"/>
    </row>
    <row r="588" spans="4:4" x14ac:dyDescent="0.2">
      <c r="D588" s="11"/>
    </row>
    <row r="589" spans="4:4" x14ac:dyDescent="0.2">
      <c r="D589" s="11"/>
    </row>
    <row r="590" spans="4:4" x14ac:dyDescent="0.2">
      <c r="D590" s="11"/>
    </row>
    <row r="591" spans="4:4" x14ac:dyDescent="0.2">
      <c r="D591" s="11"/>
    </row>
    <row r="592" spans="4:4" x14ac:dyDescent="0.2">
      <c r="D592" s="11"/>
    </row>
    <row r="593" spans="4:4" x14ac:dyDescent="0.2">
      <c r="D593" s="11"/>
    </row>
    <row r="594" spans="4:4" x14ac:dyDescent="0.2">
      <c r="D594" s="11"/>
    </row>
    <row r="595" spans="4:4" x14ac:dyDescent="0.2">
      <c r="D595" s="11"/>
    </row>
    <row r="596" spans="4:4" x14ac:dyDescent="0.2">
      <c r="D596" s="11"/>
    </row>
    <row r="597" spans="4:4" x14ac:dyDescent="0.2">
      <c r="D597" s="11"/>
    </row>
    <row r="598" spans="4:4" x14ac:dyDescent="0.2">
      <c r="D598" s="11"/>
    </row>
    <row r="599" spans="4:4" x14ac:dyDescent="0.2">
      <c r="D599" s="11"/>
    </row>
    <row r="600" spans="4:4" x14ac:dyDescent="0.2">
      <c r="D600" s="11"/>
    </row>
    <row r="601" spans="4:4" x14ac:dyDescent="0.2">
      <c r="D601" s="11"/>
    </row>
    <row r="602" spans="4:4" x14ac:dyDescent="0.2">
      <c r="D602" s="11"/>
    </row>
    <row r="603" spans="4:4" x14ac:dyDescent="0.2">
      <c r="D603" s="11"/>
    </row>
    <row r="604" spans="4:4" x14ac:dyDescent="0.2">
      <c r="D604" s="11"/>
    </row>
    <row r="605" spans="4:4" x14ac:dyDescent="0.2">
      <c r="D605" s="11"/>
    </row>
    <row r="606" spans="4:4" x14ac:dyDescent="0.2">
      <c r="D606" s="11"/>
    </row>
    <row r="607" spans="4:4" x14ac:dyDescent="0.2">
      <c r="D607" s="11"/>
    </row>
    <row r="608" spans="4:4" x14ac:dyDescent="0.2">
      <c r="D608" s="11"/>
    </row>
    <row r="609" spans="4:4" x14ac:dyDescent="0.2">
      <c r="D609" s="11"/>
    </row>
    <row r="610" spans="4:4" x14ac:dyDescent="0.2">
      <c r="D610" s="11"/>
    </row>
    <row r="611" spans="4:4" x14ac:dyDescent="0.2">
      <c r="D611" s="11"/>
    </row>
    <row r="612" spans="4:4" x14ac:dyDescent="0.2">
      <c r="D612" s="11"/>
    </row>
    <row r="613" spans="4:4" x14ac:dyDescent="0.2">
      <c r="D613" s="11"/>
    </row>
    <row r="614" spans="4:4" x14ac:dyDescent="0.2">
      <c r="D614" s="11"/>
    </row>
    <row r="615" spans="4:4" x14ac:dyDescent="0.2">
      <c r="D615" s="11"/>
    </row>
    <row r="616" spans="4:4" x14ac:dyDescent="0.2">
      <c r="D616" s="11"/>
    </row>
    <row r="617" spans="4:4" x14ac:dyDescent="0.2">
      <c r="D617" s="11"/>
    </row>
    <row r="618" spans="4:4" x14ac:dyDescent="0.2">
      <c r="D618" s="11"/>
    </row>
    <row r="619" spans="4:4" x14ac:dyDescent="0.2">
      <c r="D619" s="11"/>
    </row>
    <row r="620" spans="4:4" x14ac:dyDescent="0.2">
      <c r="D620" s="11"/>
    </row>
    <row r="621" spans="4:4" x14ac:dyDescent="0.2">
      <c r="D621" s="11"/>
    </row>
    <row r="622" spans="4:4" x14ac:dyDescent="0.2">
      <c r="D622" s="11"/>
    </row>
    <row r="623" spans="4:4" x14ac:dyDescent="0.2">
      <c r="D623" s="11"/>
    </row>
    <row r="624" spans="4:4" x14ac:dyDescent="0.2">
      <c r="D624" s="11"/>
    </row>
    <row r="625" spans="4:4" x14ac:dyDescent="0.2">
      <c r="D625" s="11"/>
    </row>
    <row r="626" spans="4:4" x14ac:dyDescent="0.2">
      <c r="D626" s="11"/>
    </row>
    <row r="627" spans="4:4" x14ac:dyDescent="0.2">
      <c r="D627" s="11"/>
    </row>
    <row r="628" spans="4:4" x14ac:dyDescent="0.2">
      <c r="D628" s="11"/>
    </row>
    <row r="629" spans="4:4" x14ac:dyDescent="0.2">
      <c r="D629" s="11"/>
    </row>
    <row r="630" spans="4:4" x14ac:dyDescent="0.2">
      <c r="D630" s="11"/>
    </row>
    <row r="631" spans="4:4" x14ac:dyDescent="0.2">
      <c r="D631" s="11"/>
    </row>
    <row r="632" spans="4:4" x14ac:dyDescent="0.2">
      <c r="D632" s="11"/>
    </row>
    <row r="633" spans="4:4" x14ac:dyDescent="0.2">
      <c r="D633" s="11"/>
    </row>
    <row r="634" spans="4:4" x14ac:dyDescent="0.2">
      <c r="D634" s="11"/>
    </row>
    <row r="635" spans="4:4" x14ac:dyDescent="0.2">
      <c r="D635" s="11"/>
    </row>
    <row r="636" spans="4:4" x14ac:dyDescent="0.2">
      <c r="D636" s="11"/>
    </row>
    <row r="637" spans="4:4" x14ac:dyDescent="0.2">
      <c r="D637" s="11"/>
    </row>
    <row r="638" spans="4:4" x14ac:dyDescent="0.2">
      <c r="D638" s="11"/>
    </row>
    <row r="639" spans="4:4" x14ac:dyDescent="0.2">
      <c r="D639" s="11"/>
    </row>
    <row r="640" spans="4:4" x14ac:dyDescent="0.2">
      <c r="D640" s="11"/>
    </row>
    <row r="641" spans="4:4" x14ac:dyDescent="0.2">
      <c r="D641" s="11"/>
    </row>
    <row r="642" spans="4:4" x14ac:dyDescent="0.2">
      <c r="D642" s="11"/>
    </row>
    <row r="643" spans="4:4" x14ac:dyDescent="0.2">
      <c r="D643" s="11"/>
    </row>
    <row r="644" spans="4:4" x14ac:dyDescent="0.2">
      <c r="D644" s="11"/>
    </row>
    <row r="645" spans="4:4" x14ac:dyDescent="0.2">
      <c r="D645" s="11"/>
    </row>
    <row r="646" spans="4:4" x14ac:dyDescent="0.2">
      <c r="D646" s="11"/>
    </row>
    <row r="647" spans="4:4" x14ac:dyDescent="0.2">
      <c r="D647" s="11"/>
    </row>
    <row r="648" spans="4:4" x14ac:dyDescent="0.2">
      <c r="D648" s="11"/>
    </row>
    <row r="649" spans="4:4" x14ac:dyDescent="0.2">
      <c r="D649" s="11"/>
    </row>
    <row r="650" spans="4:4" x14ac:dyDescent="0.2">
      <c r="D650" s="11"/>
    </row>
    <row r="651" spans="4:4" x14ac:dyDescent="0.2">
      <c r="D651" s="11"/>
    </row>
    <row r="652" spans="4:4" x14ac:dyDescent="0.2">
      <c r="D652" s="11"/>
    </row>
    <row r="653" spans="4:4" x14ac:dyDescent="0.2">
      <c r="D653" s="11"/>
    </row>
    <row r="654" spans="4:4" x14ac:dyDescent="0.2">
      <c r="D654" s="11"/>
    </row>
    <row r="655" spans="4:4" x14ac:dyDescent="0.2">
      <c r="D655" s="11"/>
    </row>
    <row r="656" spans="4:4" x14ac:dyDescent="0.2">
      <c r="D656" s="11"/>
    </row>
    <row r="657" spans="4:4" x14ac:dyDescent="0.2">
      <c r="D657" s="11"/>
    </row>
    <row r="658" spans="4:4" x14ac:dyDescent="0.2">
      <c r="D658" s="11"/>
    </row>
    <row r="659" spans="4:4" x14ac:dyDescent="0.2">
      <c r="D659" s="11"/>
    </row>
    <row r="660" spans="4:4" x14ac:dyDescent="0.2">
      <c r="D660" s="11"/>
    </row>
    <row r="661" spans="4:4" x14ac:dyDescent="0.2">
      <c r="D661" s="11"/>
    </row>
    <row r="662" spans="4:4" x14ac:dyDescent="0.2">
      <c r="D662" s="11"/>
    </row>
    <row r="663" spans="4:4" x14ac:dyDescent="0.2">
      <c r="D663" s="11"/>
    </row>
    <row r="664" spans="4:4" x14ac:dyDescent="0.2">
      <c r="D664" s="11"/>
    </row>
    <row r="665" spans="4:4" x14ac:dyDescent="0.2">
      <c r="D665" s="11"/>
    </row>
    <row r="666" spans="4:4" x14ac:dyDescent="0.2">
      <c r="D666" s="11"/>
    </row>
    <row r="667" spans="4:4" x14ac:dyDescent="0.2">
      <c r="D667" s="11"/>
    </row>
    <row r="668" spans="4:4" x14ac:dyDescent="0.2">
      <c r="D668" s="11"/>
    </row>
    <row r="669" spans="4:4" x14ac:dyDescent="0.2">
      <c r="D669" s="11"/>
    </row>
    <row r="670" spans="4:4" x14ac:dyDescent="0.2">
      <c r="D670" s="11"/>
    </row>
    <row r="671" spans="4:4" x14ac:dyDescent="0.2">
      <c r="D671" s="11"/>
    </row>
    <row r="672" spans="4:4" x14ac:dyDescent="0.2">
      <c r="D672" s="11"/>
    </row>
    <row r="673" spans="4:4" x14ac:dyDescent="0.2">
      <c r="D673" s="11"/>
    </row>
    <row r="674" spans="4:4" x14ac:dyDescent="0.2">
      <c r="D674" s="11"/>
    </row>
    <row r="675" spans="4:4" x14ac:dyDescent="0.2">
      <c r="D675" s="11"/>
    </row>
    <row r="676" spans="4:4" x14ac:dyDescent="0.2">
      <c r="D676" s="11"/>
    </row>
    <row r="677" spans="4:4" x14ac:dyDescent="0.2">
      <c r="D677" s="11"/>
    </row>
    <row r="678" spans="4:4" x14ac:dyDescent="0.2">
      <c r="D678" s="11"/>
    </row>
    <row r="679" spans="4:4" x14ac:dyDescent="0.2">
      <c r="D679" s="11"/>
    </row>
    <row r="680" spans="4:4" x14ac:dyDescent="0.2">
      <c r="D680" s="11"/>
    </row>
    <row r="681" spans="4:4" x14ac:dyDescent="0.2">
      <c r="D681" s="11"/>
    </row>
    <row r="682" spans="4:4" x14ac:dyDescent="0.2">
      <c r="D682" s="11"/>
    </row>
    <row r="683" spans="4:4" x14ac:dyDescent="0.2">
      <c r="D683" s="11"/>
    </row>
    <row r="684" spans="4:4" x14ac:dyDescent="0.2">
      <c r="D684" s="11"/>
    </row>
    <row r="685" spans="4:4" x14ac:dyDescent="0.2">
      <c r="D685" s="11"/>
    </row>
    <row r="686" spans="4:4" x14ac:dyDescent="0.2">
      <c r="D686" s="11"/>
    </row>
    <row r="687" spans="4:4" x14ac:dyDescent="0.2">
      <c r="D687" s="11"/>
    </row>
    <row r="688" spans="4:4" x14ac:dyDescent="0.2">
      <c r="D688" s="11"/>
    </row>
    <row r="689" spans="4:4" x14ac:dyDescent="0.2">
      <c r="D689" s="11"/>
    </row>
    <row r="690" spans="4:4" x14ac:dyDescent="0.2">
      <c r="D690" s="11"/>
    </row>
    <row r="691" spans="4:4" x14ac:dyDescent="0.2">
      <c r="D691" s="11"/>
    </row>
    <row r="692" spans="4:4" x14ac:dyDescent="0.2">
      <c r="D692" s="11"/>
    </row>
    <row r="693" spans="4:4" x14ac:dyDescent="0.2">
      <c r="D693" s="11"/>
    </row>
    <row r="694" spans="4:4" x14ac:dyDescent="0.2">
      <c r="D694" s="11"/>
    </row>
    <row r="695" spans="4:4" x14ac:dyDescent="0.2">
      <c r="D695" s="11"/>
    </row>
    <row r="696" spans="4:4" x14ac:dyDescent="0.2">
      <c r="D696" s="11"/>
    </row>
    <row r="697" spans="4:4" x14ac:dyDescent="0.2">
      <c r="D697" s="11"/>
    </row>
    <row r="698" spans="4:4" x14ac:dyDescent="0.2">
      <c r="D698" s="11"/>
    </row>
    <row r="699" spans="4:4" x14ac:dyDescent="0.2">
      <c r="D699" s="11"/>
    </row>
    <row r="700" spans="4:4" x14ac:dyDescent="0.2">
      <c r="D700" s="11"/>
    </row>
    <row r="701" spans="4:4" x14ac:dyDescent="0.2">
      <c r="D701" s="11"/>
    </row>
    <row r="702" spans="4:4" x14ac:dyDescent="0.2">
      <c r="D702" s="11"/>
    </row>
    <row r="703" spans="4:4" x14ac:dyDescent="0.2">
      <c r="D703" s="11"/>
    </row>
    <row r="704" spans="4:4" x14ac:dyDescent="0.2">
      <c r="D704" s="11"/>
    </row>
    <row r="705" spans="4:4" x14ac:dyDescent="0.2">
      <c r="D705" s="11"/>
    </row>
    <row r="706" spans="4:4" x14ac:dyDescent="0.2">
      <c r="D706" s="11"/>
    </row>
    <row r="707" spans="4:4" x14ac:dyDescent="0.2">
      <c r="D707" s="11"/>
    </row>
    <row r="708" spans="4:4" x14ac:dyDescent="0.2">
      <c r="D708" s="11"/>
    </row>
    <row r="709" spans="4:4" x14ac:dyDescent="0.2">
      <c r="D709" s="11"/>
    </row>
    <row r="710" spans="4:4" x14ac:dyDescent="0.2">
      <c r="D710" s="11"/>
    </row>
    <row r="711" spans="4:4" x14ac:dyDescent="0.2">
      <c r="D711" s="11"/>
    </row>
    <row r="712" spans="4:4" x14ac:dyDescent="0.2">
      <c r="D712" s="11"/>
    </row>
    <row r="713" spans="4:4" x14ac:dyDescent="0.2">
      <c r="D713" s="11"/>
    </row>
    <row r="714" spans="4:4" x14ac:dyDescent="0.2">
      <c r="D714" s="11"/>
    </row>
    <row r="715" spans="4:4" x14ac:dyDescent="0.2">
      <c r="D715" s="11"/>
    </row>
    <row r="716" spans="4:4" x14ac:dyDescent="0.2">
      <c r="D716" s="11"/>
    </row>
    <row r="717" spans="4:4" x14ac:dyDescent="0.2">
      <c r="D717" s="11"/>
    </row>
    <row r="718" spans="4:4" x14ac:dyDescent="0.2">
      <c r="D718" s="11"/>
    </row>
    <row r="719" spans="4:4" x14ac:dyDescent="0.2">
      <c r="D719" s="11"/>
    </row>
    <row r="720" spans="4:4" x14ac:dyDescent="0.2">
      <c r="D720" s="11"/>
    </row>
    <row r="721" spans="4:4" x14ac:dyDescent="0.2">
      <c r="D721" s="11"/>
    </row>
    <row r="722" spans="4:4" x14ac:dyDescent="0.2">
      <c r="D722" s="11"/>
    </row>
    <row r="723" spans="4:4" x14ac:dyDescent="0.2">
      <c r="D723" s="11"/>
    </row>
    <row r="724" spans="4:4" x14ac:dyDescent="0.2">
      <c r="D724" s="11"/>
    </row>
    <row r="725" spans="4:4" x14ac:dyDescent="0.2">
      <c r="D725" s="11"/>
    </row>
    <row r="726" spans="4:4" x14ac:dyDescent="0.2">
      <c r="D726" s="11"/>
    </row>
    <row r="727" spans="4:4" x14ac:dyDescent="0.2">
      <c r="D727" s="11"/>
    </row>
    <row r="728" spans="4:4" x14ac:dyDescent="0.2">
      <c r="D728" s="11"/>
    </row>
    <row r="729" spans="4:4" x14ac:dyDescent="0.2">
      <c r="D729" s="11"/>
    </row>
    <row r="730" spans="4:4" x14ac:dyDescent="0.2">
      <c r="D730" s="11"/>
    </row>
    <row r="731" spans="4:4" x14ac:dyDescent="0.2">
      <c r="D731" s="11"/>
    </row>
    <row r="732" spans="4:4" x14ac:dyDescent="0.2">
      <c r="D732" s="11"/>
    </row>
    <row r="733" spans="4:4" x14ac:dyDescent="0.2">
      <c r="D733" s="11"/>
    </row>
    <row r="734" spans="4:4" x14ac:dyDescent="0.2">
      <c r="D734" s="11"/>
    </row>
    <row r="735" spans="4:4" x14ac:dyDescent="0.2">
      <c r="D735" s="11"/>
    </row>
    <row r="736" spans="4:4" x14ac:dyDescent="0.2">
      <c r="D736" s="11"/>
    </row>
    <row r="737" spans="4:4" x14ac:dyDescent="0.2">
      <c r="D737" s="11"/>
    </row>
    <row r="738" spans="4:4" x14ac:dyDescent="0.2">
      <c r="D738" s="11"/>
    </row>
    <row r="739" spans="4:4" x14ac:dyDescent="0.2">
      <c r="D739" s="11"/>
    </row>
    <row r="740" spans="4:4" x14ac:dyDescent="0.2">
      <c r="D740" s="11"/>
    </row>
    <row r="741" spans="4:4" x14ac:dyDescent="0.2">
      <c r="D741" s="11"/>
    </row>
    <row r="742" spans="4:4" x14ac:dyDescent="0.2">
      <c r="D742" s="11"/>
    </row>
    <row r="743" spans="4:4" x14ac:dyDescent="0.2">
      <c r="D743" s="11"/>
    </row>
    <row r="744" spans="4:4" x14ac:dyDescent="0.2">
      <c r="D744" s="11"/>
    </row>
    <row r="745" spans="4:4" x14ac:dyDescent="0.2">
      <c r="D745" s="11"/>
    </row>
    <row r="746" spans="4:4" x14ac:dyDescent="0.2">
      <c r="D746" s="11"/>
    </row>
    <row r="747" spans="4:4" x14ac:dyDescent="0.2">
      <c r="D747" s="11"/>
    </row>
    <row r="748" spans="4:4" x14ac:dyDescent="0.2">
      <c r="D748" s="11"/>
    </row>
    <row r="749" spans="4:4" x14ac:dyDescent="0.2">
      <c r="D749" s="11"/>
    </row>
    <row r="750" spans="4:4" x14ac:dyDescent="0.2">
      <c r="D750" s="11"/>
    </row>
    <row r="751" spans="4:4" x14ac:dyDescent="0.2">
      <c r="D751" s="11"/>
    </row>
    <row r="752" spans="4:4" x14ac:dyDescent="0.2">
      <c r="D752" s="11"/>
    </row>
    <row r="753" spans="4:4" x14ac:dyDescent="0.2">
      <c r="D753" s="11"/>
    </row>
    <row r="754" spans="4:4" x14ac:dyDescent="0.2">
      <c r="D754" s="11"/>
    </row>
    <row r="755" spans="4:4" x14ac:dyDescent="0.2">
      <c r="D755" s="11"/>
    </row>
    <row r="756" spans="4:4" x14ac:dyDescent="0.2">
      <c r="D756" s="11"/>
    </row>
    <row r="757" spans="4:4" x14ac:dyDescent="0.2">
      <c r="D757" s="11"/>
    </row>
    <row r="758" spans="4:4" x14ac:dyDescent="0.2">
      <c r="D758" s="11"/>
    </row>
    <row r="759" spans="4:4" x14ac:dyDescent="0.2">
      <c r="D759" s="11"/>
    </row>
    <row r="760" spans="4:4" x14ac:dyDescent="0.2">
      <c r="D760" s="11"/>
    </row>
    <row r="761" spans="4:4" x14ac:dyDescent="0.2">
      <c r="D761" s="11"/>
    </row>
    <row r="762" spans="4:4" x14ac:dyDescent="0.2">
      <c r="D762" s="11"/>
    </row>
    <row r="763" spans="4:4" x14ac:dyDescent="0.2">
      <c r="D763" s="11"/>
    </row>
    <row r="764" spans="4:4" x14ac:dyDescent="0.2">
      <c r="D764" s="11"/>
    </row>
    <row r="765" spans="4:4" x14ac:dyDescent="0.2">
      <c r="D765" s="11"/>
    </row>
    <row r="766" spans="4:4" x14ac:dyDescent="0.2">
      <c r="D766" s="11"/>
    </row>
    <row r="767" spans="4:4" x14ac:dyDescent="0.2">
      <c r="D767" s="11"/>
    </row>
    <row r="768" spans="4:4" x14ac:dyDescent="0.2">
      <c r="D768" s="11"/>
    </row>
    <row r="769" spans="4:4" x14ac:dyDescent="0.2">
      <c r="D769" s="11"/>
    </row>
    <row r="770" spans="4:4" x14ac:dyDescent="0.2">
      <c r="D770" s="11"/>
    </row>
    <row r="771" spans="4:4" x14ac:dyDescent="0.2">
      <c r="D771" s="11"/>
    </row>
    <row r="772" spans="4:4" x14ac:dyDescent="0.2">
      <c r="D772" s="11"/>
    </row>
    <row r="773" spans="4:4" x14ac:dyDescent="0.2">
      <c r="D773" s="11"/>
    </row>
    <row r="774" spans="4:4" x14ac:dyDescent="0.2">
      <c r="D774" s="11"/>
    </row>
    <row r="775" spans="4:4" x14ac:dyDescent="0.2">
      <c r="D775" s="11"/>
    </row>
    <row r="776" spans="4:4" x14ac:dyDescent="0.2">
      <c r="D776" s="11"/>
    </row>
    <row r="777" spans="4:4" x14ac:dyDescent="0.2">
      <c r="D777" s="11"/>
    </row>
    <row r="778" spans="4:4" x14ac:dyDescent="0.2">
      <c r="D778" s="11"/>
    </row>
    <row r="779" spans="4:4" x14ac:dyDescent="0.2">
      <c r="D779" s="11"/>
    </row>
    <row r="780" spans="4:4" x14ac:dyDescent="0.2">
      <c r="D780" s="11"/>
    </row>
    <row r="781" spans="4:4" x14ac:dyDescent="0.2">
      <c r="D781" s="11"/>
    </row>
    <row r="782" spans="4:4" x14ac:dyDescent="0.2">
      <c r="D782" s="11"/>
    </row>
    <row r="783" spans="4:4" x14ac:dyDescent="0.2">
      <c r="D783" s="11"/>
    </row>
    <row r="784" spans="4:4" x14ac:dyDescent="0.2">
      <c r="D784" s="11"/>
    </row>
    <row r="785" spans="4:4" x14ac:dyDescent="0.2">
      <c r="D785" s="11"/>
    </row>
    <row r="786" spans="4:4" x14ac:dyDescent="0.2">
      <c r="D786" s="11"/>
    </row>
    <row r="787" spans="4:4" x14ac:dyDescent="0.2">
      <c r="D787" s="11"/>
    </row>
    <row r="788" spans="4:4" x14ac:dyDescent="0.2">
      <c r="D788" s="11"/>
    </row>
    <row r="789" spans="4:4" x14ac:dyDescent="0.2">
      <c r="D789" s="11"/>
    </row>
    <row r="790" spans="4:4" x14ac:dyDescent="0.2">
      <c r="D790" s="11"/>
    </row>
    <row r="791" spans="4:4" x14ac:dyDescent="0.2">
      <c r="D791" s="11"/>
    </row>
    <row r="792" spans="4:4" x14ac:dyDescent="0.2">
      <c r="D792" s="11"/>
    </row>
    <row r="793" spans="4:4" x14ac:dyDescent="0.2">
      <c r="D793" s="11"/>
    </row>
    <row r="794" spans="4:4" x14ac:dyDescent="0.2">
      <c r="D794" s="11"/>
    </row>
    <row r="795" spans="4:4" x14ac:dyDescent="0.2">
      <c r="D795" s="11"/>
    </row>
    <row r="796" spans="4:4" x14ac:dyDescent="0.2">
      <c r="D796" s="11"/>
    </row>
    <row r="797" spans="4:4" x14ac:dyDescent="0.2">
      <c r="D797" s="11"/>
    </row>
    <row r="798" spans="4:4" x14ac:dyDescent="0.2">
      <c r="D798" s="11"/>
    </row>
    <row r="799" spans="4:4" x14ac:dyDescent="0.2">
      <c r="D799" s="11"/>
    </row>
    <row r="800" spans="4:4" x14ac:dyDescent="0.2">
      <c r="D800" s="11"/>
    </row>
    <row r="801" spans="4:4" x14ac:dyDescent="0.2">
      <c r="D801" s="11"/>
    </row>
    <row r="802" spans="4:4" x14ac:dyDescent="0.2">
      <c r="D802" s="11"/>
    </row>
    <row r="803" spans="4:4" x14ac:dyDescent="0.2">
      <c r="D803" s="11"/>
    </row>
    <row r="804" spans="4:4" x14ac:dyDescent="0.2">
      <c r="D804" s="11"/>
    </row>
    <row r="805" spans="4:4" x14ac:dyDescent="0.2">
      <c r="D805" s="11"/>
    </row>
    <row r="806" spans="4:4" x14ac:dyDescent="0.2">
      <c r="D806" s="11"/>
    </row>
    <row r="807" spans="4:4" x14ac:dyDescent="0.2">
      <c r="D807" s="11"/>
    </row>
    <row r="808" spans="4:4" x14ac:dyDescent="0.2">
      <c r="D808" s="11"/>
    </row>
    <row r="809" spans="4:4" x14ac:dyDescent="0.2">
      <c r="D809" s="11"/>
    </row>
    <row r="810" spans="4:4" x14ac:dyDescent="0.2">
      <c r="D810" s="11"/>
    </row>
    <row r="811" spans="4:4" x14ac:dyDescent="0.2">
      <c r="D811" s="11"/>
    </row>
    <row r="812" spans="4:4" x14ac:dyDescent="0.2">
      <c r="D812" s="11"/>
    </row>
    <row r="813" spans="4:4" x14ac:dyDescent="0.2">
      <c r="D813" s="11"/>
    </row>
    <row r="814" spans="4:4" x14ac:dyDescent="0.2">
      <c r="D814" s="11"/>
    </row>
    <row r="815" spans="4:4" x14ac:dyDescent="0.2">
      <c r="D815" s="11"/>
    </row>
    <row r="816" spans="4:4" x14ac:dyDescent="0.2">
      <c r="D816" s="11"/>
    </row>
    <row r="817" spans="4:4" x14ac:dyDescent="0.2">
      <c r="D817" s="11"/>
    </row>
    <row r="818" spans="4:4" x14ac:dyDescent="0.2">
      <c r="D818" s="11"/>
    </row>
    <row r="819" spans="4:4" x14ac:dyDescent="0.2">
      <c r="D819" s="11"/>
    </row>
    <row r="820" spans="4:4" x14ac:dyDescent="0.2">
      <c r="D820" s="11"/>
    </row>
    <row r="821" spans="4:4" x14ac:dyDescent="0.2">
      <c r="D821" s="11"/>
    </row>
    <row r="822" spans="4:4" x14ac:dyDescent="0.2">
      <c r="D822" s="11"/>
    </row>
    <row r="823" spans="4:4" x14ac:dyDescent="0.2">
      <c r="D823" s="11"/>
    </row>
    <row r="824" spans="4:4" x14ac:dyDescent="0.2">
      <c r="D824" s="11"/>
    </row>
    <row r="825" spans="4:4" x14ac:dyDescent="0.2">
      <c r="D825" s="11"/>
    </row>
    <row r="826" spans="4:4" x14ac:dyDescent="0.2">
      <c r="D826" s="11"/>
    </row>
    <row r="827" spans="4:4" x14ac:dyDescent="0.2">
      <c r="D827" s="11"/>
    </row>
    <row r="828" spans="4:4" x14ac:dyDescent="0.2">
      <c r="D828" s="11"/>
    </row>
    <row r="829" spans="4:4" x14ac:dyDescent="0.2">
      <c r="D829" s="11"/>
    </row>
    <row r="830" spans="4:4" x14ac:dyDescent="0.2">
      <c r="D830" s="11"/>
    </row>
    <row r="831" spans="4:4" x14ac:dyDescent="0.2">
      <c r="D831" s="11"/>
    </row>
    <row r="832" spans="4:4" x14ac:dyDescent="0.2">
      <c r="D832" s="11"/>
    </row>
    <row r="833" spans="4:4" x14ac:dyDescent="0.2">
      <c r="D833" s="11"/>
    </row>
    <row r="834" spans="4:4" x14ac:dyDescent="0.2">
      <c r="D834" s="11"/>
    </row>
    <row r="835" spans="4:4" x14ac:dyDescent="0.2">
      <c r="D835" s="11"/>
    </row>
    <row r="836" spans="4:4" x14ac:dyDescent="0.2">
      <c r="D836" s="11"/>
    </row>
    <row r="837" spans="4:4" x14ac:dyDescent="0.2">
      <c r="D837" s="11"/>
    </row>
    <row r="838" spans="4:4" x14ac:dyDescent="0.2">
      <c r="D838" s="11"/>
    </row>
    <row r="839" spans="4:4" x14ac:dyDescent="0.2">
      <c r="D839" s="11"/>
    </row>
    <row r="840" spans="4:4" x14ac:dyDescent="0.2">
      <c r="D840" s="11"/>
    </row>
    <row r="841" spans="4:4" x14ac:dyDescent="0.2">
      <c r="D841" s="11"/>
    </row>
    <row r="842" spans="4:4" x14ac:dyDescent="0.2">
      <c r="D842" s="11"/>
    </row>
    <row r="843" spans="4:4" x14ac:dyDescent="0.2">
      <c r="D843" s="11"/>
    </row>
    <row r="844" spans="4:4" x14ac:dyDescent="0.2">
      <c r="D844" s="11"/>
    </row>
    <row r="845" spans="4:4" x14ac:dyDescent="0.2">
      <c r="D845" s="11"/>
    </row>
    <row r="846" spans="4:4" x14ac:dyDescent="0.2">
      <c r="D846" s="11"/>
    </row>
    <row r="847" spans="4:4" x14ac:dyDescent="0.2">
      <c r="D847" s="11"/>
    </row>
    <row r="848" spans="4:4" x14ac:dyDescent="0.2">
      <c r="D848" s="11"/>
    </row>
    <row r="849" spans="4:4" x14ac:dyDescent="0.2">
      <c r="D849" s="11"/>
    </row>
    <row r="850" spans="4:4" x14ac:dyDescent="0.2">
      <c r="D850" s="11"/>
    </row>
    <row r="851" spans="4:4" x14ac:dyDescent="0.2">
      <c r="D851" s="11"/>
    </row>
    <row r="852" spans="4:4" x14ac:dyDescent="0.2">
      <c r="D852" s="11"/>
    </row>
    <row r="853" spans="4:4" x14ac:dyDescent="0.2">
      <c r="D853" s="11"/>
    </row>
    <row r="854" spans="4:4" x14ac:dyDescent="0.2">
      <c r="D854" s="11"/>
    </row>
    <row r="855" spans="4:4" x14ac:dyDescent="0.2">
      <c r="D855" s="11"/>
    </row>
    <row r="856" spans="4:4" x14ac:dyDescent="0.2">
      <c r="D856" s="11"/>
    </row>
    <row r="857" spans="4:4" x14ac:dyDescent="0.2">
      <c r="D857" s="11"/>
    </row>
    <row r="858" spans="4:4" x14ac:dyDescent="0.2">
      <c r="D858" s="11"/>
    </row>
    <row r="859" spans="4:4" x14ac:dyDescent="0.2">
      <c r="D859" s="11"/>
    </row>
    <row r="860" spans="4:4" x14ac:dyDescent="0.2">
      <c r="D860" s="11"/>
    </row>
    <row r="861" spans="4:4" x14ac:dyDescent="0.2">
      <c r="D861" s="11"/>
    </row>
    <row r="862" spans="4:4" x14ac:dyDescent="0.2">
      <c r="D862" s="11"/>
    </row>
    <row r="863" spans="4:4" x14ac:dyDescent="0.2">
      <c r="D863" s="11"/>
    </row>
    <row r="864" spans="4:4" x14ac:dyDescent="0.2">
      <c r="D864" s="11"/>
    </row>
    <row r="865" spans="4:4" x14ac:dyDescent="0.2">
      <c r="D865" s="11"/>
    </row>
    <row r="866" spans="4:4" x14ac:dyDescent="0.2">
      <c r="D866" s="11"/>
    </row>
    <row r="867" spans="4:4" x14ac:dyDescent="0.2">
      <c r="D867" s="11"/>
    </row>
    <row r="868" spans="4:4" x14ac:dyDescent="0.2">
      <c r="D868" s="11"/>
    </row>
    <row r="869" spans="4:4" x14ac:dyDescent="0.2">
      <c r="D869" s="11"/>
    </row>
    <row r="870" spans="4:4" x14ac:dyDescent="0.2">
      <c r="D870" s="11"/>
    </row>
    <row r="871" spans="4:4" x14ac:dyDescent="0.2">
      <c r="D871" s="11"/>
    </row>
    <row r="872" spans="4:4" x14ac:dyDescent="0.2">
      <c r="D872" s="11"/>
    </row>
    <row r="873" spans="4:4" x14ac:dyDescent="0.2">
      <c r="D873" s="11"/>
    </row>
    <row r="874" spans="4:4" x14ac:dyDescent="0.2">
      <c r="D874" s="11"/>
    </row>
    <row r="875" spans="4:4" x14ac:dyDescent="0.2">
      <c r="D875" s="11"/>
    </row>
    <row r="876" spans="4:4" x14ac:dyDescent="0.2">
      <c r="D876" s="11"/>
    </row>
    <row r="877" spans="4:4" x14ac:dyDescent="0.2">
      <c r="D877" s="11"/>
    </row>
    <row r="878" spans="4:4" x14ac:dyDescent="0.2">
      <c r="D878" s="11"/>
    </row>
    <row r="879" spans="4:4" x14ac:dyDescent="0.2">
      <c r="D879" s="11"/>
    </row>
    <row r="880" spans="4:4" x14ac:dyDescent="0.2">
      <c r="D880" s="11"/>
    </row>
    <row r="881" spans="4:4" x14ac:dyDescent="0.2">
      <c r="D881" s="11"/>
    </row>
    <row r="882" spans="4:4" x14ac:dyDescent="0.2">
      <c r="D882" s="11"/>
    </row>
    <row r="883" spans="4:4" x14ac:dyDescent="0.2">
      <c r="D883" s="11"/>
    </row>
    <row r="884" spans="4:4" x14ac:dyDescent="0.2">
      <c r="D884" s="11"/>
    </row>
    <row r="885" spans="4:4" x14ac:dyDescent="0.2">
      <c r="D885" s="11"/>
    </row>
    <row r="886" spans="4:4" x14ac:dyDescent="0.2">
      <c r="D886" s="11"/>
    </row>
    <row r="887" spans="4:4" x14ac:dyDescent="0.2">
      <c r="D887" s="11"/>
    </row>
    <row r="888" spans="4:4" x14ac:dyDescent="0.2">
      <c r="D888" s="11"/>
    </row>
    <row r="889" spans="4:4" x14ac:dyDescent="0.2">
      <c r="D889" s="11"/>
    </row>
    <row r="890" spans="4:4" x14ac:dyDescent="0.2">
      <c r="D890" s="11"/>
    </row>
    <row r="891" spans="4:4" x14ac:dyDescent="0.2">
      <c r="D891" s="11"/>
    </row>
    <row r="892" spans="4:4" x14ac:dyDescent="0.2">
      <c r="D892" s="11"/>
    </row>
    <row r="893" spans="4:4" x14ac:dyDescent="0.2">
      <c r="D893" s="11"/>
    </row>
    <row r="894" spans="4:4" x14ac:dyDescent="0.2">
      <c r="D894" s="11"/>
    </row>
    <row r="895" spans="4:4" x14ac:dyDescent="0.2">
      <c r="D895" s="11"/>
    </row>
    <row r="896" spans="4:4" x14ac:dyDescent="0.2">
      <c r="D896" s="11"/>
    </row>
    <row r="897" spans="4:4" x14ac:dyDescent="0.2">
      <c r="D897" s="11"/>
    </row>
    <row r="898" spans="4:4" x14ac:dyDescent="0.2">
      <c r="D898" s="11"/>
    </row>
    <row r="899" spans="4:4" x14ac:dyDescent="0.2">
      <c r="D899" s="11"/>
    </row>
    <row r="900" spans="4:4" x14ac:dyDescent="0.2">
      <c r="D900" s="11"/>
    </row>
    <row r="901" spans="4:4" x14ac:dyDescent="0.2">
      <c r="D901" s="11"/>
    </row>
    <row r="902" spans="4:4" x14ac:dyDescent="0.2">
      <c r="D902" s="11"/>
    </row>
    <row r="903" spans="4:4" x14ac:dyDescent="0.2">
      <c r="D903" s="11"/>
    </row>
    <row r="904" spans="4:4" x14ac:dyDescent="0.2">
      <c r="D904" s="11"/>
    </row>
    <row r="905" spans="4:4" x14ac:dyDescent="0.2">
      <c r="D905" s="11"/>
    </row>
    <row r="906" spans="4:4" x14ac:dyDescent="0.2">
      <c r="D906" s="11"/>
    </row>
    <row r="907" spans="4:4" x14ac:dyDescent="0.2">
      <c r="D907" s="11"/>
    </row>
    <row r="908" spans="4:4" x14ac:dyDescent="0.2">
      <c r="D908" s="11"/>
    </row>
    <row r="909" spans="4:4" x14ac:dyDescent="0.2">
      <c r="D909" s="11"/>
    </row>
    <row r="910" spans="4:4" x14ac:dyDescent="0.2">
      <c r="D910" s="11"/>
    </row>
    <row r="911" spans="4:4" x14ac:dyDescent="0.2">
      <c r="D911" s="11"/>
    </row>
    <row r="912" spans="4:4" x14ac:dyDescent="0.2">
      <c r="D912" s="11"/>
    </row>
    <row r="913" spans="4:4" x14ac:dyDescent="0.2">
      <c r="D913" s="11"/>
    </row>
    <row r="914" spans="4:4" x14ac:dyDescent="0.2">
      <c r="D914" s="11"/>
    </row>
    <row r="915" spans="4:4" x14ac:dyDescent="0.2">
      <c r="D915" s="11"/>
    </row>
    <row r="916" spans="4:4" x14ac:dyDescent="0.2">
      <c r="D916" s="11"/>
    </row>
    <row r="917" spans="4:4" x14ac:dyDescent="0.2">
      <c r="D917" s="11"/>
    </row>
    <row r="918" spans="4:4" x14ac:dyDescent="0.2">
      <c r="D918" s="11"/>
    </row>
    <row r="919" spans="4:4" x14ac:dyDescent="0.2">
      <c r="D919" s="11"/>
    </row>
    <row r="920" spans="4:4" x14ac:dyDescent="0.2">
      <c r="D920" s="11"/>
    </row>
    <row r="921" spans="4:4" x14ac:dyDescent="0.2">
      <c r="D921" s="11"/>
    </row>
    <row r="922" spans="4:4" x14ac:dyDescent="0.2">
      <c r="D922" s="11"/>
    </row>
    <row r="923" spans="4:4" x14ac:dyDescent="0.2">
      <c r="D923" s="11"/>
    </row>
    <row r="924" spans="4:4" x14ac:dyDescent="0.2">
      <c r="D924" s="11"/>
    </row>
    <row r="925" spans="4:4" x14ac:dyDescent="0.2">
      <c r="D925" s="11"/>
    </row>
    <row r="926" spans="4:4" x14ac:dyDescent="0.2">
      <c r="D926" s="11"/>
    </row>
    <row r="927" spans="4:4" x14ac:dyDescent="0.2">
      <c r="D927" s="11"/>
    </row>
    <row r="928" spans="4:4" x14ac:dyDescent="0.2">
      <c r="D928" s="11"/>
    </row>
    <row r="929" spans="4:4" x14ac:dyDescent="0.2">
      <c r="D929" s="11"/>
    </row>
    <row r="930" spans="4:4" x14ac:dyDescent="0.2">
      <c r="D930" s="11"/>
    </row>
    <row r="931" spans="4:4" x14ac:dyDescent="0.2">
      <c r="D931" s="11"/>
    </row>
    <row r="932" spans="4:4" x14ac:dyDescent="0.2">
      <c r="D932" s="11"/>
    </row>
    <row r="933" spans="4:4" x14ac:dyDescent="0.2">
      <c r="D933" s="11"/>
    </row>
    <row r="934" spans="4:4" x14ac:dyDescent="0.2">
      <c r="D934" s="11"/>
    </row>
    <row r="935" spans="4:4" x14ac:dyDescent="0.2">
      <c r="D935" s="11"/>
    </row>
    <row r="936" spans="4:4" x14ac:dyDescent="0.2">
      <c r="D936" s="11"/>
    </row>
    <row r="937" spans="4:4" x14ac:dyDescent="0.2">
      <c r="D937" s="11"/>
    </row>
    <row r="938" spans="4:4" x14ac:dyDescent="0.2">
      <c r="D938" s="11"/>
    </row>
    <row r="939" spans="4:4" x14ac:dyDescent="0.2">
      <c r="D939" s="11"/>
    </row>
    <row r="940" spans="4:4" x14ac:dyDescent="0.2">
      <c r="D940" s="11"/>
    </row>
    <row r="941" spans="4:4" x14ac:dyDescent="0.2">
      <c r="D941" s="11"/>
    </row>
    <row r="942" spans="4:4" x14ac:dyDescent="0.2">
      <c r="D942" s="11"/>
    </row>
    <row r="943" spans="4:4" x14ac:dyDescent="0.2">
      <c r="D943" s="11"/>
    </row>
    <row r="944" spans="4:4" x14ac:dyDescent="0.2">
      <c r="D944" s="11"/>
    </row>
    <row r="945" spans="4:4" x14ac:dyDescent="0.2">
      <c r="D945" s="11"/>
    </row>
    <row r="946" spans="4:4" x14ac:dyDescent="0.2">
      <c r="D946" s="11"/>
    </row>
    <row r="947" spans="4:4" x14ac:dyDescent="0.2">
      <c r="D947" s="11"/>
    </row>
    <row r="948" spans="4:4" x14ac:dyDescent="0.2">
      <c r="D948" s="11"/>
    </row>
    <row r="949" spans="4:4" x14ac:dyDescent="0.2">
      <c r="D949" s="11"/>
    </row>
    <row r="950" spans="4:4" x14ac:dyDescent="0.2">
      <c r="D950" s="11"/>
    </row>
    <row r="951" spans="4:4" x14ac:dyDescent="0.2">
      <c r="D951" s="11"/>
    </row>
    <row r="952" spans="4:4" x14ac:dyDescent="0.2">
      <c r="D952" s="11"/>
    </row>
    <row r="953" spans="4:4" x14ac:dyDescent="0.2">
      <c r="D953" s="11"/>
    </row>
    <row r="954" spans="4:4" x14ac:dyDescent="0.2">
      <c r="D954" s="11"/>
    </row>
    <row r="955" spans="4:4" x14ac:dyDescent="0.2">
      <c r="D955" s="11"/>
    </row>
    <row r="956" spans="4:4" x14ac:dyDescent="0.2">
      <c r="D956" s="11"/>
    </row>
    <row r="957" spans="4:4" x14ac:dyDescent="0.2">
      <c r="D957" s="11"/>
    </row>
    <row r="958" spans="4:4" x14ac:dyDescent="0.2">
      <c r="D958" s="11"/>
    </row>
    <row r="959" spans="4:4" x14ac:dyDescent="0.2">
      <c r="D959" s="11"/>
    </row>
    <row r="960" spans="4:4" x14ac:dyDescent="0.2">
      <c r="D960" s="11"/>
    </row>
    <row r="961" spans="4:4" x14ac:dyDescent="0.2">
      <c r="D961" s="11"/>
    </row>
    <row r="962" spans="4:4" x14ac:dyDescent="0.2">
      <c r="D962" s="11"/>
    </row>
    <row r="963" spans="4:4" x14ac:dyDescent="0.2">
      <c r="D963" s="11"/>
    </row>
    <row r="964" spans="4:4" x14ac:dyDescent="0.2">
      <c r="D964" s="11"/>
    </row>
    <row r="965" spans="4:4" x14ac:dyDescent="0.2">
      <c r="D965" s="11"/>
    </row>
    <row r="966" spans="4:4" x14ac:dyDescent="0.2">
      <c r="D966" s="11"/>
    </row>
    <row r="967" spans="4:4" x14ac:dyDescent="0.2">
      <c r="D967" s="11"/>
    </row>
    <row r="968" spans="4:4" x14ac:dyDescent="0.2">
      <c r="D968" s="11"/>
    </row>
    <row r="969" spans="4:4" x14ac:dyDescent="0.2">
      <c r="D969" s="11"/>
    </row>
    <row r="970" spans="4:4" x14ac:dyDescent="0.2">
      <c r="D970" s="11"/>
    </row>
    <row r="971" spans="4:4" x14ac:dyDescent="0.2">
      <c r="D971" s="11"/>
    </row>
    <row r="972" spans="4:4" x14ac:dyDescent="0.2">
      <c r="D972" s="11"/>
    </row>
    <row r="973" spans="4:4" x14ac:dyDescent="0.2">
      <c r="D973" s="11"/>
    </row>
    <row r="974" spans="4:4" x14ac:dyDescent="0.2">
      <c r="D974" s="11"/>
    </row>
    <row r="975" spans="4:4" x14ac:dyDescent="0.2">
      <c r="D975" s="11"/>
    </row>
    <row r="976" spans="4:4" x14ac:dyDescent="0.2">
      <c r="D976" s="11"/>
    </row>
    <row r="977" spans="4:4" x14ac:dyDescent="0.2">
      <c r="D977" s="11"/>
    </row>
    <row r="978" spans="4:4" x14ac:dyDescent="0.2">
      <c r="D978" s="11"/>
    </row>
    <row r="979" spans="4:4" x14ac:dyDescent="0.2">
      <c r="D979" s="11"/>
    </row>
    <row r="980" spans="4:4" x14ac:dyDescent="0.2">
      <c r="D980" s="11"/>
    </row>
    <row r="981" spans="4:4" x14ac:dyDescent="0.2">
      <c r="D981" s="11"/>
    </row>
    <row r="982" spans="4:4" x14ac:dyDescent="0.2">
      <c r="D982" s="11"/>
    </row>
    <row r="983" spans="4:4" x14ac:dyDescent="0.2">
      <c r="D983" s="11"/>
    </row>
    <row r="984" spans="4:4" x14ac:dyDescent="0.2">
      <c r="D984" s="11"/>
    </row>
    <row r="985" spans="4:4" x14ac:dyDescent="0.2">
      <c r="D985" s="11"/>
    </row>
    <row r="986" spans="4:4" x14ac:dyDescent="0.2">
      <c r="D986" s="11"/>
    </row>
    <row r="987" spans="4:4" x14ac:dyDescent="0.2">
      <c r="D987" s="11"/>
    </row>
    <row r="988" spans="4:4" x14ac:dyDescent="0.2">
      <c r="D988" s="11"/>
    </row>
    <row r="989" spans="4:4" x14ac:dyDescent="0.2">
      <c r="D989" s="11"/>
    </row>
    <row r="990" spans="4:4" x14ac:dyDescent="0.2">
      <c r="D990" s="11"/>
    </row>
    <row r="991" spans="4:4" x14ac:dyDescent="0.2">
      <c r="D991" s="11"/>
    </row>
    <row r="992" spans="4:4" x14ac:dyDescent="0.2">
      <c r="D992" s="11"/>
    </row>
    <row r="993" spans="4:4" x14ac:dyDescent="0.2">
      <c r="D993" s="11"/>
    </row>
    <row r="994" spans="4:4" x14ac:dyDescent="0.2">
      <c r="D994" s="11"/>
    </row>
    <row r="995" spans="4:4" x14ac:dyDescent="0.2">
      <c r="D995" s="11"/>
    </row>
    <row r="996" spans="4:4" x14ac:dyDescent="0.2">
      <c r="D996" s="11"/>
    </row>
    <row r="997" spans="4:4" x14ac:dyDescent="0.2">
      <c r="D997" s="11"/>
    </row>
    <row r="998" spans="4:4" x14ac:dyDescent="0.2">
      <c r="D998" s="11"/>
    </row>
    <row r="999" spans="4:4" x14ac:dyDescent="0.2">
      <c r="D999" s="11"/>
    </row>
    <row r="1000" spans="4:4" x14ac:dyDescent="0.2">
      <c r="D1000" s="11"/>
    </row>
    <row r="1001" spans="4:4" x14ac:dyDescent="0.2">
      <c r="D1001" s="11"/>
    </row>
    <row r="1002" spans="4:4" x14ac:dyDescent="0.2">
      <c r="D1002" s="11"/>
    </row>
    <row r="1003" spans="4:4" x14ac:dyDescent="0.2">
      <c r="D1003" s="11"/>
    </row>
    <row r="1004" spans="4:4" x14ac:dyDescent="0.2">
      <c r="D1004" s="11"/>
    </row>
    <row r="1005" spans="4:4" x14ac:dyDescent="0.2">
      <c r="D1005" s="11"/>
    </row>
    <row r="1006" spans="4:4" x14ac:dyDescent="0.2">
      <c r="D1006" s="11"/>
    </row>
    <row r="1007" spans="4:4" x14ac:dyDescent="0.2">
      <c r="D1007" s="11"/>
    </row>
    <row r="1008" spans="4:4" x14ac:dyDescent="0.2">
      <c r="D1008" s="11"/>
    </row>
    <row r="1009" spans="4:4" x14ac:dyDescent="0.2">
      <c r="D1009" s="11"/>
    </row>
    <row r="1010" spans="4:4" x14ac:dyDescent="0.2">
      <c r="D1010" s="11"/>
    </row>
    <row r="1011" spans="4:4" x14ac:dyDescent="0.2">
      <c r="D1011" s="11"/>
    </row>
    <row r="1012" spans="4:4" x14ac:dyDescent="0.2">
      <c r="D1012" s="11"/>
    </row>
    <row r="1013" spans="4:4" x14ac:dyDescent="0.2">
      <c r="D1013" s="11"/>
    </row>
    <row r="1014" spans="4:4" x14ac:dyDescent="0.2">
      <c r="D1014" s="11"/>
    </row>
    <row r="1015" spans="4:4" x14ac:dyDescent="0.2">
      <c r="D1015" s="11"/>
    </row>
    <row r="1016" spans="4:4" x14ac:dyDescent="0.2">
      <c r="D1016" s="11"/>
    </row>
    <row r="1017" spans="4:4" x14ac:dyDescent="0.2">
      <c r="D1017" s="11"/>
    </row>
    <row r="1018" spans="4:4" x14ac:dyDescent="0.2">
      <c r="D1018" s="11"/>
    </row>
    <row r="1019" spans="4:4" x14ac:dyDescent="0.2">
      <c r="D1019" s="11"/>
    </row>
    <row r="1020" spans="4:4" x14ac:dyDescent="0.2">
      <c r="D1020" s="11"/>
    </row>
    <row r="1021" spans="4:4" x14ac:dyDescent="0.2">
      <c r="D1021" s="11"/>
    </row>
    <row r="1022" spans="4:4" x14ac:dyDescent="0.2">
      <c r="D1022" s="11"/>
    </row>
    <row r="1023" spans="4:4" x14ac:dyDescent="0.2">
      <c r="D1023" s="11"/>
    </row>
    <row r="1024" spans="4:4" x14ac:dyDescent="0.2">
      <c r="D1024" s="11"/>
    </row>
    <row r="1025" spans="4:4" x14ac:dyDescent="0.2">
      <c r="D1025" s="11"/>
    </row>
    <row r="1026" spans="4:4" x14ac:dyDescent="0.2">
      <c r="D1026" s="11"/>
    </row>
    <row r="1027" spans="4:4" x14ac:dyDescent="0.2">
      <c r="D1027" s="11"/>
    </row>
    <row r="1028" spans="4:4" x14ac:dyDescent="0.2">
      <c r="D1028" s="11"/>
    </row>
    <row r="1029" spans="4:4" x14ac:dyDescent="0.2">
      <c r="D1029" s="11"/>
    </row>
    <row r="1030" spans="4:4" x14ac:dyDescent="0.2">
      <c r="D1030" s="11"/>
    </row>
    <row r="1031" spans="4:4" x14ac:dyDescent="0.2">
      <c r="D1031" s="11"/>
    </row>
    <row r="1032" spans="4:4" x14ac:dyDescent="0.2">
      <c r="D1032" s="11"/>
    </row>
    <row r="1033" spans="4:4" x14ac:dyDescent="0.2">
      <c r="D1033" s="11"/>
    </row>
    <row r="1034" spans="4:4" x14ac:dyDescent="0.2">
      <c r="D1034" s="11"/>
    </row>
    <row r="1035" spans="4:4" x14ac:dyDescent="0.2">
      <c r="D1035" s="11"/>
    </row>
    <row r="1036" spans="4:4" x14ac:dyDescent="0.2">
      <c r="D1036" s="11"/>
    </row>
    <row r="1037" spans="4:4" x14ac:dyDescent="0.2">
      <c r="D1037" s="11"/>
    </row>
    <row r="1038" spans="4:4" x14ac:dyDescent="0.2">
      <c r="D1038" s="11"/>
    </row>
    <row r="1039" spans="4:4" x14ac:dyDescent="0.2">
      <c r="D1039" s="11"/>
    </row>
    <row r="1040" spans="4:4" x14ac:dyDescent="0.2">
      <c r="D1040" s="11"/>
    </row>
    <row r="1041" spans="4:4" x14ac:dyDescent="0.2">
      <c r="D1041" s="11"/>
    </row>
    <row r="1042" spans="4:4" x14ac:dyDescent="0.2">
      <c r="D1042" s="11"/>
    </row>
    <row r="1043" spans="4:4" x14ac:dyDescent="0.2">
      <c r="D1043" s="11"/>
    </row>
    <row r="1044" spans="4:4" x14ac:dyDescent="0.2">
      <c r="D1044" s="11"/>
    </row>
    <row r="1045" spans="4:4" x14ac:dyDescent="0.2">
      <c r="D1045" s="11"/>
    </row>
    <row r="1046" spans="4:4" x14ac:dyDescent="0.2">
      <c r="D1046" s="11"/>
    </row>
    <row r="1047" spans="4:4" x14ac:dyDescent="0.2">
      <c r="D1047" s="11"/>
    </row>
    <row r="1048" spans="4:4" x14ac:dyDescent="0.2">
      <c r="D1048" s="11"/>
    </row>
    <row r="1049" spans="4:4" x14ac:dyDescent="0.2">
      <c r="D1049" s="11"/>
    </row>
    <row r="1050" spans="4:4" x14ac:dyDescent="0.2">
      <c r="D1050" s="11"/>
    </row>
    <row r="1051" spans="4:4" x14ac:dyDescent="0.2">
      <c r="D1051" s="11"/>
    </row>
    <row r="1052" spans="4:4" x14ac:dyDescent="0.2">
      <c r="D1052" s="11"/>
    </row>
    <row r="1053" spans="4:4" x14ac:dyDescent="0.2">
      <c r="D1053" s="11"/>
    </row>
    <row r="1054" spans="4:4" x14ac:dyDescent="0.2">
      <c r="D1054" s="11"/>
    </row>
    <row r="1055" spans="4:4" x14ac:dyDescent="0.2">
      <c r="D1055" s="11"/>
    </row>
    <row r="1056" spans="4:4" x14ac:dyDescent="0.2">
      <c r="D1056" s="11"/>
    </row>
    <row r="1057" spans="4:4" x14ac:dyDescent="0.2">
      <c r="D1057" s="11"/>
    </row>
    <row r="1058" spans="4:4" x14ac:dyDescent="0.2">
      <c r="D1058" s="11"/>
    </row>
    <row r="1059" spans="4:4" x14ac:dyDescent="0.2">
      <c r="D1059" s="11"/>
    </row>
    <row r="1060" spans="4:4" x14ac:dyDescent="0.2">
      <c r="D1060" s="11"/>
    </row>
    <row r="1061" spans="4:4" x14ac:dyDescent="0.2">
      <c r="D1061" s="11"/>
    </row>
    <row r="1062" spans="4:4" x14ac:dyDescent="0.2">
      <c r="D1062" s="11"/>
    </row>
    <row r="1063" spans="4:4" x14ac:dyDescent="0.2">
      <c r="D1063" s="11"/>
    </row>
    <row r="1064" spans="4:4" x14ac:dyDescent="0.2">
      <c r="D1064" s="11"/>
    </row>
    <row r="1065" spans="4:4" x14ac:dyDescent="0.2">
      <c r="D1065" s="11"/>
    </row>
    <row r="1066" spans="4:4" x14ac:dyDescent="0.2">
      <c r="D1066" s="11"/>
    </row>
    <row r="1067" spans="4:4" x14ac:dyDescent="0.2">
      <c r="D1067" s="11"/>
    </row>
    <row r="1068" spans="4:4" x14ac:dyDescent="0.2">
      <c r="D1068" s="11"/>
    </row>
    <row r="1069" spans="4:4" x14ac:dyDescent="0.2">
      <c r="D1069" s="11"/>
    </row>
    <row r="1070" spans="4:4" x14ac:dyDescent="0.2">
      <c r="D1070" s="11"/>
    </row>
    <row r="1071" spans="4:4" x14ac:dyDescent="0.2">
      <c r="D1071" s="11"/>
    </row>
    <row r="1072" spans="4:4" x14ac:dyDescent="0.2">
      <c r="D1072" s="11"/>
    </row>
    <row r="1073" spans="4:4" x14ac:dyDescent="0.2">
      <c r="D1073" s="11"/>
    </row>
    <row r="1074" spans="4:4" x14ac:dyDescent="0.2">
      <c r="D1074" s="11"/>
    </row>
    <row r="1075" spans="4:4" x14ac:dyDescent="0.2">
      <c r="D1075" s="11"/>
    </row>
    <row r="1076" spans="4:4" x14ac:dyDescent="0.2">
      <c r="D1076" s="11"/>
    </row>
    <row r="1077" spans="4:4" x14ac:dyDescent="0.2">
      <c r="D1077" s="11"/>
    </row>
    <row r="1078" spans="4:4" x14ac:dyDescent="0.2">
      <c r="D1078" s="11"/>
    </row>
    <row r="1079" spans="4:4" x14ac:dyDescent="0.2">
      <c r="D1079" s="11"/>
    </row>
    <row r="1080" spans="4:4" x14ac:dyDescent="0.2">
      <c r="D1080" s="11"/>
    </row>
    <row r="1081" spans="4:4" x14ac:dyDescent="0.2">
      <c r="D1081" s="11"/>
    </row>
    <row r="1082" spans="4:4" x14ac:dyDescent="0.2">
      <c r="D1082" s="11"/>
    </row>
    <row r="1083" spans="4:4" x14ac:dyDescent="0.2">
      <c r="D1083" s="11"/>
    </row>
    <row r="1084" spans="4:4" x14ac:dyDescent="0.2">
      <c r="D1084" s="11"/>
    </row>
    <row r="1085" spans="4:4" x14ac:dyDescent="0.2">
      <c r="D1085" s="11"/>
    </row>
    <row r="1086" spans="4:4" x14ac:dyDescent="0.2">
      <c r="D1086" s="11"/>
    </row>
    <row r="1087" spans="4:4" x14ac:dyDescent="0.2">
      <c r="D1087" s="11"/>
    </row>
    <row r="1088" spans="4:4" x14ac:dyDescent="0.2">
      <c r="D1088" s="11"/>
    </row>
    <row r="1089" spans="4:4" x14ac:dyDescent="0.2">
      <c r="D1089" s="11"/>
    </row>
    <row r="1090" spans="4:4" x14ac:dyDescent="0.2">
      <c r="D1090" s="11"/>
    </row>
    <row r="1091" spans="4:4" x14ac:dyDescent="0.2">
      <c r="D1091" s="11"/>
    </row>
    <row r="1092" spans="4:4" x14ac:dyDescent="0.2">
      <c r="D1092" s="11"/>
    </row>
    <row r="1093" spans="4:4" x14ac:dyDescent="0.2">
      <c r="D1093" s="11"/>
    </row>
    <row r="1094" spans="4:4" x14ac:dyDescent="0.2">
      <c r="D1094" s="11"/>
    </row>
    <row r="1095" spans="4:4" x14ac:dyDescent="0.2">
      <c r="D1095" s="11"/>
    </row>
    <row r="1096" spans="4:4" x14ac:dyDescent="0.2">
      <c r="D1096" s="11"/>
    </row>
    <row r="1097" spans="4:4" x14ac:dyDescent="0.2">
      <c r="D1097" s="11"/>
    </row>
    <row r="1098" spans="4:4" x14ac:dyDescent="0.2">
      <c r="D1098" s="11"/>
    </row>
    <row r="1099" spans="4:4" x14ac:dyDescent="0.2">
      <c r="D1099" s="11"/>
    </row>
    <row r="1100" spans="4:4" x14ac:dyDescent="0.2">
      <c r="D1100" s="11"/>
    </row>
    <row r="1101" spans="4:4" x14ac:dyDescent="0.2">
      <c r="D1101" s="11"/>
    </row>
    <row r="1102" spans="4:4" x14ac:dyDescent="0.2">
      <c r="D1102" s="11"/>
    </row>
    <row r="1103" spans="4:4" x14ac:dyDescent="0.2">
      <c r="D1103" s="11"/>
    </row>
    <row r="1104" spans="4:4" x14ac:dyDescent="0.2">
      <c r="D1104" s="11"/>
    </row>
    <row r="1105" spans="4:4" x14ac:dyDescent="0.2">
      <c r="D1105" s="11"/>
    </row>
    <row r="1106" spans="4:4" x14ac:dyDescent="0.2">
      <c r="D1106" s="11"/>
    </row>
    <row r="1107" spans="4:4" x14ac:dyDescent="0.2">
      <c r="D1107" s="11"/>
    </row>
    <row r="1108" spans="4:4" x14ac:dyDescent="0.2">
      <c r="D1108" s="11"/>
    </row>
    <row r="1109" spans="4:4" x14ac:dyDescent="0.2">
      <c r="D1109" s="11"/>
    </row>
    <row r="1110" spans="4:4" x14ac:dyDescent="0.2">
      <c r="D1110" s="11"/>
    </row>
    <row r="1111" spans="4:4" x14ac:dyDescent="0.2">
      <c r="D1111" s="11"/>
    </row>
    <row r="1112" spans="4:4" x14ac:dyDescent="0.2">
      <c r="D1112" s="11"/>
    </row>
    <row r="1113" spans="4:4" x14ac:dyDescent="0.2">
      <c r="D1113" s="11"/>
    </row>
    <row r="1114" spans="4:4" x14ac:dyDescent="0.2">
      <c r="D1114" s="11"/>
    </row>
    <row r="1115" spans="4:4" x14ac:dyDescent="0.2">
      <c r="D1115" s="11"/>
    </row>
    <row r="1116" spans="4:4" x14ac:dyDescent="0.2">
      <c r="D1116" s="11"/>
    </row>
    <row r="1117" spans="4:4" x14ac:dyDescent="0.2">
      <c r="D1117" s="11"/>
    </row>
    <row r="1118" spans="4:4" x14ac:dyDescent="0.2">
      <c r="D1118" s="11"/>
    </row>
    <row r="1119" spans="4:4" x14ac:dyDescent="0.2">
      <c r="D1119" s="11"/>
    </row>
    <row r="1120" spans="4:4" x14ac:dyDescent="0.2">
      <c r="D1120" s="11"/>
    </row>
    <row r="1121" spans="4:4" x14ac:dyDescent="0.2">
      <c r="D1121" s="11"/>
    </row>
    <row r="1122" spans="4:4" x14ac:dyDescent="0.2">
      <c r="D1122" s="11"/>
    </row>
    <row r="1123" spans="4:4" x14ac:dyDescent="0.2">
      <c r="D1123" s="11"/>
    </row>
    <row r="1124" spans="4:4" x14ac:dyDescent="0.2">
      <c r="D1124" s="11"/>
    </row>
    <row r="1125" spans="4:4" x14ac:dyDescent="0.2">
      <c r="D1125" s="11"/>
    </row>
    <row r="1126" spans="4:4" x14ac:dyDescent="0.2">
      <c r="D1126" s="11"/>
    </row>
    <row r="1127" spans="4:4" x14ac:dyDescent="0.2">
      <c r="D1127" s="11"/>
    </row>
    <row r="1128" spans="4:4" x14ac:dyDescent="0.2">
      <c r="D1128" s="11"/>
    </row>
    <row r="1129" spans="4:4" x14ac:dyDescent="0.2">
      <c r="D1129" s="11"/>
    </row>
    <row r="1130" spans="4:4" x14ac:dyDescent="0.2">
      <c r="D1130" s="11"/>
    </row>
    <row r="1131" spans="4:4" x14ac:dyDescent="0.2">
      <c r="D1131" s="11"/>
    </row>
    <row r="1132" spans="4:4" x14ac:dyDescent="0.2">
      <c r="D1132" s="11"/>
    </row>
    <row r="1133" spans="4:4" x14ac:dyDescent="0.2">
      <c r="D1133" s="11"/>
    </row>
    <row r="1134" spans="4:4" x14ac:dyDescent="0.2">
      <c r="D1134" s="11"/>
    </row>
    <row r="1135" spans="4:4" x14ac:dyDescent="0.2">
      <c r="D1135" s="11"/>
    </row>
    <row r="1136" spans="4:4" x14ac:dyDescent="0.2">
      <c r="D1136" s="11"/>
    </row>
    <row r="1137" spans="4:4" x14ac:dyDescent="0.2">
      <c r="D1137" s="11"/>
    </row>
    <row r="1138" spans="4:4" x14ac:dyDescent="0.2">
      <c r="D1138" s="11"/>
    </row>
    <row r="1139" spans="4:4" x14ac:dyDescent="0.2">
      <c r="D1139" s="11"/>
    </row>
    <row r="1140" spans="4:4" x14ac:dyDescent="0.2">
      <c r="D1140" s="11"/>
    </row>
    <row r="1141" spans="4:4" x14ac:dyDescent="0.2">
      <c r="D1141" s="11"/>
    </row>
    <row r="1142" spans="4:4" x14ac:dyDescent="0.2">
      <c r="D1142" s="11"/>
    </row>
    <row r="1143" spans="4:4" x14ac:dyDescent="0.2">
      <c r="D1143" s="11"/>
    </row>
    <row r="1144" spans="4:4" x14ac:dyDescent="0.2">
      <c r="D1144" s="11"/>
    </row>
    <row r="1145" spans="4:4" x14ac:dyDescent="0.2">
      <c r="D1145" s="11"/>
    </row>
    <row r="1146" spans="4:4" x14ac:dyDescent="0.2">
      <c r="D1146" s="11"/>
    </row>
    <row r="1147" spans="4:4" x14ac:dyDescent="0.2">
      <c r="D1147" s="11"/>
    </row>
    <row r="1148" spans="4:4" x14ac:dyDescent="0.2">
      <c r="D1148" s="11"/>
    </row>
    <row r="1149" spans="4:4" x14ac:dyDescent="0.2">
      <c r="D1149" s="11"/>
    </row>
    <row r="1150" spans="4:4" x14ac:dyDescent="0.2">
      <c r="D1150" s="11"/>
    </row>
    <row r="1151" spans="4:4" x14ac:dyDescent="0.2">
      <c r="D1151" s="11"/>
    </row>
    <row r="1152" spans="4:4" x14ac:dyDescent="0.2">
      <c r="D1152" s="11"/>
    </row>
    <row r="1153" spans="4:4" x14ac:dyDescent="0.2">
      <c r="D1153" s="11"/>
    </row>
    <row r="1154" spans="4:4" x14ac:dyDescent="0.2">
      <c r="D1154" s="11"/>
    </row>
    <row r="1155" spans="4:4" x14ac:dyDescent="0.2">
      <c r="D1155" s="11"/>
    </row>
    <row r="1156" spans="4:4" x14ac:dyDescent="0.2">
      <c r="D1156" s="11"/>
    </row>
    <row r="1157" spans="4:4" x14ac:dyDescent="0.2">
      <c r="D1157" s="11"/>
    </row>
    <row r="1158" spans="4:4" x14ac:dyDescent="0.2">
      <c r="D1158" s="11"/>
    </row>
    <row r="1159" spans="4:4" x14ac:dyDescent="0.2">
      <c r="D1159" s="11"/>
    </row>
    <row r="1160" spans="4:4" x14ac:dyDescent="0.2">
      <c r="D1160" s="11"/>
    </row>
    <row r="1161" spans="4:4" x14ac:dyDescent="0.2">
      <c r="D1161" s="11"/>
    </row>
    <row r="1162" spans="4:4" x14ac:dyDescent="0.2">
      <c r="D1162" s="11"/>
    </row>
    <row r="1163" spans="4:4" x14ac:dyDescent="0.2">
      <c r="D1163" s="11"/>
    </row>
    <row r="1164" spans="4:4" x14ac:dyDescent="0.2">
      <c r="D1164" s="11"/>
    </row>
    <row r="1165" spans="4:4" x14ac:dyDescent="0.2">
      <c r="D1165" s="11"/>
    </row>
    <row r="1166" spans="4:4" x14ac:dyDescent="0.2">
      <c r="D1166" s="11"/>
    </row>
    <row r="1167" spans="4:4" x14ac:dyDescent="0.2">
      <c r="D1167" s="11"/>
    </row>
    <row r="1168" spans="4:4" x14ac:dyDescent="0.2">
      <c r="D1168" s="11"/>
    </row>
    <row r="1169" spans="4:4" x14ac:dyDescent="0.2">
      <c r="D1169" s="11"/>
    </row>
    <row r="1170" spans="4:4" x14ac:dyDescent="0.2">
      <c r="D1170" s="11"/>
    </row>
    <row r="1171" spans="4:4" x14ac:dyDescent="0.2">
      <c r="D1171" s="11"/>
    </row>
    <row r="1172" spans="4:4" x14ac:dyDescent="0.2">
      <c r="D1172" s="11"/>
    </row>
    <row r="1173" spans="4:4" x14ac:dyDescent="0.2">
      <c r="D1173" s="11"/>
    </row>
    <row r="1174" spans="4:4" x14ac:dyDescent="0.2">
      <c r="D1174" s="11"/>
    </row>
    <row r="1175" spans="4:4" x14ac:dyDescent="0.2">
      <c r="D1175" s="11"/>
    </row>
    <row r="1176" spans="4:4" x14ac:dyDescent="0.2">
      <c r="D1176" s="11"/>
    </row>
    <row r="1177" spans="4:4" x14ac:dyDescent="0.2">
      <c r="D1177" s="11"/>
    </row>
    <row r="1178" spans="4:4" x14ac:dyDescent="0.2">
      <c r="D1178" s="11"/>
    </row>
    <row r="1179" spans="4:4" x14ac:dyDescent="0.2">
      <c r="D1179" s="11"/>
    </row>
    <row r="1180" spans="4:4" x14ac:dyDescent="0.2">
      <c r="D1180" s="11"/>
    </row>
    <row r="1181" spans="4:4" x14ac:dyDescent="0.2">
      <c r="D1181" s="11"/>
    </row>
    <row r="1182" spans="4:4" x14ac:dyDescent="0.2">
      <c r="D1182" s="11"/>
    </row>
    <row r="1183" spans="4:4" x14ac:dyDescent="0.2">
      <c r="D1183" s="11"/>
    </row>
    <row r="1184" spans="4:4" x14ac:dyDescent="0.2">
      <c r="D1184" s="11"/>
    </row>
    <row r="1185" spans="4:4" x14ac:dyDescent="0.2">
      <c r="D1185" s="11"/>
    </row>
    <row r="1186" spans="4:4" x14ac:dyDescent="0.2">
      <c r="D1186" s="11"/>
    </row>
    <row r="1187" spans="4:4" x14ac:dyDescent="0.2">
      <c r="D1187" s="11"/>
    </row>
    <row r="1188" spans="4:4" x14ac:dyDescent="0.2">
      <c r="D1188" s="11"/>
    </row>
    <row r="1189" spans="4:4" x14ac:dyDescent="0.2">
      <c r="D1189" s="11"/>
    </row>
    <row r="1190" spans="4:4" x14ac:dyDescent="0.2">
      <c r="D1190" s="11"/>
    </row>
    <row r="1191" spans="4:4" x14ac:dyDescent="0.2">
      <c r="D1191" s="11"/>
    </row>
    <row r="1192" spans="4:4" x14ac:dyDescent="0.2">
      <c r="D1192" s="11"/>
    </row>
    <row r="1193" spans="4:4" x14ac:dyDescent="0.2">
      <c r="D1193" s="11"/>
    </row>
    <row r="1194" spans="4:4" x14ac:dyDescent="0.2">
      <c r="D1194" s="11"/>
    </row>
    <row r="1195" spans="4:4" x14ac:dyDescent="0.2">
      <c r="D1195" s="11"/>
    </row>
    <row r="1196" spans="4:4" x14ac:dyDescent="0.2">
      <c r="D1196" s="11"/>
    </row>
    <row r="1197" spans="4:4" x14ac:dyDescent="0.2">
      <c r="D1197" s="11"/>
    </row>
    <row r="1198" spans="4:4" x14ac:dyDescent="0.2">
      <c r="D1198" s="11"/>
    </row>
    <row r="1199" spans="4:4" x14ac:dyDescent="0.2">
      <c r="D1199" s="11"/>
    </row>
    <row r="1200" spans="4:4" x14ac:dyDescent="0.2">
      <c r="D1200" s="11"/>
    </row>
    <row r="1201" spans="4:4" x14ac:dyDescent="0.2">
      <c r="D1201" s="11"/>
    </row>
    <row r="1202" spans="4:4" x14ac:dyDescent="0.2">
      <c r="D1202" s="11"/>
    </row>
    <row r="1203" spans="4:4" x14ac:dyDescent="0.2">
      <c r="D1203" s="11"/>
    </row>
    <row r="1204" spans="4:4" x14ac:dyDescent="0.2">
      <c r="D1204" s="11"/>
    </row>
    <row r="1205" spans="4:4" x14ac:dyDescent="0.2">
      <c r="D1205" s="11"/>
    </row>
    <row r="1206" spans="4:4" x14ac:dyDescent="0.2">
      <c r="D1206" s="11"/>
    </row>
    <row r="1207" spans="4:4" x14ac:dyDescent="0.2">
      <c r="D1207" s="11"/>
    </row>
    <row r="1208" spans="4:4" x14ac:dyDescent="0.2">
      <c r="D1208" s="11"/>
    </row>
    <row r="1209" spans="4:4" x14ac:dyDescent="0.2">
      <c r="D1209" s="11"/>
    </row>
    <row r="1210" spans="4:4" x14ac:dyDescent="0.2">
      <c r="D1210" s="11"/>
    </row>
    <row r="1211" spans="4:4" x14ac:dyDescent="0.2">
      <c r="D1211" s="11"/>
    </row>
    <row r="1212" spans="4:4" x14ac:dyDescent="0.2">
      <c r="D1212" s="11"/>
    </row>
    <row r="1213" spans="4:4" x14ac:dyDescent="0.2">
      <c r="D1213" s="11"/>
    </row>
    <row r="1214" spans="4:4" x14ac:dyDescent="0.2">
      <c r="D1214" s="11"/>
    </row>
    <row r="1215" spans="4:4" x14ac:dyDescent="0.2">
      <c r="D1215" s="11"/>
    </row>
    <row r="1216" spans="4:4" x14ac:dyDescent="0.2">
      <c r="D1216" s="11"/>
    </row>
    <row r="1217" spans="4:4" x14ac:dyDescent="0.2">
      <c r="D1217" s="11"/>
    </row>
    <row r="1218" spans="4:4" x14ac:dyDescent="0.2">
      <c r="D1218" s="11"/>
    </row>
    <row r="1219" spans="4:4" x14ac:dyDescent="0.2">
      <c r="D1219" s="11"/>
    </row>
    <row r="1220" spans="4:4" x14ac:dyDescent="0.2">
      <c r="D1220" s="11"/>
    </row>
    <row r="1221" spans="4:4" x14ac:dyDescent="0.2">
      <c r="D1221" s="11"/>
    </row>
    <row r="1222" spans="4:4" x14ac:dyDescent="0.2">
      <c r="D1222" s="11"/>
    </row>
    <row r="1223" spans="4:4" x14ac:dyDescent="0.2">
      <c r="D1223" s="11"/>
    </row>
    <row r="1224" spans="4:4" x14ac:dyDescent="0.2">
      <c r="D1224" s="11"/>
    </row>
    <row r="1225" spans="4:4" x14ac:dyDescent="0.2">
      <c r="D1225" s="11"/>
    </row>
    <row r="1226" spans="4:4" x14ac:dyDescent="0.2">
      <c r="D1226" s="11"/>
    </row>
    <row r="1227" spans="4:4" x14ac:dyDescent="0.2">
      <c r="D1227" s="11"/>
    </row>
    <row r="1228" spans="4:4" x14ac:dyDescent="0.2">
      <c r="D1228" s="11"/>
    </row>
    <row r="1229" spans="4:4" x14ac:dyDescent="0.2">
      <c r="D1229" s="11"/>
    </row>
    <row r="1230" spans="4:4" x14ac:dyDescent="0.2">
      <c r="D1230" s="11"/>
    </row>
    <row r="1231" spans="4:4" x14ac:dyDescent="0.2">
      <c r="D1231" s="11"/>
    </row>
    <row r="1232" spans="4:4" x14ac:dyDescent="0.2">
      <c r="D1232" s="11"/>
    </row>
    <row r="1233" spans="4:4" x14ac:dyDescent="0.2">
      <c r="D1233" s="11"/>
    </row>
    <row r="1234" spans="4:4" x14ac:dyDescent="0.2">
      <c r="D1234" s="11"/>
    </row>
    <row r="1235" spans="4:4" x14ac:dyDescent="0.2">
      <c r="D1235" s="11"/>
    </row>
    <row r="1236" spans="4:4" x14ac:dyDescent="0.2">
      <c r="D1236" s="11"/>
    </row>
    <row r="1237" spans="4:4" x14ac:dyDescent="0.2">
      <c r="D1237" s="11"/>
    </row>
    <row r="1238" spans="4:4" x14ac:dyDescent="0.2">
      <c r="D1238" s="11"/>
    </row>
    <row r="1239" spans="4:4" x14ac:dyDescent="0.2">
      <c r="D1239" s="11"/>
    </row>
    <row r="1240" spans="4:4" x14ac:dyDescent="0.2">
      <c r="D1240" s="11"/>
    </row>
    <row r="1241" spans="4:4" x14ac:dyDescent="0.2">
      <c r="D1241" s="11"/>
    </row>
    <row r="1242" spans="4:4" x14ac:dyDescent="0.2">
      <c r="D1242" s="11"/>
    </row>
    <row r="1243" spans="4:4" x14ac:dyDescent="0.2">
      <c r="D1243" s="11"/>
    </row>
    <row r="1244" spans="4:4" x14ac:dyDescent="0.2">
      <c r="D1244" s="11"/>
    </row>
    <row r="1245" spans="4:4" x14ac:dyDescent="0.2">
      <c r="D1245" s="11"/>
    </row>
    <row r="1246" spans="4:4" x14ac:dyDescent="0.2">
      <c r="D1246" s="11"/>
    </row>
    <row r="1247" spans="4:4" x14ac:dyDescent="0.2">
      <c r="D1247" s="11"/>
    </row>
    <row r="1248" spans="4:4" x14ac:dyDescent="0.2">
      <c r="D1248" s="11"/>
    </row>
    <row r="1249" spans="4:4" x14ac:dyDescent="0.2">
      <c r="D1249" s="11"/>
    </row>
    <row r="1250" spans="4:4" x14ac:dyDescent="0.2">
      <c r="D1250" s="11"/>
    </row>
    <row r="1251" spans="4:4" x14ac:dyDescent="0.2">
      <c r="D1251" s="11"/>
    </row>
    <row r="1252" spans="4:4" x14ac:dyDescent="0.2">
      <c r="D1252" s="11"/>
    </row>
    <row r="1253" spans="4:4" x14ac:dyDescent="0.2">
      <c r="D1253" s="11"/>
    </row>
    <row r="1254" spans="4:4" x14ac:dyDescent="0.2">
      <c r="D1254" s="11"/>
    </row>
    <row r="1255" spans="4:4" x14ac:dyDescent="0.2">
      <c r="D1255" s="11"/>
    </row>
    <row r="1256" spans="4:4" x14ac:dyDescent="0.2">
      <c r="D1256" s="11"/>
    </row>
    <row r="1257" spans="4:4" x14ac:dyDescent="0.2">
      <c r="D1257" s="11"/>
    </row>
    <row r="1258" spans="4:4" x14ac:dyDescent="0.2">
      <c r="D1258" s="11"/>
    </row>
    <row r="1259" spans="4:4" x14ac:dyDescent="0.2">
      <c r="D1259" s="11"/>
    </row>
    <row r="1260" spans="4:4" x14ac:dyDescent="0.2">
      <c r="D1260" s="11"/>
    </row>
    <row r="1261" spans="4:4" x14ac:dyDescent="0.2">
      <c r="D1261" s="11"/>
    </row>
    <row r="1262" spans="4:4" x14ac:dyDescent="0.2">
      <c r="D1262" s="11"/>
    </row>
    <row r="1263" spans="4:4" x14ac:dyDescent="0.2">
      <c r="D1263" s="11"/>
    </row>
    <row r="1264" spans="4:4" x14ac:dyDescent="0.2">
      <c r="D1264" s="11"/>
    </row>
    <row r="1265" spans="4:4" x14ac:dyDescent="0.2">
      <c r="D1265" s="11"/>
    </row>
    <row r="1266" spans="4:4" x14ac:dyDescent="0.2">
      <c r="D1266" s="11"/>
    </row>
    <row r="1267" spans="4:4" x14ac:dyDescent="0.2">
      <c r="D1267" s="11"/>
    </row>
    <row r="1268" spans="4:4" x14ac:dyDescent="0.2">
      <c r="D1268" s="11"/>
    </row>
    <row r="1269" spans="4:4" x14ac:dyDescent="0.2">
      <c r="D1269" s="11"/>
    </row>
    <row r="1270" spans="4:4" x14ac:dyDescent="0.2">
      <c r="D1270" s="11"/>
    </row>
    <row r="1271" spans="4:4" x14ac:dyDescent="0.2">
      <c r="D1271" s="11"/>
    </row>
    <row r="1272" spans="4:4" x14ac:dyDescent="0.2">
      <c r="D1272" s="11"/>
    </row>
    <row r="1273" spans="4:4" x14ac:dyDescent="0.2">
      <c r="D1273" s="11"/>
    </row>
    <row r="1274" spans="4:4" x14ac:dyDescent="0.2">
      <c r="D1274" s="11"/>
    </row>
    <row r="1275" spans="4:4" x14ac:dyDescent="0.2">
      <c r="D1275" s="11"/>
    </row>
    <row r="1276" spans="4:4" x14ac:dyDescent="0.2">
      <c r="D1276" s="11"/>
    </row>
    <row r="1277" spans="4:4" x14ac:dyDescent="0.2">
      <c r="D1277" s="11"/>
    </row>
    <row r="1278" spans="4:4" x14ac:dyDescent="0.2">
      <c r="D1278" s="11"/>
    </row>
    <row r="1279" spans="4:4" x14ac:dyDescent="0.2">
      <c r="D1279" s="11"/>
    </row>
    <row r="1280" spans="4:4" x14ac:dyDescent="0.2">
      <c r="D1280" s="11"/>
    </row>
    <row r="1281" spans="4:4" x14ac:dyDescent="0.2">
      <c r="D1281" s="11"/>
    </row>
    <row r="1282" spans="4:4" x14ac:dyDescent="0.2">
      <c r="D1282" s="11"/>
    </row>
    <row r="1283" spans="4:4" x14ac:dyDescent="0.2">
      <c r="D1283" s="11"/>
    </row>
    <row r="1284" spans="4:4" x14ac:dyDescent="0.2">
      <c r="D1284" s="11"/>
    </row>
    <row r="1285" spans="4:4" x14ac:dyDescent="0.2">
      <c r="D1285" s="11"/>
    </row>
    <row r="1286" spans="4:4" x14ac:dyDescent="0.2">
      <c r="D1286" s="11"/>
    </row>
    <row r="1287" spans="4:4" x14ac:dyDescent="0.2">
      <c r="D1287" s="11"/>
    </row>
    <row r="1288" spans="4:4" x14ac:dyDescent="0.2">
      <c r="D1288" s="11"/>
    </row>
    <row r="1289" spans="4:4" x14ac:dyDescent="0.2">
      <c r="D1289" s="11"/>
    </row>
    <row r="1290" spans="4:4" x14ac:dyDescent="0.2">
      <c r="D1290" s="11"/>
    </row>
    <row r="1291" spans="4:4" x14ac:dyDescent="0.2">
      <c r="D1291" s="11"/>
    </row>
    <row r="1292" spans="4:4" x14ac:dyDescent="0.2">
      <c r="D1292" s="11"/>
    </row>
    <row r="1293" spans="4:4" x14ac:dyDescent="0.2">
      <c r="D1293" s="11"/>
    </row>
    <row r="1294" spans="4:4" x14ac:dyDescent="0.2">
      <c r="D1294" s="11"/>
    </row>
    <row r="1295" spans="4:4" x14ac:dyDescent="0.2">
      <c r="D1295" s="11"/>
    </row>
    <row r="1296" spans="4:4" x14ac:dyDescent="0.2">
      <c r="D1296" s="11"/>
    </row>
    <row r="1297" spans="4:4" x14ac:dyDescent="0.2">
      <c r="D1297" s="11"/>
    </row>
    <row r="1298" spans="4:4" x14ac:dyDescent="0.2">
      <c r="D1298" s="11"/>
    </row>
    <row r="1299" spans="4:4" x14ac:dyDescent="0.2">
      <c r="D1299" s="11"/>
    </row>
    <row r="1300" spans="4:4" x14ac:dyDescent="0.2">
      <c r="D1300" s="11"/>
    </row>
    <row r="1301" spans="4:4" x14ac:dyDescent="0.2">
      <c r="D1301" s="11"/>
    </row>
    <row r="1302" spans="4:4" x14ac:dyDescent="0.2">
      <c r="D1302" s="11"/>
    </row>
    <row r="1303" spans="4:4" x14ac:dyDescent="0.2">
      <c r="D1303" s="11"/>
    </row>
    <row r="1304" spans="4:4" x14ac:dyDescent="0.2">
      <c r="D1304" s="11"/>
    </row>
    <row r="1305" spans="4:4" x14ac:dyDescent="0.2">
      <c r="D1305" s="11"/>
    </row>
    <row r="1306" spans="4:4" x14ac:dyDescent="0.2">
      <c r="D1306" s="11"/>
    </row>
    <row r="1307" spans="4:4" x14ac:dyDescent="0.2">
      <c r="D1307" s="11"/>
    </row>
    <row r="1308" spans="4:4" x14ac:dyDescent="0.2">
      <c r="D1308" s="11"/>
    </row>
    <row r="1309" spans="4:4" x14ac:dyDescent="0.2">
      <c r="D1309" s="11"/>
    </row>
    <row r="1310" spans="4:4" x14ac:dyDescent="0.2">
      <c r="D1310" s="11"/>
    </row>
    <row r="1311" spans="4:4" x14ac:dyDescent="0.2">
      <c r="D1311" s="11"/>
    </row>
    <row r="1312" spans="4:4" x14ac:dyDescent="0.2">
      <c r="D1312" s="11"/>
    </row>
    <row r="1313" spans="4:4" x14ac:dyDescent="0.2">
      <c r="D1313" s="11"/>
    </row>
    <row r="1314" spans="4:4" x14ac:dyDescent="0.2">
      <c r="D1314" s="11"/>
    </row>
    <row r="1315" spans="4:4" x14ac:dyDescent="0.2">
      <c r="D1315" s="11"/>
    </row>
    <row r="1316" spans="4:4" x14ac:dyDescent="0.2">
      <c r="D1316" s="11"/>
    </row>
    <row r="1317" spans="4:4" x14ac:dyDescent="0.2">
      <c r="D1317" s="11"/>
    </row>
    <row r="1318" spans="4:4" x14ac:dyDescent="0.2">
      <c r="D1318" s="11"/>
    </row>
    <row r="1319" spans="4:4" x14ac:dyDescent="0.2">
      <c r="D1319" s="11"/>
    </row>
    <row r="1320" spans="4:4" x14ac:dyDescent="0.2">
      <c r="D1320" s="11"/>
    </row>
    <row r="1321" spans="4:4" x14ac:dyDescent="0.2">
      <c r="D1321" s="11"/>
    </row>
    <row r="1322" spans="4:4" x14ac:dyDescent="0.2">
      <c r="D1322" s="11"/>
    </row>
    <row r="1323" spans="4:4" x14ac:dyDescent="0.2">
      <c r="D1323" s="11"/>
    </row>
    <row r="1324" spans="4:4" x14ac:dyDescent="0.2">
      <c r="D1324" s="11"/>
    </row>
    <row r="1325" spans="4:4" x14ac:dyDescent="0.2">
      <c r="D1325" s="11"/>
    </row>
    <row r="1326" spans="4:4" x14ac:dyDescent="0.2">
      <c r="D1326" s="11"/>
    </row>
    <row r="1327" spans="4:4" x14ac:dyDescent="0.2">
      <c r="D1327" s="11"/>
    </row>
    <row r="1328" spans="4:4" x14ac:dyDescent="0.2">
      <c r="D1328" s="11"/>
    </row>
    <row r="1329" spans="4:4" x14ac:dyDescent="0.2">
      <c r="D1329" s="11"/>
    </row>
    <row r="1330" spans="4:4" x14ac:dyDescent="0.2">
      <c r="D1330" s="11"/>
    </row>
    <row r="1331" spans="4:4" x14ac:dyDescent="0.2">
      <c r="D1331" s="11"/>
    </row>
    <row r="1332" spans="4:4" x14ac:dyDescent="0.2">
      <c r="D1332" s="11"/>
    </row>
    <row r="1333" spans="4:4" x14ac:dyDescent="0.2">
      <c r="D1333" s="11"/>
    </row>
    <row r="1334" spans="4:4" x14ac:dyDescent="0.2">
      <c r="D1334" s="11"/>
    </row>
    <row r="1335" spans="4:4" x14ac:dyDescent="0.2">
      <c r="D1335" s="11"/>
    </row>
    <row r="1336" spans="4:4" x14ac:dyDescent="0.2">
      <c r="D1336" s="11"/>
    </row>
    <row r="1337" spans="4:4" x14ac:dyDescent="0.2">
      <c r="D1337" s="11"/>
    </row>
    <row r="1338" spans="4:4" x14ac:dyDescent="0.2">
      <c r="D1338" s="11"/>
    </row>
    <row r="1339" spans="4:4" x14ac:dyDescent="0.2">
      <c r="D1339" s="11"/>
    </row>
    <row r="1340" spans="4:4" x14ac:dyDescent="0.2">
      <c r="D1340" s="11"/>
    </row>
    <row r="1341" spans="4:4" x14ac:dyDescent="0.2">
      <c r="D1341" s="11"/>
    </row>
    <row r="1342" spans="4:4" x14ac:dyDescent="0.2">
      <c r="D1342" s="11"/>
    </row>
    <row r="1343" spans="4:4" x14ac:dyDescent="0.2">
      <c r="D1343" s="11"/>
    </row>
    <row r="1344" spans="4:4" x14ac:dyDescent="0.2">
      <c r="D1344" s="11"/>
    </row>
    <row r="1345" spans="4:4" x14ac:dyDescent="0.2">
      <c r="D1345" s="11"/>
    </row>
    <row r="1346" spans="4:4" x14ac:dyDescent="0.2">
      <c r="D1346" s="11"/>
    </row>
    <row r="1347" spans="4:4" x14ac:dyDescent="0.2">
      <c r="D1347" s="11"/>
    </row>
    <row r="1348" spans="4:4" x14ac:dyDescent="0.2">
      <c r="D1348" s="11"/>
    </row>
    <row r="1349" spans="4:4" x14ac:dyDescent="0.2">
      <c r="D1349" s="11"/>
    </row>
    <row r="1350" spans="4:4" x14ac:dyDescent="0.2">
      <c r="D1350" s="11"/>
    </row>
    <row r="1351" spans="4:4" x14ac:dyDescent="0.2">
      <c r="D1351" s="11"/>
    </row>
    <row r="1352" spans="4:4" x14ac:dyDescent="0.2">
      <c r="D1352" s="11"/>
    </row>
    <row r="1353" spans="4:4" x14ac:dyDescent="0.2">
      <c r="D1353" s="11"/>
    </row>
    <row r="1354" spans="4:4" x14ac:dyDescent="0.2">
      <c r="D1354" s="11"/>
    </row>
    <row r="1355" spans="4:4" x14ac:dyDescent="0.2">
      <c r="D1355" s="11"/>
    </row>
    <row r="1356" spans="4:4" x14ac:dyDescent="0.2">
      <c r="D1356" s="11"/>
    </row>
    <row r="1357" spans="4:4" x14ac:dyDescent="0.2">
      <c r="D1357" s="11"/>
    </row>
    <row r="1358" spans="4:4" x14ac:dyDescent="0.2">
      <c r="D1358" s="11"/>
    </row>
    <row r="1359" spans="4:4" x14ac:dyDescent="0.2">
      <c r="D1359" s="11"/>
    </row>
    <row r="1360" spans="4:4" x14ac:dyDescent="0.2">
      <c r="D1360" s="11"/>
    </row>
    <row r="1361" spans="4:4" x14ac:dyDescent="0.2">
      <c r="D1361" s="11"/>
    </row>
    <row r="1362" spans="4:4" x14ac:dyDescent="0.2">
      <c r="D1362" s="11"/>
    </row>
    <row r="1363" spans="4:4" x14ac:dyDescent="0.2">
      <c r="D1363" s="11"/>
    </row>
    <row r="1364" spans="4:4" x14ac:dyDescent="0.2">
      <c r="D1364" s="11"/>
    </row>
    <row r="1365" spans="4:4" x14ac:dyDescent="0.2">
      <c r="D1365" s="11"/>
    </row>
    <row r="1366" spans="4:4" x14ac:dyDescent="0.2">
      <c r="D1366" s="11"/>
    </row>
    <row r="1367" spans="4:4" x14ac:dyDescent="0.2">
      <c r="D1367" s="11"/>
    </row>
    <row r="1368" spans="4:4" x14ac:dyDescent="0.2">
      <c r="D1368" s="11"/>
    </row>
    <row r="1369" spans="4:4" x14ac:dyDescent="0.2">
      <c r="D1369" s="11"/>
    </row>
    <row r="1370" spans="4:4" x14ac:dyDescent="0.2">
      <c r="D1370" s="11"/>
    </row>
    <row r="1371" spans="4:4" x14ac:dyDescent="0.2">
      <c r="D1371" s="11"/>
    </row>
    <row r="1372" spans="4:4" x14ac:dyDescent="0.2">
      <c r="D1372" s="11"/>
    </row>
    <row r="1373" spans="4:4" x14ac:dyDescent="0.2">
      <c r="D1373" s="11"/>
    </row>
    <row r="1374" spans="4:4" x14ac:dyDescent="0.2">
      <c r="D1374" s="11"/>
    </row>
    <row r="1375" spans="4:4" x14ac:dyDescent="0.2">
      <c r="D1375" s="11"/>
    </row>
    <row r="1376" spans="4:4" x14ac:dyDescent="0.2">
      <c r="D1376" s="11"/>
    </row>
    <row r="1377" spans="4:4" x14ac:dyDescent="0.2">
      <c r="D1377" s="11"/>
    </row>
    <row r="1378" spans="4:4" x14ac:dyDescent="0.2">
      <c r="D1378" s="11"/>
    </row>
    <row r="1379" spans="4:4" x14ac:dyDescent="0.2">
      <c r="D1379" s="11"/>
    </row>
    <row r="1380" spans="4:4" x14ac:dyDescent="0.2">
      <c r="D1380" s="11"/>
    </row>
    <row r="1381" spans="4:4" x14ac:dyDescent="0.2">
      <c r="D1381" s="11"/>
    </row>
    <row r="1382" spans="4:4" x14ac:dyDescent="0.2">
      <c r="D1382" s="11"/>
    </row>
    <row r="1383" spans="4:4" x14ac:dyDescent="0.2">
      <c r="D1383" s="11"/>
    </row>
    <row r="1384" spans="4:4" x14ac:dyDescent="0.2">
      <c r="D1384" s="11"/>
    </row>
    <row r="1385" spans="4:4" x14ac:dyDescent="0.2">
      <c r="D1385" s="11"/>
    </row>
    <row r="1386" spans="4:4" x14ac:dyDescent="0.2">
      <c r="D1386" s="11"/>
    </row>
    <row r="1387" spans="4:4" x14ac:dyDescent="0.2">
      <c r="D1387" s="11"/>
    </row>
    <row r="1388" spans="4:4" x14ac:dyDescent="0.2">
      <c r="D1388" s="11"/>
    </row>
    <row r="1389" spans="4:4" x14ac:dyDescent="0.2">
      <c r="D1389" s="11"/>
    </row>
    <row r="1390" spans="4:4" x14ac:dyDescent="0.2">
      <c r="D1390" s="11"/>
    </row>
    <row r="1391" spans="4:4" x14ac:dyDescent="0.2">
      <c r="D1391" s="11"/>
    </row>
    <row r="1392" spans="4:4" x14ac:dyDescent="0.2">
      <c r="D1392" s="11"/>
    </row>
    <row r="1393" spans="4:4" x14ac:dyDescent="0.2">
      <c r="D1393" s="11"/>
    </row>
    <row r="1394" spans="4:4" x14ac:dyDescent="0.2">
      <c r="D1394" s="11"/>
    </row>
    <row r="1395" spans="4:4" x14ac:dyDescent="0.2">
      <c r="D1395" s="11"/>
    </row>
    <row r="1396" spans="4:4" x14ac:dyDescent="0.2">
      <c r="D1396" s="11"/>
    </row>
    <row r="1397" spans="4:4" x14ac:dyDescent="0.2">
      <c r="D1397" s="11"/>
    </row>
    <row r="1398" spans="4:4" x14ac:dyDescent="0.2">
      <c r="D1398" s="11"/>
    </row>
    <row r="1399" spans="4:4" x14ac:dyDescent="0.2">
      <c r="D1399" s="11"/>
    </row>
    <row r="1400" spans="4:4" x14ac:dyDescent="0.2">
      <c r="D1400" s="11"/>
    </row>
    <row r="1401" spans="4:4" x14ac:dyDescent="0.2">
      <c r="D1401" s="11"/>
    </row>
    <row r="1402" spans="4:4" x14ac:dyDescent="0.2">
      <c r="D1402" s="11"/>
    </row>
    <row r="1403" spans="4:4" x14ac:dyDescent="0.2">
      <c r="D1403" s="11"/>
    </row>
    <row r="1404" spans="4:4" x14ac:dyDescent="0.2">
      <c r="D1404" s="11"/>
    </row>
    <row r="1405" spans="4:4" x14ac:dyDescent="0.2">
      <c r="D1405" s="11"/>
    </row>
    <row r="1406" spans="4:4" x14ac:dyDescent="0.2">
      <c r="D1406" s="11"/>
    </row>
    <row r="1407" spans="4:4" x14ac:dyDescent="0.2">
      <c r="D1407" s="11"/>
    </row>
    <row r="1408" spans="4:4" x14ac:dyDescent="0.2">
      <c r="D1408" s="11"/>
    </row>
    <row r="1409" spans="4:4" x14ac:dyDescent="0.2">
      <c r="D1409" s="11"/>
    </row>
    <row r="1410" spans="4:4" x14ac:dyDescent="0.2">
      <c r="D1410" s="11"/>
    </row>
    <row r="1411" spans="4:4" x14ac:dyDescent="0.2">
      <c r="D1411" s="11"/>
    </row>
    <row r="1412" spans="4:4" x14ac:dyDescent="0.2">
      <c r="D1412" s="11"/>
    </row>
    <row r="1413" spans="4:4" x14ac:dyDescent="0.2">
      <c r="D1413" s="11"/>
    </row>
    <row r="1414" spans="4:4" x14ac:dyDescent="0.2">
      <c r="D1414" s="11"/>
    </row>
    <row r="1415" spans="4:4" x14ac:dyDescent="0.2">
      <c r="D1415" s="11"/>
    </row>
    <row r="1416" spans="4:4" x14ac:dyDescent="0.2">
      <c r="D1416" s="11"/>
    </row>
    <row r="1417" spans="4:4" x14ac:dyDescent="0.2">
      <c r="D1417" s="11"/>
    </row>
    <row r="1418" spans="4:4" x14ac:dyDescent="0.2">
      <c r="D1418" s="11"/>
    </row>
    <row r="1419" spans="4:4" x14ac:dyDescent="0.2">
      <c r="D1419" s="11"/>
    </row>
    <row r="1420" spans="4:4" x14ac:dyDescent="0.2">
      <c r="D1420" s="11"/>
    </row>
    <row r="1421" spans="4:4" x14ac:dyDescent="0.2">
      <c r="D1421" s="11"/>
    </row>
    <row r="1422" spans="4:4" x14ac:dyDescent="0.2">
      <c r="D1422" s="11"/>
    </row>
    <row r="1423" spans="4:4" x14ac:dyDescent="0.2">
      <c r="D1423" s="11"/>
    </row>
    <row r="1424" spans="4:4" x14ac:dyDescent="0.2">
      <c r="D1424" s="11"/>
    </row>
    <row r="1425" spans="4:4" x14ac:dyDescent="0.2">
      <c r="D1425" s="11"/>
    </row>
    <row r="1426" spans="4:4" x14ac:dyDescent="0.2">
      <c r="D1426" s="11"/>
    </row>
    <row r="1427" spans="4:4" x14ac:dyDescent="0.2">
      <c r="D1427" s="11"/>
    </row>
    <row r="1428" spans="4:4" x14ac:dyDescent="0.2">
      <c r="D1428" s="11"/>
    </row>
    <row r="1429" spans="4:4" x14ac:dyDescent="0.2">
      <c r="D1429" s="11"/>
    </row>
    <row r="1430" spans="4:4" x14ac:dyDescent="0.2">
      <c r="D1430" s="11"/>
    </row>
    <row r="1431" spans="4:4" x14ac:dyDescent="0.2">
      <c r="D1431" s="11"/>
    </row>
    <row r="1432" spans="4:4" x14ac:dyDescent="0.2">
      <c r="D1432" s="11"/>
    </row>
    <row r="1433" spans="4:4" x14ac:dyDescent="0.2">
      <c r="D1433" s="11"/>
    </row>
    <row r="1434" spans="4:4" x14ac:dyDescent="0.2">
      <c r="D1434" s="11"/>
    </row>
    <row r="1435" spans="4:4" x14ac:dyDescent="0.2">
      <c r="D1435" s="11"/>
    </row>
    <row r="1436" spans="4:4" x14ac:dyDescent="0.2">
      <c r="D1436" s="11"/>
    </row>
    <row r="1437" spans="4:4" x14ac:dyDescent="0.2">
      <c r="D1437" s="11"/>
    </row>
    <row r="1438" spans="4:4" x14ac:dyDescent="0.2">
      <c r="D1438" s="11"/>
    </row>
    <row r="1439" spans="4:4" x14ac:dyDescent="0.2">
      <c r="D1439" s="11"/>
    </row>
    <row r="1440" spans="4:4" x14ac:dyDescent="0.2">
      <c r="D1440" s="11"/>
    </row>
    <row r="1441" spans="4:4" x14ac:dyDescent="0.2">
      <c r="D1441" s="11"/>
    </row>
    <row r="1442" spans="4:4" x14ac:dyDescent="0.2">
      <c r="D1442" s="11"/>
    </row>
    <row r="1443" spans="4:4" x14ac:dyDescent="0.2">
      <c r="D1443" s="11"/>
    </row>
    <row r="1444" spans="4:4" x14ac:dyDescent="0.2">
      <c r="D1444" s="11"/>
    </row>
    <row r="1445" spans="4:4" x14ac:dyDescent="0.2">
      <c r="D1445" s="11"/>
    </row>
    <row r="1446" spans="4:4" x14ac:dyDescent="0.2">
      <c r="D1446" s="11"/>
    </row>
    <row r="1447" spans="4:4" x14ac:dyDescent="0.2">
      <c r="D1447" s="11"/>
    </row>
    <row r="1448" spans="4:4" x14ac:dyDescent="0.2">
      <c r="D1448" s="11"/>
    </row>
    <row r="1449" spans="4:4" x14ac:dyDescent="0.2">
      <c r="D1449" s="11"/>
    </row>
    <row r="1450" spans="4:4" x14ac:dyDescent="0.2">
      <c r="D1450" s="11"/>
    </row>
    <row r="1451" spans="4:4" x14ac:dyDescent="0.2">
      <c r="D1451" s="11"/>
    </row>
    <row r="1452" spans="4:4" x14ac:dyDescent="0.2">
      <c r="D1452" s="11"/>
    </row>
    <row r="1453" spans="4:4" x14ac:dyDescent="0.2">
      <c r="D1453" s="11"/>
    </row>
    <row r="1454" spans="4:4" x14ac:dyDescent="0.2">
      <c r="D1454" s="11"/>
    </row>
    <row r="1455" spans="4:4" x14ac:dyDescent="0.2">
      <c r="D1455" s="11"/>
    </row>
    <row r="1456" spans="4:4" x14ac:dyDescent="0.2">
      <c r="D1456" s="11"/>
    </row>
    <row r="1457" spans="4:4" x14ac:dyDescent="0.2">
      <c r="D1457" s="11"/>
    </row>
    <row r="1458" spans="4:4" x14ac:dyDescent="0.2">
      <c r="D1458" s="11"/>
    </row>
    <row r="1459" spans="4:4" x14ac:dyDescent="0.2">
      <c r="D1459" s="11"/>
    </row>
    <row r="1460" spans="4:4" x14ac:dyDescent="0.2">
      <c r="D1460" s="11"/>
    </row>
    <row r="1461" spans="4:4" x14ac:dyDescent="0.2">
      <c r="D1461" s="11"/>
    </row>
    <row r="1462" spans="4:4" x14ac:dyDescent="0.2">
      <c r="D1462" s="11"/>
    </row>
    <row r="1463" spans="4:4" x14ac:dyDescent="0.2">
      <c r="D1463" s="11"/>
    </row>
    <row r="1464" spans="4:4" x14ac:dyDescent="0.2">
      <c r="D1464" s="11"/>
    </row>
    <row r="1465" spans="4:4" x14ac:dyDescent="0.2">
      <c r="D1465" s="11"/>
    </row>
    <row r="1466" spans="4:4" x14ac:dyDescent="0.2">
      <c r="D1466" s="11"/>
    </row>
    <row r="1467" spans="4:4" x14ac:dyDescent="0.2">
      <c r="D1467" s="11"/>
    </row>
    <row r="1468" spans="4:4" x14ac:dyDescent="0.2">
      <c r="D1468" s="11"/>
    </row>
    <row r="1469" spans="4:4" x14ac:dyDescent="0.2">
      <c r="D1469" s="11"/>
    </row>
    <row r="1470" spans="4:4" x14ac:dyDescent="0.2">
      <c r="D1470" s="11"/>
    </row>
    <row r="1471" spans="4:4" x14ac:dyDescent="0.2">
      <c r="D1471" s="11"/>
    </row>
    <row r="1472" spans="4:4" x14ac:dyDescent="0.2">
      <c r="D1472" s="11"/>
    </row>
    <row r="1473" spans="4:4" x14ac:dyDescent="0.2">
      <c r="D1473" s="11"/>
    </row>
    <row r="1474" spans="4:4" x14ac:dyDescent="0.2">
      <c r="D1474" s="11"/>
    </row>
    <row r="1475" spans="4:4" x14ac:dyDescent="0.2">
      <c r="D1475" s="11"/>
    </row>
    <row r="1476" spans="4:4" x14ac:dyDescent="0.2">
      <c r="D1476" s="11"/>
    </row>
    <row r="1477" spans="4:4" x14ac:dyDescent="0.2">
      <c r="D1477" s="11"/>
    </row>
    <row r="1478" spans="4:4" x14ac:dyDescent="0.2">
      <c r="D1478" s="11"/>
    </row>
    <row r="1479" spans="4:4" x14ac:dyDescent="0.2">
      <c r="D1479" s="11"/>
    </row>
    <row r="1480" spans="4:4" x14ac:dyDescent="0.2">
      <c r="D1480" s="11"/>
    </row>
    <row r="1481" spans="4:4" x14ac:dyDescent="0.2">
      <c r="D1481" s="11"/>
    </row>
    <row r="1482" spans="4:4" x14ac:dyDescent="0.2">
      <c r="D1482" s="11"/>
    </row>
    <row r="1483" spans="4:4" x14ac:dyDescent="0.2">
      <c r="D1483" s="11"/>
    </row>
    <row r="1484" spans="4:4" x14ac:dyDescent="0.2">
      <c r="D1484" s="11"/>
    </row>
    <row r="1485" spans="4:4" x14ac:dyDescent="0.2">
      <c r="D1485" s="11"/>
    </row>
    <row r="1486" spans="4:4" x14ac:dyDescent="0.2">
      <c r="D1486" s="11"/>
    </row>
    <row r="1487" spans="4:4" x14ac:dyDescent="0.2">
      <c r="D1487" s="11"/>
    </row>
    <row r="1488" spans="4:4" x14ac:dyDescent="0.2">
      <c r="D1488" s="11"/>
    </row>
    <row r="1489" spans="4:4" x14ac:dyDescent="0.2">
      <c r="D1489" s="11"/>
    </row>
    <row r="1490" spans="4:4" x14ac:dyDescent="0.2">
      <c r="D1490" s="11"/>
    </row>
    <row r="1491" spans="4:4" x14ac:dyDescent="0.2">
      <c r="D1491" s="11"/>
    </row>
    <row r="1492" spans="4:4" x14ac:dyDescent="0.2">
      <c r="D1492" s="11"/>
    </row>
    <row r="1493" spans="4:4" x14ac:dyDescent="0.2">
      <c r="D1493" s="11"/>
    </row>
    <row r="1494" spans="4:4" x14ac:dyDescent="0.2">
      <c r="D1494" s="11"/>
    </row>
    <row r="1495" spans="4:4" x14ac:dyDescent="0.2">
      <c r="D1495" s="11"/>
    </row>
    <row r="1496" spans="4:4" x14ac:dyDescent="0.2">
      <c r="D1496" s="11"/>
    </row>
    <row r="1497" spans="4:4" x14ac:dyDescent="0.2">
      <c r="D1497" s="11"/>
    </row>
    <row r="1498" spans="4:4" x14ac:dyDescent="0.2">
      <c r="D1498" s="11"/>
    </row>
    <row r="1499" spans="4:4" x14ac:dyDescent="0.2">
      <c r="D1499" s="11"/>
    </row>
    <row r="1500" spans="4:4" x14ac:dyDescent="0.2">
      <c r="D1500" s="11"/>
    </row>
    <row r="1501" spans="4:4" x14ac:dyDescent="0.2">
      <c r="D1501" s="11"/>
    </row>
    <row r="1502" spans="4:4" x14ac:dyDescent="0.2">
      <c r="D1502" s="11"/>
    </row>
    <row r="1503" spans="4:4" x14ac:dyDescent="0.2">
      <c r="D1503" s="11"/>
    </row>
    <row r="1504" spans="4:4" x14ac:dyDescent="0.2">
      <c r="D1504" s="11"/>
    </row>
    <row r="1505" spans="4:4" x14ac:dyDescent="0.2">
      <c r="D1505" s="11"/>
    </row>
    <row r="1506" spans="4:4" x14ac:dyDescent="0.2">
      <c r="D1506" s="11"/>
    </row>
    <row r="1507" spans="4:4" x14ac:dyDescent="0.2">
      <c r="D1507" s="11"/>
    </row>
    <row r="1508" spans="4:4" x14ac:dyDescent="0.2">
      <c r="D1508" s="11"/>
    </row>
    <row r="1509" spans="4:4" x14ac:dyDescent="0.2">
      <c r="D1509" s="11"/>
    </row>
    <row r="1510" spans="4:4" x14ac:dyDescent="0.2">
      <c r="D1510" s="11"/>
    </row>
    <row r="1511" spans="4:4" x14ac:dyDescent="0.2">
      <c r="D1511" s="11"/>
    </row>
    <row r="1512" spans="4:4" x14ac:dyDescent="0.2">
      <c r="D1512" s="11"/>
    </row>
    <row r="1513" spans="4:4" x14ac:dyDescent="0.2">
      <c r="D1513" s="11"/>
    </row>
    <row r="1514" spans="4:4" x14ac:dyDescent="0.2">
      <c r="D1514" s="11"/>
    </row>
    <row r="1515" spans="4:4" x14ac:dyDescent="0.2">
      <c r="D1515" s="11"/>
    </row>
    <row r="1516" spans="4:4" x14ac:dyDescent="0.2">
      <c r="D1516" s="11"/>
    </row>
    <row r="1517" spans="4:4" x14ac:dyDescent="0.2">
      <c r="D1517" s="11"/>
    </row>
    <row r="1518" spans="4:4" x14ac:dyDescent="0.2">
      <c r="D1518" s="11"/>
    </row>
    <row r="1519" spans="4:4" x14ac:dyDescent="0.2">
      <c r="D1519" s="11"/>
    </row>
    <row r="1520" spans="4:4" x14ac:dyDescent="0.2">
      <c r="D1520" s="11"/>
    </row>
    <row r="1521" spans="4:4" x14ac:dyDescent="0.2">
      <c r="D1521" s="11"/>
    </row>
    <row r="1522" spans="4:4" x14ac:dyDescent="0.2">
      <c r="D1522" s="11"/>
    </row>
    <row r="1523" spans="4:4" x14ac:dyDescent="0.2">
      <c r="D1523" s="11"/>
    </row>
    <row r="1524" spans="4:4" x14ac:dyDescent="0.2">
      <c r="D1524" s="11"/>
    </row>
    <row r="1525" spans="4:4" x14ac:dyDescent="0.2">
      <c r="D1525" s="11"/>
    </row>
    <row r="1526" spans="4:4" x14ac:dyDescent="0.2">
      <c r="D1526" s="11"/>
    </row>
    <row r="1527" spans="4:4" x14ac:dyDescent="0.2">
      <c r="D1527" s="11"/>
    </row>
    <row r="1528" spans="4:4" x14ac:dyDescent="0.2">
      <c r="D1528" s="11"/>
    </row>
    <row r="1529" spans="4:4" x14ac:dyDescent="0.2">
      <c r="D1529" s="11"/>
    </row>
    <row r="1530" spans="4:4" x14ac:dyDescent="0.2">
      <c r="D1530" s="11"/>
    </row>
    <row r="1531" spans="4:4" x14ac:dyDescent="0.2">
      <c r="D1531" s="11"/>
    </row>
    <row r="1532" spans="4:4" x14ac:dyDescent="0.2">
      <c r="D1532" s="11"/>
    </row>
    <row r="1533" spans="4:4" x14ac:dyDescent="0.2">
      <c r="D1533" s="11"/>
    </row>
    <row r="1534" spans="4:4" x14ac:dyDescent="0.2">
      <c r="D1534" s="11"/>
    </row>
    <row r="1535" spans="4:4" x14ac:dyDescent="0.2">
      <c r="D1535" s="11"/>
    </row>
    <row r="1536" spans="4:4" x14ac:dyDescent="0.2">
      <c r="D1536" s="11"/>
    </row>
    <row r="1537" spans="4:4" x14ac:dyDescent="0.2">
      <c r="D1537" s="11"/>
    </row>
    <row r="1538" spans="4:4" x14ac:dyDescent="0.2">
      <c r="D1538" s="11"/>
    </row>
    <row r="1539" spans="4:4" x14ac:dyDescent="0.2">
      <c r="D1539" s="11"/>
    </row>
    <row r="1540" spans="4:4" x14ac:dyDescent="0.2">
      <c r="D1540" s="11"/>
    </row>
    <row r="1541" spans="4:4" x14ac:dyDescent="0.2">
      <c r="D1541" s="11"/>
    </row>
    <row r="1542" spans="4:4" x14ac:dyDescent="0.2">
      <c r="D1542" s="11"/>
    </row>
    <row r="1543" spans="4:4" x14ac:dyDescent="0.2">
      <c r="D1543" s="11"/>
    </row>
    <row r="1544" spans="4:4" x14ac:dyDescent="0.2">
      <c r="D1544" s="11"/>
    </row>
    <row r="1545" spans="4:4" x14ac:dyDescent="0.2">
      <c r="D1545" s="11"/>
    </row>
    <row r="1546" spans="4:4" x14ac:dyDescent="0.2">
      <c r="D1546" s="11"/>
    </row>
    <row r="1547" spans="4:4" x14ac:dyDescent="0.2">
      <c r="D1547" s="11"/>
    </row>
    <row r="1548" spans="4:4" x14ac:dyDescent="0.2">
      <c r="D1548" s="11"/>
    </row>
    <row r="1549" spans="4:4" x14ac:dyDescent="0.2">
      <c r="D1549" s="11"/>
    </row>
    <row r="1550" spans="4:4" x14ac:dyDescent="0.2">
      <c r="D1550" s="11"/>
    </row>
    <row r="1551" spans="4:4" x14ac:dyDescent="0.2">
      <c r="D1551" s="11"/>
    </row>
    <row r="1552" spans="4:4" x14ac:dyDescent="0.2">
      <c r="D1552" s="11"/>
    </row>
    <row r="1553" spans="4:4" x14ac:dyDescent="0.2">
      <c r="D1553" s="11"/>
    </row>
    <row r="1554" spans="4:4" x14ac:dyDescent="0.2">
      <c r="D1554" s="11"/>
    </row>
    <row r="1555" spans="4:4" x14ac:dyDescent="0.2">
      <c r="D1555" s="11"/>
    </row>
    <row r="1556" spans="4:4" x14ac:dyDescent="0.2">
      <c r="D1556" s="11"/>
    </row>
    <row r="1557" spans="4:4" x14ac:dyDescent="0.2">
      <c r="D1557" s="11"/>
    </row>
    <row r="1558" spans="4:4" x14ac:dyDescent="0.2">
      <c r="D1558" s="11"/>
    </row>
    <row r="1559" spans="4:4" x14ac:dyDescent="0.2">
      <c r="D1559" s="11"/>
    </row>
    <row r="1560" spans="4:4" x14ac:dyDescent="0.2">
      <c r="D1560" s="11"/>
    </row>
    <row r="1561" spans="4:4" x14ac:dyDescent="0.2">
      <c r="D1561" s="11"/>
    </row>
    <row r="1562" spans="4:4" x14ac:dyDescent="0.2">
      <c r="D1562" s="11"/>
    </row>
    <row r="1563" spans="4:4" x14ac:dyDescent="0.2">
      <c r="D1563" s="11"/>
    </row>
    <row r="1564" spans="4:4" x14ac:dyDescent="0.2">
      <c r="D1564" s="11"/>
    </row>
    <row r="1565" spans="4:4" x14ac:dyDescent="0.2">
      <c r="D1565" s="11"/>
    </row>
    <row r="1566" spans="4:4" x14ac:dyDescent="0.2">
      <c r="D1566" s="11"/>
    </row>
    <row r="1567" spans="4:4" x14ac:dyDescent="0.2">
      <c r="D1567" s="11"/>
    </row>
    <row r="1568" spans="4:4" x14ac:dyDescent="0.2">
      <c r="D1568" s="11"/>
    </row>
    <row r="1569" spans="4:4" x14ac:dyDescent="0.2">
      <c r="D1569" s="11"/>
    </row>
    <row r="1570" spans="4:4" x14ac:dyDescent="0.2">
      <c r="D1570" s="11"/>
    </row>
    <row r="1571" spans="4:4" x14ac:dyDescent="0.2">
      <c r="D1571" s="11"/>
    </row>
    <row r="1572" spans="4:4" x14ac:dyDescent="0.2">
      <c r="D1572" s="11"/>
    </row>
    <row r="1573" spans="4:4" x14ac:dyDescent="0.2">
      <c r="D1573" s="11"/>
    </row>
    <row r="1574" spans="4:4" x14ac:dyDescent="0.2">
      <c r="D1574" s="11"/>
    </row>
    <row r="1575" spans="4:4" x14ac:dyDescent="0.2">
      <c r="D1575" s="11"/>
    </row>
    <row r="1576" spans="4:4" x14ac:dyDescent="0.2">
      <c r="D1576" s="11"/>
    </row>
    <row r="1577" spans="4:4" x14ac:dyDescent="0.2">
      <c r="D1577" s="11"/>
    </row>
    <row r="1578" spans="4:4" x14ac:dyDescent="0.2">
      <c r="D1578" s="11"/>
    </row>
    <row r="1579" spans="4:4" x14ac:dyDescent="0.2">
      <c r="D1579" s="11"/>
    </row>
    <row r="1580" spans="4:4" x14ac:dyDescent="0.2">
      <c r="D1580" s="11"/>
    </row>
    <row r="1581" spans="4:4" x14ac:dyDescent="0.2">
      <c r="D1581" s="11"/>
    </row>
    <row r="1582" spans="4:4" x14ac:dyDescent="0.2">
      <c r="D1582" s="11"/>
    </row>
    <row r="1583" spans="4:4" x14ac:dyDescent="0.2">
      <c r="D1583" s="11"/>
    </row>
    <row r="1584" spans="4:4" x14ac:dyDescent="0.2">
      <c r="D1584" s="11"/>
    </row>
    <row r="1585" spans="4:4" x14ac:dyDescent="0.2">
      <c r="D1585" s="11"/>
    </row>
    <row r="1586" spans="4:4" x14ac:dyDescent="0.2">
      <c r="D1586" s="11"/>
    </row>
    <row r="1587" spans="4:4" x14ac:dyDescent="0.2">
      <c r="D1587" s="11"/>
    </row>
    <row r="1588" spans="4:4" x14ac:dyDescent="0.2">
      <c r="D1588" s="11"/>
    </row>
    <row r="1589" spans="4:4" x14ac:dyDescent="0.2">
      <c r="D1589" s="11"/>
    </row>
    <row r="1590" spans="4:4" x14ac:dyDescent="0.2">
      <c r="D1590" s="11"/>
    </row>
    <row r="1591" spans="4:4" x14ac:dyDescent="0.2">
      <c r="D1591" s="11"/>
    </row>
    <row r="1592" spans="4:4" x14ac:dyDescent="0.2">
      <c r="D1592" s="11"/>
    </row>
    <row r="1593" spans="4:4" x14ac:dyDescent="0.2">
      <c r="D1593" s="11"/>
    </row>
    <row r="1594" spans="4:4" x14ac:dyDescent="0.2">
      <c r="D1594" s="11"/>
    </row>
    <row r="1595" spans="4:4" x14ac:dyDescent="0.2">
      <c r="D1595" s="11"/>
    </row>
    <row r="1596" spans="4:4" x14ac:dyDescent="0.2">
      <c r="D1596" s="11"/>
    </row>
    <row r="1597" spans="4:4" x14ac:dyDescent="0.2">
      <c r="D1597" s="11"/>
    </row>
    <row r="1598" spans="4:4" x14ac:dyDescent="0.2">
      <c r="D1598" s="11"/>
    </row>
    <row r="1599" spans="4:4" x14ac:dyDescent="0.2">
      <c r="D1599" s="11"/>
    </row>
    <row r="1600" spans="4:4" x14ac:dyDescent="0.2">
      <c r="D1600" s="11"/>
    </row>
    <row r="1601" spans="4:4" x14ac:dyDescent="0.2">
      <c r="D1601" s="11"/>
    </row>
    <row r="1602" spans="4:4" x14ac:dyDescent="0.2">
      <c r="D1602" s="11"/>
    </row>
    <row r="1603" spans="4:4" x14ac:dyDescent="0.2">
      <c r="D1603" s="11"/>
    </row>
    <row r="1604" spans="4:4" x14ac:dyDescent="0.2">
      <c r="D1604" s="11"/>
    </row>
    <row r="1605" spans="4:4" x14ac:dyDescent="0.2">
      <c r="D1605" s="11"/>
    </row>
    <row r="1606" spans="4:4" x14ac:dyDescent="0.2">
      <c r="D1606" s="11"/>
    </row>
    <row r="1607" spans="4:4" x14ac:dyDescent="0.2">
      <c r="D1607" s="11"/>
    </row>
    <row r="1608" spans="4:4" x14ac:dyDescent="0.2">
      <c r="D1608" s="11"/>
    </row>
    <row r="1609" spans="4:4" x14ac:dyDescent="0.2">
      <c r="D1609" s="11"/>
    </row>
    <row r="1610" spans="4:4" x14ac:dyDescent="0.2">
      <c r="D1610" s="11"/>
    </row>
    <row r="1611" spans="4:4" x14ac:dyDescent="0.2">
      <c r="D1611" s="11"/>
    </row>
    <row r="1612" spans="4:4" x14ac:dyDescent="0.2">
      <c r="D1612" s="11"/>
    </row>
    <row r="1613" spans="4:4" x14ac:dyDescent="0.2">
      <c r="D1613" s="11"/>
    </row>
    <row r="1614" spans="4:4" x14ac:dyDescent="0.2">
      <c r="D1614" s="11"/>
    </row>
    <row r="1615" spans="4:4" x14ac:dyDescent="0.2">
      <c r="D1615" s="11"/>
    </row>
    <row r="1616" spans="4:4" x14ac:dyDescent="0.2">
      <c r="D1616" s="11"/>
    </row>
    <row r="1617" spans="4:4" x14ac:dyDescent="0.2">
      <c r="D1617" s="11"/>
    </row>
    <row r="1618" spans="4:4" x14ac:dyDescent="0.2">
      <c r="D1618" s="11"/>
    </row>
    <row r="1619" spans="4:4" x14ac:dyDescent="0.2">
      <c r="D1619" s="11"/>
    </row>
    <row r="1620" spans="4:4" x14ac:dyDescent="0.2">
      <c r="D1620" s="11"/>
    </row>
    <row r="1621" spans="4:4" x14ac:dyDescent="0.2">
      <c r="D1621" s="11"/>
    </row>
    <row r="1622" spans="4:4" x14ac:dyDescent="0.2">
      <c r="D1622" s="11"/>
    </row>
    <row r="1623" spans="4:4" x14ac:dyDescent="0.2">
      <c r="D1623" s="11"/>
    </row>
    <row r="1624" spans="4:4" x14ac:dyDescent="0.2">
      <c r="D1624" s="11"/>
    </row>
    <row r="1625" spans="4:4" x14ac:dyDescent="0.2">
      <c r="D1625" s="11"/>
    </row>
    <row r="1626" spans="4:4" x14ac:dyDescent="0.2">
      <c r="D1626" s="11"/>
    </row>
    <row r="1627" spans="4:4" x14ac:dyDescent="0.2">
      <c r="D1627" s="11"/>
    </row>
    <row r="1628" spans="4:4" x14ac:dyDescent="0.2">
      <c r="D1628" s="11"/>
    </row>
    <row r="1629" spans="4:4" x14ac:dyDescent="0.2">
      <c r="D1629" s="11"/>
    </row>
    <row r="1630" spans="4:4" x14ac:dyDescent="0.2">
      <c r="D1630" s="11"/>
    </row>
    <row r="1631" spans="4:4" x14ac:dyDescent="0.2">
      <c r="D1631" s="11"/>
    </row>
    <row r="1632" spans="4:4" x14ac:dyDescent="0.2">
      <c r="D1632" s="11"/>
    </row>
    <row r="1633" spans="4:4" x14ac:dyDescent="0.2">
      <c r="D1633" s="11"/>
    </row>
    <row r="1634" spans="4:4" x14ac:dyDescent="0.2">
      <c r="D1634" s="11"/>
    </row>
    <row r="1635" spans="4:4" x14ac:dyDescent="0.2">
      <c r="D1635" s="11"/>
    </row>
    <row r="1636" spans="4:4" x14ac:dyDescent="0.2">
      <c r="D1636" s="11"/>
    </row>
    <row r="1637" spans="4:4" x14ac:dyDescent="0.2">
      <c r="D1637" s="11"/>
    </row>
    <row r="1638" spans="4:4" x14ac:dyDescent="0.2">
      <c r="D1638" s="11"/>
    </row>
    <row r="1639" spans="4:4" x14ac:dyDescent="0.2">
      <c r="D1639" s="11"/>
    </row>
    <row r="1640" spans="4:4" x14ac:dyDescent="0.2">
      <c r="D1640" s="11"/>
    </row>
    <row r="1641" spans="4:4" x14ac:dyDescent="0.2">
      <c r="D1641" s="11"/>
    </row>
    <row r="1642" spans="4:4" x14ac:dyDescent="0.2">
      <c r="D1642" s="11"/>
    </row>
    <row r="1643" spans="4:4" x14ac:dyDescent="0.2">
      <c r="D1643" s="11"/>
    </row>
    <row r="1644" spans="4:4" x14ac:dyDescent="0.2">
      <c r="D1644" s="11"/>
    </row>
    <row r="1645" spans="4:4" x14ac:dyDescent="0.2">
      <c r="D1645" s="11"/>
    </row>
    <row r="1646" spans="4:4" x14ac:dyDescent="0.2">
      <c r="D1646" s="11"/>
    </row>
    <row r="1647" spans="4:4" x14ac:dyDescent="0.2">
      <c r="D1647" s="11"/>
    </row>
    <row r="1648" spans="4:4" x14ac:dyDescent="0.2">
      <c r="D1648" s="11"/>
    </row>
    <row r="1649" spans="4:4" x14ac:dyDescent="0.2">
      <c r="D1649" s="11"/>
    </row>
    <row r="1650" spans="4:4" x14ac:dyDescent="0.2">
      <c r="D1650" s="11"/>
    </row>
    <row r="1651" spans="4:4" x14ac:dyDescent="0.2">
      <c r="D1651" s="11"/>
    </row>
    <row r="1652" spans="4:4" x14ac:dyDescent="0.2">
      <c r="D1652" s="11"/>
    </row>
    <row r="1653" spans="4:4" x14ac:dyDescent="0.2">
      <c r="D1653" s="11"/>
    </row>
    <row r="1654" spans="4:4" x14ac:dyDescent="0.2">
      <c r="D1654" s="11"/>
    </row>
    <row r="1655" spans="4:4" x14ac:dyDescent="0.2">
      <c r="D1655" s="11"/>
    </row>
    <row r="1656" spans="4:4" x14ac:dyDescent="0.2">
      <c r="D1656" s="11"/>
    </row>
    <row r="1657" spans="4:4" x14ac:dyDescent="0.2">
      <c r="D1657" s="11"/>
    </row>
    <row r="1658" spans="4:4" x14ac:dyDescent="0.2">
      <c r="D1658" s="11"/>
    </row>
    <row r="1659" spans="4:4" x14ac:dyDescent="0.2">
      <c r="D1659" s="11"/>
    </row>
    <row r="1660" spans="4:4" x14ac:dyDescent="0.2">
      <c r="D1660" s="11"/>
    </row>
    <row r="1661" spans="4:4" x14ac:dyDescent="0.2">
      <c r="D1661" s="11"/>
    </row>
    <row r="1662" spans="4:4" x14ac:dyDescent="0.2">
      <c r="D1662" s="11"/>
    </row>
    <row r="1663" spans="4:4" x14ac:dyDescent="0.2">
      <c r="D1663" s="11"/>
    </row>
    <row r="1664" spans="4:4" x14ac:dyDescent="0.2">
      <c r="D1664" s="11"/>
    </row>
    <row r="1665" spans="4:4" x14ac:dyDescent="0.2">
      <c r="D1665" s="11"/>
    </row>
    <row r="1666" spans="4:4" x14ac:dyDescent="0.2">
      <c r="D1666" s="11"/>
    </row>
    <row r="1667" spans="4:4" x14ac:dyDescent="0.2">
      <c r="D1667" s="11"/>
    </row>
    <row r="1668" spans="4:4" x14ac:dyDescent="0.2">
      <c r="D1668" s="11"/>
    </row>
    <row r="1669" spans="4:4" x14ac:dyDescent="0.2">
      <c r="D1669" s="11"/>
    </row>
    <row r="1670" spans="4:4" x14ac:dyDescent="0.2">
      <c r="D1670" s="11"/>
    </row>
    <row r="1671" spans="4:4" x14ac:dyDescent="0.2">
      <c r="D1671" s="11"/>
    </row>
    <row r="1672" spans="4:4" x14ac:dyDescent="0.2">
      <c r="D1672" s="11"/>
    </row>
    <row r="1673" spans="4:4" x14ac:dyDescent="0.2">
      <c r="D1673" s="11"/>
    </row>
    <row r="1674" spans="4:4" x14ac:dyDescent="0.2">
      <c r="D1674" s="11"/>
    </row>
    <row r="1675" spans="4:4" x14ac:dyDescent="0.2">
      <c r="D1675" s="11"/>
    </row>
    <row r="1676" spans="4:4" x14ac:dyDescent="0.2">
      <c r="D1676" s="11"/>
    </row>
    <row r="1677" spans="4:4" x14ac:dyDescent="0.2">
      <c r="D1677" s="11"/>
    </row>
    <row r="1678" spans="4:4" x14ac:dyDescent="0.2">
      <c r="D1678" s="11"/>
    </row>
    <row r="1679" spans="4:4" x14ac:dyDescent="0.2">
      <c r="D1679" s="11"/>
    </row>
    <row r="1680" spans="4:4" x14ac:dyDescent="0.2">
      <c r="D1680" s="11"/>
    </row>
    <row r="1681" spans="4:4" x14ac:dyDescent="0.2">
      <c r="D1681" s="11"/>
    </row>
    <row r="1682" spans="4:4" x14ac:dyDescent="0.2">
      <c r="D1682" s="11"/>
    </row>
    <row r="1683" spans="4:4" x14ac:dyDescent="0.2">
      <c r="D1683" s="11"/>
    </row>
    <row r="1684" spans="4:4" x14ac:dyDescent="0.2">
      <c r="D1684" s="11"/>
    </row>
    <row r="1685" spans="4:4" x14ac:dyDescent="0.2">
      <c r="D1685" s="11"/>
    </row>
    <row r="1686" spans="4:4" x14ac:dyDescent="0.2">
      <c r="D1686" s="11"/>
    </row>
    <row r="1687" spans="4:4" x14ac:dyDescent="0.2">
      <c r="D1687" s="11"/>
    </row>
    <row r="1688" spans="4:4" x14ac:dyDescent="0.2">
      <c r="D1688" s="11"/>
    </row>
    <row r="1689" spans="4:4" x14ac:dyDescent="0.2">
      <c r="D1689" s="11"/>
    </row>
    <row r="1690" spans="4:4" x14ac:dyDescent="0.2">
      <c r="D1690" s="11"/>
    </row>
    <row r="1691" spans="4:4" x14ac:dyDescent="0.2">
      <c r="D1691" s="11"/>
    </row>
    <row r="1692" spans="4:4" x14ac:dyDescent="0.2">
      <c r="D1692" s="11"/>
    </row>
    <row r="1693" spans="4:4" x14ac:dyDescent="0.2">
      <c r="D1693" s="11"/>
    </row>
    <row r="1694" spans="4:4" x14ac:dyDescent="0.2">
      <c r="D1694" s="11"/>
    </row>
    <row r="1695" spans="4:4" x14ac:dyDescent="0.2">
      <c r="D1695" s="11"/>
    </row>
    <row r="1696" spans="4:4" x14ac:dyDescent="0.2">
      <c r="D1696" s="11"/>
    </row>
    <row r="1697" spans="4:4" x14ac:dyDescent="0.2">
      <c r="D1697" s="11"/>
    </row>
    <row r="1698" spans="4:4" x14ac:dyDescent="0.2">
      <c r="D1698" s="11"/>
    </row>
    <row r="1699" spans="4:4" x14ac:dyDescent="0.2">
      <c r="D1699" s="11"/>
    </row>
    <row r="1700" spans="4:4" x14ac:dyDescent="0.2">
      <c r="D1700" s="11"/>
    </row>
    <row r="1701" spans="4:4" x14ac:dyDescent="0.2">
      <c r="D1701" s="11"/>
    </row>
    <row r="1702" spans="4:4" x14ac:dyDescent="0.2">
      <c r="D1702" s="11"/>
    </row>
    <row r="1703" spans="4:4" x14ac:dyDescent="0.2">
      <c r="D1703" s="11"/>
    </row>
    <row r="1704" spans="4:4" x14ac:dyDescent="0.2">
      <c r="D1704" s="11"/>
    </row>
    <row r="1705" spans="4:4" x14ac:dyDescent="0.2">
      <c r="D1705" s="11"/>
    </row>
    <row r="1706" spans="4:4" x14ac:dyDescent="0.2">
      <c r="D1706" s="11"/>
    </row>
    <row r="1707" spans="4:4" x14ac:dyDescent="0.2">
      <c r="D1707" s="11"/>
    </row>
    <row r="1708" spans="4:4" x14ac:dyDescent="0.2">
      <c r="D1708" s="11"/>
    </row>
    <row r="1709" spans="4:4" x14ac:dyDescent="0.2">
      <c r="D1709" s="11"/>
    </row>
    <row r="1710" spans="4:4" x14ac:dyDescent="0.2">
      <c r="D1710" s="11"/>
    </row>
    <row r="1711" spans="4:4" x14ac:dyDescent="0.2">
      <c r="D1711" s="11"/>
    </row>
    <row r="1712" spans="4:4" x14ac:dyDescent="0.2">
      <c r="D1712" s="11"/>
    </row>
    <row r="1713" spans="4:4" x14ac:dyDescent="0.2">
      <c r="D1713" s="11"/>
    </row>
    <row r="1714" spans="4:4" x14ac:dyDescent="0.2">
      <c r="D1714" s="11"/>
    </row>
    <row r="1715" spans="4:4" x14ac:dyDescent="0.2">
      <c r="D1715" s="11"/>
    </row>
    <row r="1716" spans="4:4" x14ac:dyDescent="0.2">
      <c r="D1716" s="11"/>
    </row>
    <row r="1717" spans="4:4" x14ac:dyDescent="0.2">
      <c r="D1717" s="11"/>
    </row>
    <row r="1718" spans="4:4" x14ac:dyDescent="0.2">
      <c r="D1718" s="11"/>
    </row>
    <row r="1719" spans="4:4" x14ac:dyDescent="0.2">
      <c r="D1719" s="11"/>
    </row>
    <row r="1720" spans="4:4" x14ac:dyDescent="0.2">
      <c r="D1720" s="11"/>
    </row>
    <row r="1721" spans="4:4" x14ac:dyDescent="0.2">
      <c r="D1721" s="11"/>
    </row>
    <row r="1722" spans="4:4" x14ac:dyDescent="0.2">
      <c r="D1722" s="11"/>
    </row>
    <row r="1723" spans="4:4" x14ac:dyDescent="0.2">
      <c r="D1723" s="11"/>
    </row>
    <row r="1724" spans="4:4" x14ac:dyDescent="0.2">
      <c r="D1724" s="11"/>
    </row>
    <row r="1725" spans="4:4" x14ac:dyDescent="0.2">
      <c r="D1725" s="11"/>
    </row>
    <row r="1726" spans="4:4" x14ac:dyDescent="0.2">
      <c r="D1726" s="11"/>
    </row>
    <row r="1727" spans="4:4" x14ac:dyDescent="0.2">
      <c r="D1727" s="11"/>
    </row>
    <row r="1728" spans="4:4" x14ac:dyDescent="0.2">
      <c r="D1728" s="11"/>
    </row>
    <row r="1729" spans="4:4" x14ac:dyDescent="0.2">
      <c r="D1729" s="11"/>
    </row>
    <row r="1730" spans="4:4" x14ac:dyDescent="0.2">
      <c r="D1730" s="11"/>
    </row>
    <row r="1731" spans="4:4" x14ac:dyDescent="0.2">
      <c r="D1731" s="11"/>
    </row>
    <row r="1732" spans="4:4" x14ac:dyDescent="0.2">
      <c r="D1732" s="11"/>
    </row>
    <row r="1733" spans="4:4" x14ac:dyDescent="0.2">
      <c r="D1733" s="11"/>
    </row>
    <row r="1734" spans="4:4" x14ac:dyDescent="0.2">
      <c r="D1734" s="11"/>
    </row>
    <row r="1735" spans="4:4" x14ac:dyDescent="0.2">
      <c r="D1735" s="11"/>
    </row>
    <row r="1736" spans="4:4" x14ac:dyDescent="0.2">
      <c r="D1736" s="11"/>
    </row>
    <row r="1737" spans="4:4" x14ac:dyDescent="0.2">
      <c r="D1737" s="11"/>
    </row>
    <row r="1738" spans="4:4" x14ac:dyDescent="0.2">
      <c r="D1738" s="11"/>
    </row>
    <row r="1739" spans="4:4" x14ac:dyDescent="0.2">
      <c r="D1739" s="11"/>
    </row>
    <row r="1740" spans="4:4" x14ac:dyDescent="0.2">
      <c r="D1740" s="11"/>
    </row>
    <row r="1741" spans="4:4" x14ac:dyDescent="0.2">
      <c r="D1741" s="11"/>
    </row>
    <row r="1742" spans="4:4" x14ac:dyDescent="0.2">
      <c r="D1742" s="11"/>
    </row>
    <row r="1743" spans="4:4" x14ac:dyDescent="0.2">
      <c r="D1743" s="11"/>
    </row>
    <row r="1744" spans="4:4" x14ac:dyDescent="0.2">
      <c r="D1744" s="11"/>
    </row>
    <row r="1745" spans="4:4" x14ac:dyDescent="0.2">
      <c r="D1745" s="11"/>
    </row>
    <row r="1746" spans="4:4" x14ac:dyDescent="0.2">
      <c r="D1746" s="11"/>
    </row>
    <row r="1747" spans="4:4" x14ac:dyDescent="0.2">
      <c r="D1747" s="11"/>
    </row>
    <row r="1748" spans="4:4" x14ac:dyDescent="0.2">
      <c r="D1748" s="11"/>
    </row>
    <row r="1749" spans="4:4" x14ac:dyDescent="0.2">
      <c r="D1749" s="11"/>
    </row>
    <row r="1750" spans="4:4" x14ac:dyDescent="0.2">
      <c r="D1750" s="11"/>
    </row>
    <row r="1751" spans="4:4" x14ac:dyDescent="0.2">
      <c r="D1751" s="11"/>
    </row>
    <row r="1752" spans="4:4" x14ac:dyDescent="0.2">
      <c r="D1752" s="11"/>
    </row>
    <row r="1753" spans="4:4" x14ac:dyDescent="0.2">
      <c r="D1753" s="11"/>
    </row>
    <row r="1754" spans="4:4" x14ac:dyDescent="0.2">
      <c r="D1754" s="11"/>
    </row>
    <row r="1755" spans="4:4" x14ac:dyDescent="0.2">
      <c r="D1755" s="11"/>
    </row>
    <row r="1756" spans="4:4" x14ac:dyDescent="0.2">
      <c r="D1756" s="11"/>
    </row>
    <row r="1757" spans="4:4" x14ac:dyDescent="0.2">
      <c r="D1757" s="11"/>
    </row>
    <row r="1758" spans="4:4" x14ac:dyDescent="0.2">
      <c r="D1758" s="11"/>
    </row>
    <row r="1759" spans="4:4" x14ac:dyDescent="0.2">
      <c r="D1759" s="11"/>
    </row>
    <row r="1760" spans="4:4" x14ac:dyDescent="0.2">
      <c r="D1760" s="11"/>
    </row>
    <row r="1761" spans="4:4" x14ac:dyDescent="0.2">
      <c r="D1761" s="11"/>
    </row>
    <row r="1762" spans="4:4" x14ac:dyDescent="0.2">
      <c r="D1762" s="11"/>
    </row>
    <row r="1763" spans="4:4" x14ac:dyDescent="0.2">
      <c r="D1763" s="11"/>
    </row>
    <row r="1764" spans="4:4" x14ac:dyDescent="0.2">
      <c r="D1764" s="11"/>
    </row>
    <row r="1765" spans="4:4" x14ac:dyDescent="0.2">
      <c r="D1765" s="11"/>
    </row>
    <row r="1766" spans="4:4" x14ac:dyDescent="0.2">
      <c r="D1766" s="11"/>
    </row>
    <row r="1767" spans="4:4" x14ac:dyDescent="0.2">
      <c r="D1767" s="11"/>
    </row>
    <row r="1768" spans="4:4" x14ac:dyDescent="0.2">
      <c r="D1768" s="11"/>
    </row>
    <row r="1769" spans="4:4" x14ac:dyDescent="0.2">
      <c r="D1769" s="11"/>
    </row>
    <row r="1770" spans="4:4" x14ac:dyDescent="0.2">
      <c r="D1770" s="11"/>
    </row>
    <row r="1771" spans="4:4" x14ac:dyDescent="0.2">
      <c r="D1771" s="11"/>
    </row>
    <row r="1772" spans="4:4" x14ac:dyDescent="0.2">
      <c r="D1772" s="11"/>
    </row>
    <row r="1773" spans="4:4" x14ac:dyDescent="0.2">
      <c r="D1773" s="11"/>
    </row>
    <row r="1774" spans="4:4" x14ac:dyDescent="0.2">
      <c r="D1774" s="11"/>
    </row>
    <row r="1775" spans="4:4" x14ac:dyDescent="0.2">
      <c r="D1775" s="11"/>
    </row>
    <row r="1776" spans="4:4" x14ac:dyDescent="0.2">
      <c r="D1776" s="11"/>
    </row>
    <row r="1777" spans="4:4" x14ac:dyDescent="0.2">
      <c r="D1777" s="11"/>
    </row>
    <row r="1778" spans="4:4" x14ac:dyDescent="0.2">
      <c r="D1778" s="11"/>
    </row>
    <row r="1779" spans="4:4" x14ac:dyDescent="0.2">
      <c r="D1779" s="11"/>
    </row>
    <row r="1780" spans="4:4" x14ac:dyDescent="0.2">
      <c r="D1780" s="11"/>
    </row>
    <row r="1781" spans="4:4" x14ac:dyDescent="0.2">
      <c r="D1781" s="11"/>
    </row>
    <row r="1782" spans="4:4" x14ac:dyDescent="0.2">
      <c r="D1782" s="11"/>
    </row>
    <row r="1783" spans="4:4" x14ac:dyDescent="0.2">
      <c r="D1783" s="11"/>
    </row>
    <row r="1784" spans="4:4" x14ac:dyDescent="0.2">
      <c r="D1784" s="11"/>
    </row>
    <row r="1785" spans="4:4" x14ac:dyDescent="0.2">
      <c r="D1785" s="11"/>
    </row>
    <row r="1786" spans="4:4" x14ac:dyDescent="0.2">
      <c r="D1786" s="11"/>
    </row>
    <row r="1787" spans="4:4" x14ac:dyDescent="0.2">
      <c r="D1787" s="11"/>
    </row>
    <row r="1788" spans="4:4" x14ac:dyDescent="0.2">
      <c r="D1788" s="11"/>
    </row>
    <row r="1789" spans="4:4" x14ac:dyDescent="0.2">
      <c r="D1789" s="11"/>
    </row>
    <row r="1790" spans="4:4" x14ac:dyDescent="0.2">
      <c r="D1790" s="11"/>
    </row>
    <row r="1791" spans="4:4" x14ac:dyDescent="0.2">
      <c r="D1791" s="11"/>
    </row>
    <row r="1792" spans="4:4" x14ac:dyDescent="0.2">
      <c r="D1792" s="11"/>
    </row>
    <row r="1793" spans="4:4" x14ac:dyDescent="0.2">
      <c r="D1793" s="11"/>
    </row>
    <row r="1794" spans="4:4" x14ac:dyDescent="0.2">
      <c r="D1794" s="11"/>
    </row>
    <row r="1795" spans="4:4" x14ac:dyDescent="0.2">
      <c r="D1795" s="11"/>
    </row>
    <row r="1796" spans="4:4" x14ac:dyDescent="0.2">
      <c r="D1796" s="11"/>
    </row>
    <row r="1797" spans="4:4" x14ac:dyDescent="0.2">
      <c r="D1797" s="11"/>
    </row>
    <row r="1798" spans="4:4" x14ac:dyDescent="0.2">
      <c r="D1798" s="11"/>
    </row>
    <row r="1799" spans="4:4" x14ac:dyDescent="0.2">
      <c r="D1799" s="11"/>
    </row>
    <row r="1800" spans="4:4" x14ac:dyDescent="0.2">
      <c r="D1800" s="11"/>
    </row>
    <row r="1801" spans="4:4" x14ac:dyDescent="0.2">
      <c r="D1801" s="11"/>
    </row>
    <row r="1802" spans="4:4" x14ac:dyDescent="0.2">
      <c r="D1802" s="11"/>
    </row>
    <row r="1803" spans="4:4" x14ac:dyDescent="0.2">
      <c r="D1803" s="11"/>
    </row>
    <row r="1804" spans="4:4" x14ac:dyDescent="0.2">
      <c r="D1804" s="11"/>
    </row>
    <row r="1805" spans="4:4" x14ac:dyDescent="0.2">
      <c r="D1805" s="11"/>
    </row>
    <row r="1806" spans="4:4" x14ac:dyDescent="0.2">
      <c r="D1806" s="11"/>
    </row>
    <row r="1807" spans="4:4" x14ac:dyDescent="0.2">
      <c r="D1807" s="11"/>
    </row>
    <row r="1808" spans="4:4" x14ac:dyDescent="0.2">
      <c r="D1808" s="11"/>
    </row>
    <row r="1809" spans="4:4" x14ac:dyDescent="0.2">
      <c r="D1809" s="11"/>
    </row>
    <row r="1810" spans="4:4" x14ac:dyDescent="0.2">
      <c r="D1810" s="11"/>
    </row>
    <row r="1811" spans="4:4" x14ac:dyDescent="0.2">
      <c r="D1811" s="11"/>
    </row>
    <row r="1812" spans="4:4" x14ac:dyDescent="0.2">
      <c r="D1812" s="11"/>
    </row>
    <row r="1813" spans="4:4" x14ac:dyDescent="0.2">
      <c r="D1813" s="11"/>
    </row>
    <row r="1814" spans="4:4" x14ac:dyDescent="0.2">
      <c r="D1814" s="11"/>
    </row>
    <row r="1815" spans="4:4" x14ac:dyDescent="0.2">
      <c r="D1815" s="11"/>
    </row>
    <row r="1816" spans="4:4" x14ac:dyDescent="0.2">
      <c r="D1816" s="11"/>
    </row>
    <row r="1817" spans="4:4" x14ac:dyDescent="0.2">
      <c r="D1817" s="11"/>
    </row>
    <row r="1818" spans="4:4" x14ac:dyDescent="0.2">
      <c r="D1818" s="11"/>
    </row>
    <row r="1819" spans="4:4" x14ac:dyDescent="0.2">
      <c r="D1819" s="11"/>
    </row>
    <row r="1820" spans="4:4" x14ac:dyDescent="0.2">
      <c r="D1820" s="11"/>
    </row>
    <row r="1821" spans="4:4" x14ac:dyDescent="0.2">
      <c r="D1821" s="11"/>
    </row>
    <row r="1822" spans="4:4" x14ac:dyDescent="0.2">
      <c r="D1822" s="11"/>
    </row>
    <row r="1823" spans="4:4" x14ac:dyDescent="0.2">
      <c r="D1823" s="11"/>
    </row>
    <row r="1824" spans="4:4" x14ac:dyDescent="0.2">
      <c r="D1824" s="11"/>
    </row>
    <row r="1825" spans="4:4" x14ac:dyDescent="0.2">
      <c r="D1825" s="11"/>
    </row>
    <row r="1826" spans="4:4" x14ac:dyDescent="0.2">
      <c r="D1826" s="11"/>
    </row>
    <row r="1827" spans="4:4" x14ac:dyDescent="0.2">
      <c r="D1827" s="11"/>
    </row>
    <row r="1828" spans="4:4" x14ac:dyDescent="0.2">
      <c r="D1828" s="11"/>
    </row>
    <row r="1829" spans="4:4" x14ac:dyDescent="0.2">
      <c r="D1829" s="11"/>
    </row>
    <row r="1830" spans="4:4" x14ac:dyDescent="0.2">
      <c r="D1830" s="11"/>
    </row>
    <row r="1831" spans="4:4" x14ac:dyDescent="0.2">
      <c r="D1831" s="11"/>
    </row>
    <row r="1832" spans="4:4" x14ac:dyDescent="0.2">
      <c r="D1832" s="11"/>
    </row>
    <row r="1833" spans="4:4" x14ac:dyDescent="0.2">
      <c r="D1833" s="11"/>
    </row>
    <row r="1834" spans="4:4" x14ac:dyDescent="0.2">
      <c r="D1834" s="11"/>
    </row>
    <row r="1835" spans="4:4" x14ac:dyDescent="0.2">
      <c r="D1835" s="11"/>
    </row>
    <row r="1836" spans="4:4" x14ac:dyDescent="0.2">
      <c r="D1836" s="11"/>
    </row>
    <row r="1837" spans="4:4" x14ac:dyDescent="0.2">
      <c r="D1837" s="11"/>
    </row>
    <row r="1838" spans="4:4" x14ac:dyDescent="0.2">
      <c r="D1838" s="11"/>
    </row>
    <row r="1839" spans="4:4" x14ac:dyDescent="0.2">
      <c r="D1839" s="11"/>
    </row>
    <row r="1840" spans="4:4" x14ac:dyDescent="0.2">
      <c r="D1840" s="11"/>
    </row>
    <row r="1841" spans="4:4" x14ac:dyDescent="0.2">
      <c r="D1841" s="11"/>
    </row>
    <row r="1842" spans="4:4" x14ac:dyDescent="0.2">
      <c r="D1842" s="11"/>
    </row>
    <row r="1843" spans="4:4" x14ac:dyDescent="0.2">
      <c r="D1843" s="11"/>
    </row>
    <row r="1844" spans="4:4" x14ac:dyDescent="0.2">
      <c r="D1844" s="11"/>
    </row>
    <row r="1845" spans="4:4" x14ac:dyDescent="0.2">
      <c r="D1845" s="11"/>
    </row>
    <row r="1846" spans="4:4" x14ac:dyDescent="0.2">
      <c r="D1846" s="11"/>
    </row>
    <row r="1847" spans="4:4" x14ac:dyDescent="0.2">
      <c r="D1847" s="11"/>
    </row>
    <row r="1848" spans="4:4" x14ac:dyDescent="0.2">
      <c r="D1848" s="11"/>
    </row>
    <row r="1849" spans="4:4" x14ac:dyDescent="0.2">
      <c r="D1849" s="11"/>
    </row>
    <row r="1850" spans="4:4" x14ac:dyDescent="0.2">
      <c r="D1850" s="11"/>
    </row>
    <row r="1851" spans="4:4" x14ac:dyDescent="0.2">
      <c r="D1851" s="11"/>
    </row>
    <row r="1852" spans="4:4" x14ac:dyDescent="0.2">
      <c r="D1852" s="11"/>
    </row>
    <row r="1853" spans="4:4" x14ac:dyDescent="0.2">
      <c r="D1853" s="11"/>
    </row>
    <row r="1854" spans="4:4" x14ac:dyDescent="0.2">
      <c r="D1854" s="11"/>
    </row>
    <row r="1855" spans="4:4" x14ac:dyDescent="0.2">
      <c r="D1855" s="11"/>
    </row>
    <row r="1856" spans="4:4" x14ac:dyDescent="0.2">
      <c r="D1856" s="11"/>
    </row>
    <row r="1857" spans="4:4" x14ac:dyDescent="0.2">
      <c r="D1857" s="11"/>
    </row>
    <row r="1858" spans="4:4" x14ac:dyDescent="0.2">
      <c r="D1858" s="11"/>
    </row>
    <row r="1859" spans="4:4" x14ac:dyDescent="0.2">
      <c r="D1859" s="11"/>
    </row>
    <row r="1860" spans="4:4" x14ac:dyDescent="0.2">
      <c r="D1860" s="11"/>
    </row>
    <row r="1861" spans="4:4" x14ac:dyDescent="0.2">
      <c r="D1861" s="11"/>
    </row>
    <row r="1862" spans="4:4" x14ac:dyDescent="0.2">
      <c r="D1862" s="11"/>
    </row>
    <row r="1863" spans="4:4" x14ac:dyDescent="0.2">
      <c r="D1863" s="11"/>
    </row>
    <row r="1864" spans="4:4" x14ac:dyDescent="0.2">
      <c r="D1864" s="11"/>
    </row>
    <row r="1865" spans="4:4" x14ac:dyDescent="0.2">
      <c r="D1865" s="11"/>
    </row>
    <row r="1866" spans="4:4" x14ac:dyDescent="0.2">
      <c r="D1866" s="11"/>
    </row>
    <row r="1867" spans="4:4" x14ac:dyDescent="0.2">
      <c r="D1867" s="11"/>
    </row>
    <row r="1868" spans="4:4" x14ac:dyDescent="0.2">
      <c r="D1868" s="11"/>
    </row>
    <row r="1869" spans="4:4" x14ac:dyDescent="0.2">
      <c r="D1869" s="11"/>
    </row>
    <row r="1870" spans="4:4" x14ac:dyDescent="0.2">
      <c r="D1870" s="11"/>
    </row>
    <row r="1871" spans="4:4" x14ac:dyDescent="0.2">
      <c r="D1871" s="11"/>
    </row>
    <row r="1872" spans="4:4" x14ac:dyDescent="0.2">
      <c r="D1872" s="11"/>
    </row>
    <row r="1873" spans="4:4" x14ac:dyDescent="0.2">
      <c r="D1873" s="11"/>
    </row>
    <row r="1874" spans="4:4" x14ac:dyDescent="0.2">
      <c r="D1874" s="11"/>
    </row>
    <row r="1875" spans="4:4" x14ac:dyDescent="0.2">
      <c r="D1875" s="11"/>
    </row>
    <row r="1876" spans="4:4" x14ac:dyDescent="0.2">
      <c r="D1876" s="11"/>
    </row>
    <row r="1877" spans="4:4" x14ac:dyDescent="0.2">
      <c r="D1877" s="11"/>
    </row>
    <row r="1878" spans="4:4" x14ac:dyDescent="0.2">
      <c r="D1878" s="11"/>
    </row>
    <row r="1879" spans="4:4" x14ac:dyDescent="0.2">
      <c r="D1879" s="11"/>
    </row>
    <row r="1880" spans="4:4" x14ac:dyDescent="0.2">
      <c r="D1880" s="11"/>
    </row>
    <row r="1881" spans="4:4" x14ac:dyDescent="0.2">
      <c r="D1881" s="11"/>
    </row>
    <row r="1882" spans="4:4" x14ac:dyDescent="0.2">
      <c r="D1882" s="11"/>
    </row>
    <row r="1883" spans="4:4" x14ac:dyDescent="0.2">
      <c r="D1883" s="11"/>
    </row>
    <row r="1884" spans="4:4" x14ac:dyDescent="0.2">
      <c r="D1884" s="11"/>
    </row>
    <row r="1885" spans="4:4" x14ac:dyDescent="0.2">
      <c r="D1885" s="11"/>
    </row>
    <row r="1886" spans="4:4" x14ac:dyDescent="0.2">
      <c r="D1886" s="11"/>
    </row>
    <row r="1887" spans="4:4" x14ac:dyDescent="0.2">
      <c r="D1887" s="11"/>
    </row>
    <row r="1888" spans="4:4" x14ac:dyDescent="0.2">
      <c r="D1888" s="11"/>
    </row>
    <row r="1889" spans="4:4" x14ac:dyDescent="0.2">
      <c r="D1889" s="11"/>
    </row>
    <row r="1890" spans="4:4" x14ac:dyDescent="0.2">
      <c r="D1890" s="11"/>
    </row>
    <row r="1891" spans="4:4" x14ac:dyDescent="0.2">
      <c r="D1891" s="11"/>
    </row>
    <row r="1892" spans="4:4" x14ac:dyDescent="0.2">
      <c r="D1892" s="11"/>
    </row>
    <row r="1893" spans="4:4" x14ac:dyDescent="0.2">
      <c r="D1893" s="11"/>
    </row>
    <row r="1894" spans="4:4" x14ac:dyDescent="0.2">
      <c r="D1894" s="11"/>
    </row>
    <row r="1895" spans="4:4" x14ac:dyDescent="0.2">
      <c r="D1895" s="11"/>
    </row>
    <row r="1896" spans="4:4" x14ac:dyDescent="0.2">
      <c r="D1896" s="11"/>
    </row>
    <row r="1897" spans="4:4" x14ac:dyDescent="0.2">
      <c r="D1897" s="11"/>
    </row>
    <row r="1898" spans="4:4" x14ac:dyDescent="0.2">
      <c r="D1898" s="11"/>
    </row>
    <row r="1899" spans="4:4" x14ac:dyDescent="0.2">
      <c r="D1899" s="11"/>
    </row>
    <row r="1900" spans="4:4" x14ac:dyDescent="0.2">
      <c r="D1900" s="11"/>
    </row>
    <row r="1901" spans="4:4" x14ac:dyDescent="0.2">
      <c r="D1901" s="11"/>
    </row>
    <row r="1902" spans="4:4" x14ac:dyDescent="0.2">
      <c r="D1902" s="11"/>
    </row>
    <row r="1903" spans="4:4" x14ac:dyDescent="0.2">
      <c r="D1903" s="11"/>
    </row>
    <row r="1904" spans="4:4" x14ac:dyDescent="0.2">
      <c r="D1904" s="11"/>
    </row>
    <row r="1905" spans="4:4" x14ac:dyDescent="0.2">
      <c r="D1905" s="11"/>
    </row>
    <row r="1906" spans="4:4" x14ac:dyDescent="0.2">
      <c r="D1906" s="11"/>
    </row>
    <row r="1907" spans="4:4" x14ac:dyDescent="0.2">
      <c r="D1907" s="11"/>
    </row>
    <row r="1908" spans="4:4" x14ac:dyDescent="0.2">
      <c r="D1908" s="11"/>
    </row>
    <row r="1909" spans="4:4" x14ac:dyDescent="0.2">
      <c r="D1909" s="11"/>
    </row>
    <row r="1910" spans="4:4" x14ac:dyDescent="0.2">
      <c r="D1910" s="11"/>
    </row>
    <row r="1911" spans="4:4" x14ac:dyDescent="0.2">
      <c r="D1911" s="11"/>
    </row>
    <row r="1912" spans="4:4" x14ac:dyDescent="0.2">
      <c r="D1912" s="11"/>
    </row>
    <row r="1913" spans="4:4" x14ac:dyDescent="0.2">
      <c r="D1913" s="11"/>
    </row>
    <row r="1914" spans="4:4" x14ac:dyDescent="0.2">
      <c r="D1914" s="11"/>
    </row>
    <row r="1915" spans="4:4" x14ac:dyDescent="0.2">
      <c r="D1915" s="11"/>
    </row>
    <row r="1916" spans="4:4" x14ac:dyDescent="0.2">
      <c r="D1916" s="11"/>
    </row>
    <row r="1917" spans="4:4" x14ac:dyDescent="0.2">
      <c r="D1917" s="11"/>
    </row>
    <row r="1918" spans="4:4" x14ac:dyDescent="0.2">
      <c r="D1918" s="11"/>
    </row>
    <row r="1919" spans="4:4" x14ac:dyDescent="0.2">
      <c r="D1919" s="11"/>
    </row>
    <row r="1920" spans="4:4" x14ac:dyDescent="0.2">
      <c r="D1920" s="11"/>
    </row>
    <row r="1921" spans="4:4" x14ac:dyDescent="0.2">
      <c r="D1921" s="11"/>
    </row>
    <row r="1922" spans="4:4" x14ac:dyDescent="0.2">
      <c r="D1922" s="11"/>
    </row>
    <row r="1923" spans="4:4" x14ac:dyDescent="0.2">
      <c r="D1923" s="11"/>
    </row>
    <row r="1924" spans="4:4" x14ac:dyDescent="0.2">
      <c r="D1924" s="11"/>
    </row>
    <row r="1925" spans="4:4" x14ac:dyDescent="0.2">
      <c r="D1925" s="11"/>
    </row>
    <row r="1926" spans="4:4" x14ac:dyDescent="0.2">
      <c r="D1926" s="11"/>
    </row>
    <row r="1927" spans="4:4" x14ac:dyDescent="0.2">
      <c r="D1927" s="11"/>
    </row>
    <row r="1928" spans="4:4" x14ac:dyDescent="0.2">
      <c r="D1928" s="11"/>
    </row>
    <row r="1929" spans="4:4" x14ac:dyDescent="0.2">
      <c r="D1929" s="11"/>
    </row>
    <row r="1930" spans="4:4" x14ac:dyDescent="0.2">
      <c r="D1930" s="11"/>
    </row>
    <row r="1931" spans="4:4" x14ac:dyDescent="0.2">
      <c r="D1931" s="11"/>
    </row>
    <row r="1932" spans="4:4" x14ac:dyDescent="0.2">
      <c r="D1932" s="11"/>
    </row>
    <row r="1933" spans="4:4" x14ac:dyDescent="0.2">
      <c r="D1933" s="11"/>
    </row>
    <row r="1934" spans="4:4" x14ac:dyDescent="0.2">
      <c r="D1934" s="11"/>
    </row>
    <row r="1935" spans="4:4" x14ac:dyDescent="0.2">
      <c r="D1935" s="11"/>
    </row>
    <row r="1936" spans="4:4" x14ac:dyDescent="0.2">
      <c r="D1936" s="11"/>
    </row>
    <row r="1937" spans="4:4" x14ac:dyDescent="0.2">
      <c r="D1937" s="11"/>
    </row>
    <row r="1938" spans="4:4" x14ac:dyDescent="0.2">
      <c r="D1938" s="11"/>
    </row>
    <row r="1939" spans="4:4" x14ac:dyDescent="0.2">
      <c r="D1939" s="11"/>
    </row>
    <row r="1940" spans="4:4" x14ac:dyDescent="0.2">
      <c r="D1940" s="11"/>
    </row>
    <row r="1941" spans="4:4" x14ac:dyDescent="0.2">
      <c r="D1941" s="11"/>
    </row>
    <row r="1942" spans="4:4" x14ac:dyDescent="0.2">
      <c r="D1942" s="11"/>
    </row>
    <row r="1943" spans="4:4" x14ac:dyDescent="0.2">
      <c r="D1943" s="11"/>
    </row>
    <row r="1944" spans="4:4" x14ac:dyDescent="0.2">
      <c r="D1944" s="11"/>
    </row>
    <row r="1945" spans="4:4" x14ac:dyDescent="0.2">
      <c r="D1945" s="11"/>
    </row>
    <row r="1946" spans="4:4" x14ac:dyDescent="0.2">
      <c r="D1946" s="11"/>
    </row>
    <row r="1947" spans="4:4" x14ac:dyDescent="0.2">
      <c r="D1947" s="11"/>
    </row>
    <row r="1948" spans="4:4" x14ac:dyDescent="0.2">
      <c r="D1948" s="11"/>
    </row>
    <row r="1949" spans="4:4" x14ac:dyDescent="0.2">
      <c r="D1949" s="11"/>
    </row>
    <row r="1950" spans="4:4" x14ac:dyDescent="0.2">
      <c r="D1950" s="11"/>
    </row>
    <row r="1951" spans="4:4" x14ac:dyDescent="0.2">
      <c r="D1951" s="11"/>
    </row>
    <row r="1952" spans="4:4" x14ac:dyDescent="0.2">
      <c r="D1952" s="11"/>
    </row>
    <row r="1953" spans="4:4" x14ac:dyDescent="0.2">
      <c r="D1953" s="11"/>
    </row>
    <row r="1954" spans="4:4" x14ac:dyDescent="0.2">
      <c r="D1954" s="11"/>
    </row>
    <row r="1955" spans="4:4" x14ac:dyDescent="0.2">
      <c r="D1955" s="11"/>
    </row>
    <row r="1956" spans="4:4" x14ac:dyDescent="0.2">
      <c r="D1956" s="11"/>
    </row>
    <row r="1957" spans="4:4" x14ac:dyDescent="0.2">
      <c r="D1957" s="11"/>
    </row>
    <row r="1958" spans="4:4" x14ac:dyDescent="0.2">
      <c r="D1958" s="11"/>
    </row>
    <row r="1959" spans="4:4" x14ac:dyDescent="0.2">
      <c r="D1959" s="11"/>
    </row>
    <row r="1960" spans="4:4" x14ac:dyDescent="0.2">
      <c r="D1960" s="11"/>
    </row>
    <row r="1961" spans="4:4" x14ac:dyDescent="0.2">
      <c r="D1961" s="11"/>
    </row>
    <row r="1962" spans="4:4" x14ac:dyDescent="0.2">
      <c r="D1962" s="11"/>
    </row>
    <row r="1963" spans="4:4" x14ac:dyDescent="0.2">
      <c r="D1963" s="11"/>
    </row>
    <row r="1964" spans="4:4" x14ac:dyDescent="0.2">
      <c r="D1964" s="11"/>
    </row>
    <row r="1965" spans="4:4" x14ac:dyDescent="0.2">
      <c r="D1965" s="11"/>
    </row>
    <row r="1966" spans="4:4" x14ac:dyDescent="0.2">
      <c r="D1966" s="11"/>
    </row>
    <row r="1967" spans="4:4" x14ac:dyDescent="0.2">
      <c r="D1967" s="11"/>
    </row>
    <row r="1968" spans="4:4" x14ac:dyDescent="0.2">
      <c r="D1968" s="11"/>
    </row>
    <row r="1969" spans="4:4" x14ac:dyDescent="0.2">
      <c r="D1969" s="11"/>
    </row>
    <row r="1970" spans="4:4" x14ac:dyDescent="0.2">
      <c r="D1970" s="11"/>
    </row>
    <row r="1971" spans="4:4" x14ac:dyDescent="0.2">
      <c r="D1971" s="11"/>
    </row>
    <row r="1972" spans="4:4" x14ac:dyDescent="0.2">
      <c r="D1972" s="11"/>
    </row>
    <row r="1973" spans="4:4" x14ac:dyDescent="0.2">
      <c r="D1973" s="11"/>
    </row>
    <row r="1974" spans="4:4" x14ac:dyDescent="0.2">
      <c r="D1974" s="11"/>
    </row>
    <row r="1975" spans="4:4" x14ac:dyDescent="0.2">
      <c r="D1975" s="11"/>
    </row>
    <row r="1976" spans="4:4" x14ac:dyDescent="0.2">
      <c r="D1976" s="11"/>
    </row>
    <row r="1977" spans="4:4" x14ac:dyDescent="0.2">
      <c r="D1977" s="11"/>
    </row>
    <row r="1978" spans="4:4" x14ac:dyDescent="0.2">
      <c r="D1978" s="11"/>
    </row>
    <row r="1979" spans="4:4" x14ac:dyDescent="0.2">
      <c r="D1979" s="11"/>
    </row>
    <row r="1980" spans="4:4" x14ac:dyDescent="0.2">
      <c r="D1980" s="11"/>
    </row>
    <row r="1981" spans="4:4" x14ac:dyDescent="0.2">
      <c r="D1981" s="11"/>
    </row>
    <row r="1982" spans="4:4" x14ac:dyDescent="0.2">
      <c r="D1982" s="11"/>
    </row>
    <row r="1983" spans="4:4" x14ac:dyDescent="0.2">
      <c r="D1983" s="11"/>
    </row>
    <row r="1984" spans="4:4" x14ac:dyDescent="0.2">
      <c r="D1984" s="11"/>
    </row>
    <row r="1985" spans="4:4" x14ac:dyDescent="0.2">
      <c r="D1985" s="11"/>
    </row>
    <row r="1986" spans="4:4" x14ac:dyDescent="0.2">
      <c r="D1986" s="11"/>
    </row>
    <row r="1987" spans="4:4" x14ac:dyDescent="0.2">
      <c r="D1987" s="11"/>
    </row>
    <row r="1988" spans="4:4" x14ac:dyDescent="0.2">
      <c r="D1988" s="11"/>
    </row>
    <row r="1989" spans="4:4" x14ac:dyDescent="0.2">
      <c r="D1989" s="11"/>
    </row>
    <row r="1990" spans="4:4" x14ac:dyDescent="0.2">
      <c r="D1990" s="11"/>
    </row>
    <row r="1991" spans="4:4" x14ac:dyDescent="0.2">
      <c r="D1991" s="11"/>
    </row>
    <row r="1992" spans="4:4" x14ac:dyDescent="0.2">
      <c r="D1992" s="11"/>
    </row>
    <row r="1993" spans="4:4" x14ac:dyDescent="0.2">
      <c r="D1993" s="11"/>
    </row>
    <row r="1994" spans="4:4" x14ac:dyDescent="0.2">
      <c r="D1994" s="11"/>
    </row>
    <row r="1995" spans="4:4" x14ac:dyDescent="0.2">
      <c r="D1995" s="11"/>
    </row>
    <row r="1996" spans="4:4" x14ac:dyDescent="0.2">
      <c r="D1996" s="11"/>
    </row>
    <row r="1997" spans="4:4" x14ac:dyDescent="0.2">
      <c r="D1997" s="11"/>
    </row>
    <row r="1998" spans="4:4" x14ac:dyDescent="0.2">
      <c r="D1998" s="11"/>
    </row>
    <row r="1999" spans="4:4" x14ac:dyDescent="0.2">
      <c r="D1999" s="11"/>
    </row>
    <row r="2000" spans="4:4" x14ac:dyDescent="0.2">
      <c r="D2000" s="11"/>
    </row>
    <row r="2001" spans="4:4" x14ac:dyDescent="0.2">
      <c r="D2001" s="11"/>
    </row>
    <row r="2002" spans="4:4" x14ac:dyDescent="0.2">
      <c r="D2002" s="11"/>
    </row>
    <row r="2003" spans="4:4" x14ac:dyDescent="0.2">
      <c r="D2003" s="11"/>
    </row>
    <row r="2004" spans="4:4" x14ac:dyDescent="0.2">
      <c r="D2004" s="11"/>
    </row>
    <row r="2005" spans="4:4" x14ac:dyDescent="0.2">
      <c r="D2005" s="11"/>
    </row>
    <row r="2006" spans="4:4" x14ac:dyDescent="0.2">
      <c r="D2006" s="11"/>
    </row>
    <row r="2007" spans="4:4" x14ac:dyDescent="0.2">
      <c r="D2007" s="11"/>
    </row>
    <row r="2008" spans="4:4" x14ac:dyDescent="0.2">
      <c r="D2008" s="11"/>
    </row>
    <row r="2009" spans="4:4" x14ac:dyDescent="0.2">
      <c r="D2009" s="11"/>
    </row>
    <row r="2010" spans="4:4" x14ac:dyDescent="0.2">
      <c r="D2010" s="11"/>
    </row>
    <row r="2011" spans="4:4" x14ac:dyDescent="0.2">
      <c r="D2011" s="11"/>
    </row>
    <row r="2012" spans="4:4" x14ac:dyDescent="0.2">
      <c r="D2012" s="11"/>
    </row>
    <row r="2013" spans="4:4" x14ac:dyDescent="0.2">
      <c r="D2013" s="11"/>
    </row>
    <row r="2014" spans="4:4" x14ac:dyDescent="0.2">
      <c r="D2014" s="11"/>
    </row>
    <row r="2015" spans="4:4" x14ac:dyDescent="0.2">
      <c r="D2015" s="11"/>
    </row>
    <row r="2016" spans="4:4" x14ac:dyDescent="0.2">
      <c r="D2016" s="11"/>
    </row>
    <row r="2017" spans="4:4" x14ac:dyDescent="0.2">
      <c r="D2017" s="11"/>
    </row>
    <row r="2018" spans="4:4" x14ac:dyDescent="0.2">
      <c r="D2018" s="11"/>
    </row>
    <row r="2019" spans="4:4" x14ac:dyDescent="0.2">
      <c r="D2019" s="11"/>
    </row>
    <row r="2020" spans="4:4" x14ac:dyDescent="0.2">
      <c r="D2020" s="11"/>
    </row>
    <row r="2021" spans="4:4" x14ac:dyDescent="0.2">
      <c r="D2021" s="11"/>
    </row>
    <row r="2022" spans="4:4" x14ac:dyDescent="0.2">
      <c r="D2022" s="11"/>
    </row>
    <row r="2023" spans="4:4" x14ac:dyDescent="0.2">
      <c r="D2023" s="11"/>
    </row>
    <row r="2024" spans="4:4" x14ac:dyDescent="0.2">
      <c r="D2024" s="11"/>
    </row>
    <row r="2025" spans="4:4" x14ac:dyDescent="0.2">
      <c r="D2025" s="11"/>
    </row>
    <row r="2026" spans="4:4" x14ac:dyDescent="0.2">
      <c r="D2026" s="11"/>
    </row>
    <row r="2027" spans="4:4" x14ac:dyDescent="0.2">
      <c r="D2027" s="11"/>
    </row>
    <row r="2028" spans="4:4" x14ac:dyDescent="0.2">
      <c r="D2028" s="11"/>
    </row>
    <row r="2029" spans="4:4" x14ac:dyDescent="0.2">
      <c r="D2029" s="11"/>
    </row>
    <row r="2030" spans="4:4" x14ac:dyDescent="0.2">
      <c r="D2030" s="11"/>
    </row>
    <row r="2031" spans="4:4" x14ac:dyDescent="0.2">
      <c r="D2031" s="11"/>
    </row>
    <row r="2032" spans="4:4" x14ac:dyDescent="0.2">
      <c r="D2032" s="11"/>
    </row>
    <row r="2033" spans="4:4" x14ac:dyDescent="0.2">
      <c r="D2033" s="11"/>
    </row>
    <row r="2034" spans="4:4" x14ac:dyDescent="0.2">
      <c r="D2034" s="11"/>
    </row>
    <row r="2035" spans="4:4" x14ac:dyDescent="0.2">
      <c r="D2035" s="11"/>
    </row>
    <row r="2036" spans="4:4" x14ac:dyDescent="0.2">
      <c r="D2036" s="11"/>
    </row>
    <row r="2037" spans="4:4" x14ac:dyDescent="0.2">
      <c r="D2037" s="11"/>
    </row>
    <row r="2038" spans="4:4" x14ac:dyDescent="0.2">
      <c r="D2038" s="11"/>
    </row>
    <row r="2039" spans="4:4" x14ac:dyDescent="0.2">
      <c r="D2039" s="11"/>
    </row>
    <row r="2040" spans="4:4" x14ac:dyDescent="0.2">
      <c r="D2040" s="11"/>
    </row>
    <row r="2041" spans="4:4" x14ac:dyDescent="0.2">
      <c r="D2041" s="11"/>
    </row>
    <row r="2042" spans="4:4" x14ac:dyDescent="0.2">
      <c r="D2042" s="11"/>
    </row>
    <row r="2043" spans="4:4" x14ac:dyDescent="0.2">
      <c r="D2043" s="11"/>
    </row>
    <row r="2044" spans="4:4" x14ac:dyDescent="0.2">
      <c r="D2044" s="11"/>
    </row>
    <row r="2045" spans="4:4" x14ac:dyDescent="0.2">
      <c r="D2045" s="11"/>
    </row>
    <row r="2046" spans="4:4" x14ac:dyDescent="0.2">
      <c r="D2046" s="11"/>
    </row>
    <row r="2047" spans="4:4" x14ac:dyDescent="0.2">
      <c r="D2047" s="11"/>
    </row>
    <row r="2048" spans="4:4" x14ac:dyDescent="0.2">
      <c r="D2048" s="11"/>
    </row>
    <row r="2049" spans="4:4" x14ac:dyDescent="0.2">
      <c r="D2049" s="11"/>
    </row>
    <row r="2050" spans="4:4" x14ac:dyDescent="0.2">
      <c r="D2050" s="11"/>
    </row>
    <row r="2051" spans="4:4" x14ac:dyDescent="0.2">
      <c r="D2051" s="11"/>
    </row>
    <row r="2052" spans="4:4" x14ac:dyDescent="0.2">
      <c r="D2052" s="11"/>
    </row>
    <row r="2053" spans="4:4" x14ac:dyDescent="0.2">
      <c r="D2053" s="11"/>
    </row>
    <row r="2054" spans="4:4" x14ac:dyDescent="0.2">
      <c r="D2054" s="11"/>
    </row>
    <row r="2055" spans="4:4" x14ac:dyDescent="0.2">
      <c r="D2055" s="11"/>
    </row>
    <row r="2056" spans="4:4" x14ac:dyDescent="0.2">
      <c r="D2056" s="11"/>
    </row>
    <row r="2057" spans="4:4" x14ac:dyDescent="0.2">
      <c r="D2057" s="11"/>
    </row>
    <row r="2058" spans="4:4" x14ac:dyDescent="0.2">
      <c r="D2058" s="11"/>
    </row>
    <row r="2059" spans="4:4" x14ac:dyDescent="0.2">
      <c r="D2059" s="11"/>
    </row>
    <row r="2060" spans="4:4" x14ac:dyDescent="0.2">
      <c r="D2060" s="11"/>
    </row>
    <row r="2061" spans="4:4" x14ac:dyDescent="0.2">
      <c r="D2061" s="11"/>
    </row>
    <row r="2062" spans="4:4" x14ac:dyDescent="0.2">
      <c r="D2062" s="11"/>
    </row>
    <row r="2063" spans="4:4" x14ac:dyDescent="0.2">
      <c r="D2063" s="11"/>
    </row>
    <row r="2064" spans="4:4" x14ac:dyDescent="0.2">
      <c r="D2064" s="11"/>
    </row>
    <row r="2065" spans="4:4" x14ac:dyDescent="0.2">
      <c r="D2065" s="11"/>
    </row>
    <row r="2066" spans="4:4" x14ac:dyDescent="0.2">
      <c r="D2066" s="11"/>
    </row>
    <row r="2067" spans="4:4" x14ac:dyDescent="0.2">
      <c r="D2067" s="11"/>
    </row>
    <row r="2068" spans="4:4" x14ac:dyDescent="0.2">
      <c r="D2068" s="11"/>
    </row>
    <row r="2069" spans="4:4" x14ac:dyDescent="0.2">
      <c r="D2069" s="11"/>
    </row>
    <row r="2070" spans="4:4" x14ac:dyDescent="0.2">
      <c r="D2070" s="11"/>
    </row>
    <row r="2071" spans="4:4" x14ac:dyDescent="0.2">
      <c r="D2071" s="11"/>
    </row>
    <row r="2072" spans="4:4" x14ac:dyDescent="0.2">
      <c r="D2072" s="11"/>
    </row>
    <row r="2073" spans="4:4" x14ac:dyDescent="0.2">
      <c r="D2073" s="11"/>
    </row>
    <row r="2074" spans="4:4" x14ac:dyDescent="0.2">
      <c r="D2074" s="11"/>
    </row>
    <row r="2075" spans="4:4" x14ac:dyDescent="0.2">
      <c r="D2075" s="11"/>
    </row>
    <row r="2076" spans="4:4" x14ac:dyDescent="0.2">
      <c r="D2076" s="11"/>
    </row>
    <row r="2077" spans="4:4" x14ac:dyDescent="0.2">
      <c r="D2077" s="11"/>
    </row>
    <row r="2078" spans="4:4" x14ac:dyDescent="0.2">
      <c r="D2078" s="11"/>
    </row>
    <row r="2079" spans="4:4" x14ac:dyDescent="0.2">
      <c r="D2079" s="11"/>
    </row>
    <row r="2080" spans="4:4" x14ac:dyDescent="0.2">
      <c r="D2080" s="11"/>
    </row>
    <row r="2081" spans="4:4" x14ac:dyDescent="0.2">
      <c r="D2081" s="11"/>
    </row>
    <row r="2082" spans="4:4" x14ac:dyDescent="0.2">
      <c r="D2082" s="11"/>
    </row>
    <row r="2083" spans="4:4" x14ac:dyDescent="0.2">
      <c r="D2083" s="11"/>
    </row>
    <row r="2084" spans="4:4" x14ac:dyDescent="0.2">
      <c r="D2084" s="11"/>
    </row>
    <row r="2085" spans="4:4" x14ac:dyDescent="0.2">
      <c r="D2085" s="11"/>
    </row>
    <row r="2086" spans="4:4" x14ac:dyDescent="0.2">
      <c r="D2086" s="11"/>
    </row>
    <row r="2087" spans="4:4" x14ac:dyDescent="0.2">
      <c r="D2087" s="11"/>
    </row>
    <row r="2088" spans="4:4" x14ac:dyDescent="0.2">
      <c r="D2088" s="11"/>
    </row>
    <row r="2089" spans="4:4" x14ac:dyDescent="0.2">
      <c r="D2089" s="11"/>
    </row>
    <row r="2090" spans="4:4" x14ac:dyDescent="0.2">
      <c r="D2090" s="11"/>
    </row>
    <row r="2091" spans="4:4" x14ac:dyDescent="0.2">
      <c r="D2091" s="11"/>
    </row>
    <row r="2092" spans="4:4" x14ac:dyDescent="0.2">
      <c r="D2092" s="11"/>
    </row>
    <row r="2093" spans="4:4" x14ac:dyDescent="0.2">
      <c r="D2093" s="11"/>
    </row>
    <row r="2094" spans="4:4" x14ac:dyDescent="0.2">
      <c r="D2094" s="11"/>
    </row>
    <row r="2095" spans="4:4" x14ac:dyDescent="0.2">
      <c r="D2095" s="11"/>
    </row>
    <row r="2096" spans="4:4" x14ac:dyDescent="0.2">
      <c r="D2096" s="11"/>
    </row>
    <row r="2097" spans="4:4" x14ac:dyDescent="0.2">
      <c r="D2097" s="11"/>
    </row>
    <row r="2098" spans="4:4" x14ac:dyDescent="0.2">
      <c r="D2098" s="11"/>
    </row>
    <row r="2099" spans="4:4" x14ac:dyDescent="0.2">
      <c r="D2099" s="11"/>
    </row>
    <row r="2100" spans="4:4" x14ac:dyDescent="0.2">
      <c r="D2100" s="11"/>
    </row>
    <row r="2101" spans="4:4" x14ac:dyDescent="0.2">
      <c r="D2101" s="11"/>
    </row>
    <row r="2102" spans="4:4" x14ac:dyDescent="0.2">
      <c r="D2102" s="11"/>
    </row>
    <row r="2103" spans="4:4" x14ac:dyDescent="0.2">
      <c r="D2103" s="11"/>
    </row>
    <row r="2104" spans="4:4" x14ac:dyDescent="0.2">
      <c r="D2104" s="11"/>
    </row>
    <row r="2105" spans="4:4" x14ac:dyDescent="0.2">
      <c r="D2105" s="11"/>
    </row>
    <row r="2106" spans="4:4" x14ac:dyDescent="0.2">
      <c r="D2106" s="11"/>
    </row>
    <row r="2107" spans="4:4" x14ac:dyDescent="0.2">
      <c r="D2107" s="11"/>
    </row>
    <row r="2108" spans="4:4" x14ac:dyDescent="0.2">
      <c r="D2108" s="11"/>
    </row>
    <row r="2109" spans="4:4" x14ac:dyDescent="0.2">
      <c r="D2109" s="11"/>
    </row>
    <row r="2110" spans="4:4" x14ac:dyDescent="0.2">
      <c r="D2110" s="11"/>
    </row>
    <row r="2111" spans="4:4" x14ac:dyDescent="0.2">
      <c r="D2111" s="11"/>
    </row>
    <row r="2112" spans="4:4" x14ac:dyDescent="0.2">
      <c r="D2112" s="11"/>
    </row>
    <row r="2113" spans="4:4" x14ac:dyDescent="0.2">
      <c r="D2113" s="11"/>
    </row>
    <row r="2114" spans="4:4" x14ac:dyDescent="0.2">
      <c r="D2114" s="11"/>
    </row>
    <row r="2115" spans="4:4" x14ac:dyDescent="0.2">
      <c r="D2115" s="11"/>
    </row>
    <row r="2116" spans="4:4" x14ac:dyDescent="0.2">
      <c r="D2116" s="11"/>
    </row>
    <row r="2117" spans="4:4" x14ac:dyDescent="0.2">
      <c r="D2117" s="11"/>
    </row>
    <row r="2118" spans="4:4" x14ac:dyDescent="0.2">
      <c r="D2118" s="11"/>
    </row>
    <row r="2119" spans="4:4" x14ac:dyDescent="0.2">
      <c r="D2119" s="11"/>
    </row>
    <row r="2120" spans="4:4" x14ac:dyDescent="0.2">
      <c r="D2120" s="11"/>
    </row>
    <row r="2121" spans="4:4" x14ac:dyDescent="0.2">
      <c r="D2121" s="11"/>
    </row>
    <row r="2122" spans="4:4" x14ac:dyDescent="0.2">
      <c r="D2122" s="11"/>
    </row>
    <row r="2123" spans="4:4" x14ac:dyDescent="0.2">
      <c r="D2123" s="11"/>
    </row>
    <row r="2124" spans="4:4" x14ac:dyDescent="0.2">
      <c r="D2124" s="11"/>
    </row>
    <row r="2125" spans="4:4" x14ac:dyDescent="0.2">
      <c r="D2125" s="11"/>
    </row>
    <row r="2126" spans="4:4" x14ac:dyDescent="0.2">
      <c r="D2126" s="11"/>
    </row>
    <row r="2127" spans="4:4" x14ac:dyDescent="0.2">
      <c r="D2127" s="11"/>
    </row>
    <row r="2128" spans="4:4" x14ac:dyDescent="0.2">
      <c r="D2128" s="11"/>
    </row>
    <row r="2129" spans="4:4" x14ac:dyDescent="0.2">
      <c r="D2129" s="11"/>
    </row>
    <row r="2130" spans="4:4" x14ac:dyDescent="0.2">
      <c r="D2130" s="11"/>
    </row>
    <row r="2131" spans="4:4" x14ac:dyDescent="0.2">
      <c r="D2131" s="11"/>
    </row>
    <row r="2132" spans="4:4" x14ac:dyDescent="0.2">
      <c r="D2132" s="11"/>
    </row>
    <row r="2133" spans="4:4" x14ac:dyDescent="0.2">
      <c r="D2133" s="11"/>
    </row>
    <row r="2134" spans="4:4" x14ac:dyDescent="0.2">
      <c r="D2134" s="11"/>
    </row>
    <row r="2135" spans="4:4" x14ac:dyDescent="0.2">
      <c r="D2135" s="11"/>
    </row>
    <row r="2136" spans="4:4" x14ac:dyDescent="0.2">
      <c r="D2136" s="11"/>
    </row>
    <row r="2137" spans="4:4" x14ac:dyDescent="0.2">
      <c r="D2137" s="11"/>
    </row>
    <row r="2138" spans="4:4" x14ac:dyDescent="0.2">
      <c r="D2138" s="11"/>
    </row>
    <row r="2139" spans="4:4" x14ac:dyDescent="0.2">
      <c r="D2139" s="11"/>
    </row>
    <row r="2140" spans="4:4" x14ac:dyDescent="0.2">
      <c r="D2140" s="11"/>
    </row>
    <row r="2141" spans="4:4" x14ac:dyDescent="0.2">
      <c r="D2141" s="11"/>
    </row>
    <row r="2142" spans="4:4" x14ac:dyDescent="0.2">
      <c r="D2142" s="11"/>
    </row>
    <row r="2143" spans="4:4" x14ac:dyDescent="0.2">
      <c r="D2143" s="11"/>
    </row>
    <row r="2144" spans="4:4" x14ac:dyDescent="0.2">
      <c r="D2144" s="11"/>
    </row>
    <row r="2145" spans="4:4" x14ac:dyDescent="0.2">
      <c r="D2145" s="11"/>
    </row>
    <row r="2146" spans="4:4" x14ac:dyDescent="0.2">
      <c r="D2146" s="11"/>
    </row>
    <row r="2147" spans="4:4" x14ac:dyDescent="0.2">
      <c r="D2147" s="11"/>
    </row>
    <row r="2148" spans="4:4" x14ac:dyDescent="0.2">
      <c r="D2148" s="11"/>
    </row>
    <row r="2149" spans="4:4" x14ac:dyDescent="0.2">
      <c r="D2149" s="11"/>
    </row>
    <row r="2150" spans="4:4" x14ac:dyDescent="0.2">
      <c r="D2150" s="11"/>
    </row>
    <row r="2151" spans="4:4" x14ac:dyDescent="0.2">
      <c r="D2151" s="11"/>
    </row>
    <row r="2152" spans="4:4" x14ac:dyDescent="0.2">
      <c r="D2152" s="11"/>
    </row>
    <row r="2153" spans="4:4" x14ac:dyDescent="0.2">
      <c r="D2153" s="11"/>
    </row>
    <row r="2154" spans="4:4" x14ac:dyDescent="0.2">
      <c r="D2154" s="11"/>
    </row>
    <row r="2155" spans="4:4" x14ac:dyDescent="0.2">
      <c r="D2155" s="11"/>
    </row>
    <row r="2156" spans="4:4" x14ac:dyDescent="0.2">
      <c r="D2156" s="11"/>
    </row>
    <row r="2157" spans="4:4" x14ac:dyDescent="0.2">
      <c r="D2157" s="11"/>
    </row>
    <row r="2158" spans="4:4" x14ac:dyDescent="0.2">
      <c r="D2158" s="11"/>
    </row>
    <row r="2159" spans="4:4" x14ac:dyDescent="0.2">
      <c r="D2159" s="11"/>
    </row>
    <row r="2160" spans="4:4" x14ac:dyDescent="0.2">
      <c r="D2160" s="11"/>
    </row>
    <row r="2161" spans="4:4" x14ac:dyDescent="0.2">
      <c r="D2161" s="11"/>
    </row>
    <row r="2162" spans="4:4" x14ac:dyDescent="0.2">
      <c r="D2162" s="11"/>
    </row>
    <row r="2163" spans="4:4" x14ac:dyDescent="0.2">
      <c r="D2163" s="11"/>
    </row>
    <row r="2164" spans="4:4" x14ac:dyDescent="0.2">
      <c r="D2164" s="11"/>
    </row>
    <row r="2165" spans="4:4" x14ac:dyDescent="0.2">
      <c r="D2165" s="11"/>
    </row>
    <row r="2166" spans="4:4" x14ac:dyDescent="0.2">
      <c r="D2166" s="11"/>
    </row>
    <row r="2167" spans="4:4" x14ac:dyDescent="0.2">
      <c r="D2167" s="11"/>
    </row>
    <row r="2168" spans="4:4" x14ac:dyDescent="0.2">
      <c r="D2168" s="11"/>
    </row>
    <row r="2169" spans="4:4" x14ac:dyDescent="0.2">
      <c r="D2169" s="11"/>
    </row>
    <row r="2170" spans="4:4" x14ac:dyDescent="0.2">
      <c r="D2170" s="11"/>
    </row>
    <row r="2171" spans="4:4" x14ac:dyDescent="0.2">
      <c r="D2171" s="11"/>
    </row>
    <row r="2172" spans="4:4" x14ac:dyDescent="0.2">
      <c r="D2172" s="11"/>
    </row>
    <row r="2173" spans="4:4" x14ac:dyDescent="0.2">
      <c r="D2173" s="11"/>
    </row>
    <row r="2174" spans="4:4" x14ac:dyDescent="0.2">
      <c r="D2174" s="11"/>
    </row>
    <row r="2175" spans="4:4" x14ac:dyDescent="0.2">
      <c r="D2175" s="11"/>
    </row>
    <row r="2176" spans="4:4" x14ac:dyDescent="0.2">
      <c r="D2176" s="11"/>
    </row>
    <row r="2177" spans="4:4" x14ac:dyDescent="0.2">
      <c r="D2177" s="11"/>
    </row>
    <row r="2178" spans="4:4" x14ac:dyDescent="0.2">
      <c r="D2178" s="11"/>
    </row>
    <row r="2179" spans="4:4" x14ac:dyDescent="0.2">
      <c r="D2179" s="11"/>
    </row>
    <row r="2180" spans="4:4" x14ac:dyDescent="0.2">
      <c r="D2180" s="11"/>
    </row>
    <row r="2181" spans="4:4" x14ac:dyDescent="0.2">
      <c r="D2181" s="11"/>
    </row>
    <row r="2182" spans="4:4" x14ac:dyDescent="0.2">
      <c r="D2182" s="11"/>
    </row>
    <row r="2183" spans="4:4" x14ac:dyDescent="0.2">
      <c r="D2183" s="11"/>
    </row>
    <row r="2184" spans="4:4" x14ac:dyDescent="0.2">
      <c r="D2184" s="11"/>
    </row>
    <row r="2185" spans="4:4" x14ac:dyDescent="0.2">
      <c r="D2185" s="11"/>
    </row>
    <row r="2186" spans="4:4" x14ac:dyDescent="0.2">
      <c r="D2186" s="11"/>
    </row>
    <row r="2187" spans="4:4" x14ac:dyDescent="0.2">
      <c r="D2187" s="11"/>
    </row>
    <row r="2188" spans="4:4" x14ac:dyDescent="0.2">
      <c r="D2188" s="11"/>
    </row>
    <row r="2189" spans="4:4" x14ac:dyDescent="0.2">
      <c r="D2189" s="11"/>
    </row>
    <row r="2190" spans="4:4" x14ac:dyDescent="0.2">
      <c r="D2190" s="11"/>
    </row>
    <row r="2191" spans="4:4" x14ac:dyDescent="0.2">
      <c r="D2191" s="11"/>
    </row>
    <row r="2192" spans="4:4" x14ac:dyDescent="0.2">
      <c r="D2192" s="11"/>
    </row>
    <row r="2193" spans="4:4" x14ac:dyDescent="0.2">
      <c r="D2193" s="11"/>
    </row>
    <row r="2194" spans="4:4" x14ac:dyDescent="0.2">
      <c r="D2194" s="11"/>
    </row>
    <row r="2195" spans="4:4" x14ac:dyDescent="0.2">
      <c r="D2195" s="11"/>
    </row>
    <row r="2196" spans="4:4" x14ac:dyDescent="0.2">
      <c r="D2196" s="11"/>
    </row>
    <row r="2197" spans="4:4" x14ac:dyDescent="0.2">
      <c r="D2197" s="11"/>
    </row>
    <row r="2198" spans="4:4" x14ac:dyDescent="0.2">
      <c r="D2198" s="11"/>
    </row>
    <row r="2199" spans="4:4" x14ac:dyDescent="0.2">
      <c r="D2199" s="11"/>
    </row>
    <row r="2200" spans="4:4" x14ac:dyDescent="0.2">
      <c r="D2200" s="11"/>
    </row>
    <row r="2201" spans="4:4" x14ac:dyDescent="0.2">
      <c r="D2201" s="11"/>
    </row>
    <row r="2202" spans="4:4" x14ac:dyDescent="0.2">
      <c r="D2202" s="11"/>
    </row>
    <row r="2203" spans="4:4" x14ac:dyDescent="0.2">
      <c r="D2203" s="11"/>
    </row>
    <row r="2204" spans="4:4" x14ac:dyDescent="0.2">
      <c r="D2204" s="11"/>
    </row>
    <row r="2205" spans="4:4" x14ac:dyDescent="0.2">
      <c r="D2205" s="11"/>
    </row>
    <row r="2206" spans="4:4" x14ac:dyDescent="0.2">
      <c r="D2206" s="11"/>
    </row>
    <row r="2207" spans="4:4" x14ac:dyDescent="0.2">
      <c r="D2207" s="11"/>
    </row>
    <row r="2208" spans="4:4" x14ac:dyDescent="0.2">
      <c r="D2208" s="11"/>
    </row>
    <row r="2209" spans="4:4" x14ac:dyDescent="0.2">
      <c r="D2209" s="11"/>
    </row>
    <row r="2210" spans="4:4" x14ac:dyDescent="0.2">
      <c r="D2210" s="11"/>
    </row>
    <row r="2211" spans="4:4" x14ac:dyDescent="0.2">
      <c r="D2211" s="11"/>
    </row>
    <row r="2212" spans="4:4" x14ac:dyDescent="0.2">
      <c r="D2212" s="11"/>
    </row>
    <row r="2213" spans="4:4" x14ac:dyDescent="0.2">
      <c r="D2213" s="11"/>
    </row>
    <row r="2214" spans="4:4" x14ac:dyDescent="0.2">
      <c r="D2214" s="11"/>
    </row>
    <row r="2215" spans="4:4" x14ac:dyDescent="0.2">
      <c r="D2215" s="11"/>
    </row>
    <row r="2216" spans="4:4" x14ac:dyDescent="0.2">
      <c r="D2216" s="11"/>
    </row>
    <row r="2217" spans="4:4" x14ac:dyDescent="0.2">
      <c r="D2217" s="11"/>
    </row>
    <row r="2218" spans="4:4" x14ac:dyDescent="0.2">
      <c r="D2218" s="11"/>
    </row>
    <row r="2219" spans="4:4" x14ac:dyDescent="0.2">
      <c r="D2219" s="11"/>
    </row>
    <row r="2220" spans="4:4" x14ac:dyDescent="0.2">
      <c r="D2220" s="11"/>
    </row>
    <row r="2221" spans="4:4" x14ac:dyDescent="0.2">
      <c r="D2221" s="11"/>
    </row>
    <row r="2222" spans="4:4" x14ac:dyDescent="0.2">
      <c r="D2222" s="11"/>
    </row>
    <row r="2223" spans="4:4" x14ac:dyDescent="0.2">
      <c r="D2223" s="11"/>
    </row>
    <row r="2224" spans="4:4" x14ac:dyDescent="0.2">
      <c r="D2224" s="11"/>
    </row>
    <row r="2225" spans="4:4" x14ac:dyDescent="0.2">
      <c r="D2225" s="11"/>
    </row>
    <row r="2226" spans="4:4" x14ac:dyDescent="0.2">
      <c r="D2226" s="11"/>
    </row>
    <row r="2227" spans="4:4" x14ac:dyDescent="0.2">
      <c r="D2227" s="11"/>
    </row>
    <row r="2228" spans="4:4" x14ac:dyDescent="0.2">
      <c r="D2228" s="11"/>
    </row>
    <row r="2229" spans="4:4" x14ac:dyDescent="0.2">
      <c r="D2229" s="11"/>
    </row>
    <row r="2230" spans="4:4" x14ac:dyDescent="0.2">
      <c r="D2230" s="11"/>
    </row>
    <row r="2231" spans="4:4" x14ac:dyDescent="0.2">
      <c r="D2231" s="11"/>
    </row>
    <row r="2232" spans="4:4" x14ac:dyDescent="0.2">
      <c r="D2232" s="11"/>
    </row>
    <row r="2233" spans="4:4" x14ac:dyDescent="0.2">
      <c r="D2233" s="11"/>
    </row>
    <row r="2234" spans="4:4" x14ac:dyDescent="0.2">
      <c r="D2234" s="11"/>
    </row>
    <row r="2235" spans="4:4" x14ac:dyDescent="0.2">
      <c r="D2235" s="11"/>
    </row>
    <row r="2236" spans="4:4" x14ac:dyDescent="0.2">
      <c r="D2236" s="11"/>
    </row>
    <row r="2237" spans="4:4" x14ac:dyDescent="0.2">
      <c r="D2237" s="11"/>
    </row>
    <row r="2238" spans="4:4" x14ac:dyDescent="0.2">
      <c r="D2238" s="11"/>
    </row>
    <row r="2239" spans="4:4" x14ac:dyDescent="0.2">
      <c r="D2239" s="11"/>
    </row>
    <row r="2240" spans="4:4" x14ac:dyDescent="0.2">
      <c r="D2240" s="11"/>
    </row>
    <row r="2241" spans="4:4" x14ac:dyDescent="0.2">
      <c r="D2241" s="11"/>
    </row>
    <row r="2242" spans="4:4" x14ac:dyDescent="0.2">
      <c r="D2242" s="11"/>
    </row>
    <row r="2243" spans="4:4" x14ac:dyDescent="0.2">
      <c r="D2243" s="11"/>
    </row>
    <row r="2244" spans="4:4" x14ac:dyDescent="0.2">
      <c r="D2244" s="11"/>
    </row>
    <row r="2245" spans="4:4" x14ac:dyDescent="0.2">
      <c r="D2245" s="11"/>
    </row>
    <row r="2246" spans="4:4" x14ac:dyDescent="0.2">
      <c r="D2246" s="11"/>
    </row>
    <row r="2247" spans="4:4" x14ac:dyDescent="0.2">
      <c r="D2247" s="11"/>
    </row>
    <row r="2248" spans="4:4" x14ac:dyDescent="0.2">
      <c r="D2248" s="11"/>
    </row>
    <row r="2249" spans="4:4" x14ac:dyDescent="0.2">
      <c r="D2249" s="11"/>
    </row>
    <row r="2250" spans="4:4" x14ac:dyDescent="0.2">
      <c r="D2250" s="11"/>
    </row>
    <row r="2251" spans="4:4" x14ac:dyDescent="0.2">
      <c r="D2251" s="11"/>
    </row>
    <row r="2252" spans="4:4" x14ac:dyDescent="0.2">
      <c r="D2252" s="11"/>
    </row>
    <row r="2253" spans="4:4" x14ac:dyDescent="0.2">
      <c r="D2253" s="11"/>
    </row>
    <row r="2254" spans="4:4" x14ac:dyDescent="0.2">
      <c r="D2254" s="11"/>
    </row>
    <row r="2255" spans="4:4" x14ac:dyDescent="0.2">
      <c r="D2255" s="11"/>
    </row>
    <row r="2256" spans="4:4" x14ac:dyDescent="0.2">
      <c r="D2256" s="11"/>
    </row>
    <row r="2257" spans="4:4" x14ac:dyDescent="0.2">
      <c r="D2257" s="11"/>
    </row>
    <row r="2258" spans="4:4" x14ac:dyDescent="0.2">
      <c r="D2258" s="11"/>
    </row>
    <row r="2259" spans="4:4" x14ac:dyDescent="0.2">
      <c r="D2259" s="11"/>
    </row>
    <row r="2260" spans="4:4" x14ac:dyDescent="0.2">
      <c r="D2260" s="11"/>
    </row>
    <row r="2261" spans="4:4" x14ac:dyDescent="0.2">
      <c r="D2261" s="11"/>
    </row>
    <row r="2262" spans="4:4" x14ac:dyDescent="0.2">
      <c r="D2262" s="11"/>
    </row>
    <row r="2263" spans="4:4" x14ac:dyDescent="0.2">
      <c r="D2263" s="11"/>
    </row>
    <row r="2264" spans="4:4" x14ac:dyDescent="0.2">
      <c r="D2264" s="11"/>
    </row>
    <row r="2265" spans="4:4" x14ac:dyDescent="0.2">
      <c r="D2265" s="11"/>
    </row>
    <row r="2266" spans="4:4" x14ac:dyDescent="0.2">
      <c r="D2266" s="11"/>
    </row>
    <row r="2267" spans="4:4" x14ac:dyDescent="0.2">
      <c r="D2267" s="11"/>
    </row>
    <row r="2268" spans="4:4" x14ac:dyDescent="0.2">
      <c r="D2268" s="11"/>
    </row>
    <row r="2269" spans="4:4" x14ac:dyDescent="0.2">
      <c r="D2269" s="11"/>
    </row>
    <row r="2270" spans="4:4" x14ac:dyDescent="0.2">
      <c r="D2270" s="11"/>
    </row>
    <row r="2271" spans="4:4" x14ac:dyDescent="0.2">
      <c r="D2271" s="11"/>
    </row>
    <row r="2272" spans="4:4" x14ac:dyDescent="0.2">
      <c r="D2272" s="11"/>
    </row>
    <row r="2273" spans="4:4" x14ac:dyDescent="0.2">
      <c r="D2273" s="11"/>
    </row>
    <row r="2274" spans="4:4" x14ac:dyDescent="0.2">
      <c r="D2274" s="11"/>
    </row>
    <row r="2275" spans="4:4" x14ac:dyDescent="0.2">
      <c r="D2275" s="11"/>
    </row>
    <row r="2276" spans="4:4" x14ac:dyDescent="0.2">
      <c r="D2276" s="11"/>
    </row>
    <row r="2277" spans="4:4" x14ac:dyDescent="0.2">
      <c r="D2277" s="11"/>
    </row>
    <row r="2278" spans="4:4" x14ac:dyDescent="0.2">
      <c r="D2278" s="11"/>
    </row>
    <row r="2279" spans="4:4" x14ac:dyDescent="0.2">
      <c r="D2279" s="11"/>
    </row>
    <row r="2280" spans="4:4" x14ac:dyDescent="0.2">
      <c r="D2280" s="11"/>
    </row>
    <row r="2281" spans="4:4" x14ac:dyDescent="0.2">
      <c r="D2281" s="11"/>
    </row>
    <row r="2282" spans="4:4" x14ac:dyDescent="0.2">
      <c r="D2282" s="11"/>
    </row>
    <row r="2283" spans="4:4" x14ac:dyDescent="0.2">
      <c r="D2283" s="11"/>
    </row>
    <row r="2284" spans="4:4" x14ac:dyDescent="0.2">
      <c r="D2284" s="11"/>
    </row>
    <row r="2285" spans="4:4" x14ac:dyDescent="0.2">
      <c r="D2285" s="11"/>
    </row>
    <row r="2286" spans="4:4" x14ac:dyDescent="0.2">
      <c r="D2286" s="11"/>
    </row>
    <row r="2287" spans="4:4" x14ac:dyDescent="0.2">
      <c r="D2287" s="11"/>
    </row>
    <row r="2288" spans="4:4" x14ac:dyDescent="0.2">
      <c r="D2288" s="11"/>
    </row>
    <row r="2289" spans="4:4" x14ac:dyDescent="0.2">
      <c r="D2289" s="11"/>
    </row>
    <row r="2290" spans="4:4" x14ac:dyDescent="0.2">
      <c r="D2290" s="11"/>
    </row>
    <row r="2291" spans="4:4" x14ac:dyDescent="0.2">
      <c r="D2291" s="11"/>
    </row>
    <row r="2292" spans="4:4" x14ac:dyDescent="0.2">
      <c r="D2292" s="11"/>
    </row>
    <row r="2293" spans="4:4" x14ac:dyDescent="0.2">
      <c r="D2293" s="11"/>
    </row>
    <row r="2294" spans="4:4" x14ac:dyDescent="0.2">
      <c r="D2294" s="11"/>
    </row>
    <row r="2295" spans="4:4" x14ac:dyDescent="0.2">
      <c r="D2295" s="11"/>
    </row>
    <row r="2296" spans="4:4" x14ac:dyDescent="0.2">
      <c r="D2296" s="11"/>
    </row>
    <row r="2297" spans="4:4" x14ac:dyDescent="0.2">
      <c r="D2297" s="11"/>
    </row>
    <row r="2298" spans="4:4" x14ac:dyDescent="0.2">
      <c r="D2298" s="11"/>
    </row>
    <row r="2299" spans="4:4" x14ac:dyDescent="0.2">
      <c r="D2299" s="11"/>
    </row>
    <row r="2300" spans="4:4" x14ac:dyDescent="0.2">
      <c r="D2300" s="11"/>
    </row>
    <row r="2301" spans="4:4" x14ac:dyDescent="0.2">
      <c r="D2301" s="11"/>
    </row>
    <row r="2302" spans="4:4" x14ac:dyDescent="0.2">
      <c r="D2302" s="11"/>
    </row>
    <row r="2303" spans="4:4" x14ac:dyDescent="0.2">
      <c r="D2303" s="11"/>
    </row>
    <row r="2304" spans="4:4" x14ac:dyDescent="0.2">
      <c r="D2304" s="11"/>
    </row>
    <row r="2305" spans="4:4" x14ac:dyDescent="0.2">
      <c r="D2305" s="11"/>
    </row>
    <row r="2306" spans="4:4" x14ac:dyDescent="0.2">
      <c r="D2306" s="11"/>
    </row>
    <row r="2307" spans="4:4" x14ac:dyDescent="0.2">
      <c r="D2307" s="11"/>
    </row>
    <row r="2308" spans="4:4" x14ac:dyDescent="0.2">
      <c r="D2308" s="11"/>
    </row>
    <row r="2309" spans="4:4" x14ac:dyDescent="0.2">
      <c r="D2309" s="11"/>
    </row>
    <row r="2310" spans="4:4" x14ac:dyDescent="0.2">
      <c r="D2310" s="11"/>
    </row>
    <row r="2311" spans="4:4" x14ac:dyDescent="0.2">
      <c r="D2311" s="11"/>
    </row>
    <row r="2312" spans="4:4" x14ac:dyDescent="0.2">
      <c r="D2312" s="11"/>
    </row>
    <row r="2313" spans="4:4" x14ac:dyDescent="0.2">
      <c r="D2313" s="11"/>
    </row>
    <row r="2314" spans="4:4" x14ac:dyDescent="0.2">
      <c r="D2314" s="11"/>
    </row>
    <row r="2315" spans="4:4" x14ac:dyDescent="0.2">
      <c r="D2315" s="11"/>
    </row>
    <row r="2316" spans="4:4" x14ac:dyDescent="0.2">
      <c r="D2316" s="11"/>
    </row>
    <row r="2317" spans="4:4" x14ac:dyDescent="0.2">
      <c r="D2317" s="11"/>
    </row>
    <row r="2318" spans="4:4" x14ac:dyDescent="0.2">
      <c r="D2318" s="11"/>
    </row>
    <row r="2319" spans="4:4" x14ac:dyDescent="0.2">
      <c r="D2319" s="11"/>
    </row>
    <row r="2320" spans="4:4" x14ac:dyDescent="0.2">
      <c r="D2320" s="11"/>
    </row>
    <row r="2321" spans="4:4" x14ac:dyDescent="0.2">
      <c r="D2321" s="11"/>
    </row>
    <row r="2322" spans="4:4" x14ac:dyDescent="0.2">
      <c r="D2322" s="11"/>
    </row>
    <row r="2323" spans="4:4" x14ac:dyDescent="0.2">
      <c r="D2323" s="11"/>
    </row>
    <row r="2324" spans="4:4" x14ac:dyDescent="0.2">
      <c r="D2324" s="11"/>
    </row>
    <row r="2325" spans="4:4" x14ac:dyDescent="0.2">
      <c r="D2325" s="11"/>
    </row>
    <row r="2326" spans="4:4" x14ac:dyDescent="0.2">
      <c r="D2326" s="11"/>
    </row>
    <row r="2327" spans="4:4" x14ac:dyDescent="0.2">
      <c r="D2327" s="11"/>
    </row>
    <row r="2328" spans="4:4" x14ac:dyDescent="0.2">
      <c r="D2328" s="11"/>
    </row>
    <row r="2329" spans="4:4" x14ac:dyDescent="0.2">
      <c r="D2329" s="11"/>
    </row>
    <row r="2330" spans="4:4" x14ac:dyDescent="0.2">
      <c r="D2330" s="11"/>
    </row>
    <row r="2331" spans="4:4" x14ac:dyDescent="0.2">
      <c r="D2331" s="11"/>
    </row>
    <row r="2332" spans="4:4" x14ac:dyDescent="0.2">
      <c r="D2332" s="11"/>
    </row>
    <row r="2333" spans="4:4" x14ac:dyDescent="0.2">
      <c r="D2333" s="11"/>
    </row>
    <row r="2334" spans="4:4" x14ac:dyDescent="0.2">
      <c r="D2334" s="11"/>
    </row>
    <row r="2335" spans="4:4" x14ac:dyDescent="0.2">
      <c r="D2335" s="11"/>
    </row>
    <row r="2336" spans="4:4" x14ac:dyDescent="0.2">
      <c r="D2336" s="11"/>
    </row>
    <row r="2337" spans="4:4" x14ac:dyDescent="0.2">
      <c r="D2337" s="11"/>
    </row>
    <row r="2338" spans="4:4" x14ac:dyDescent="0.2">
      <c r="D2338" s="11"/>
    </row>
    <row r="2339" spans="4:4" x14ac:dyDescent="0.2">
      <c r="D2339" s="11"/>
    </row>
    <row r="2340" spans="4:4" x14ac:dyDescent="0.2">
      <c r="D2340" s="11"/>
    </row>
    <row r="2341" spans="4:4" x14ac:dyDescent="0.2">
      <c r="D2341" s="11"/>
    </row>
    <row r="2342" spans="4:4" x14ac:dyDescent="0.2">
      <c r="D2342" s="11"/>
    </row>
    <row r="2343" spans="4:4" x14ac:dyDescent="0.2">
      <c r="D2343" s="11"/>
    </row>
    <row r="2344" spans="4:4" x14ac:dyDescent="0.2">
      <c r="D2344" s="11"/>
    </row>
    <row r="2345" spans="4:4" x14ac:dyDescent="0.2">
      <c r="D2345" s="11"/>
    </row>
    <row r="2346" spans="4:4" x14ac:dyDescent="0.2">
      <c r="D2346" s="11"/>
    </row>
    <row r="2347" spans="4:4" x14ac:dyDescent="0.2">
      <c r="D2347" s="11"/>
    </row>
    <row r="2348" spans="4:4" x14ac:dyDescent="0.2">
      <c r="D2348" s="11"/>
    </row>
    <row r="2349" spans="4:4" x14ac:dyDescent="0.2">
      <c r="D2349" s="11"/>
    </row>
    <row r="2350" spans="4:4" x14ac:dyDescent="0.2">
      <c r="D2350" s="11"/>
    </row>
    <row r="2351" spans="4:4" x14ac:dyDescent="0.2">
      <c r="D2351" s="11"/>
    </row>
    <row r="2352" spans="4:4" x14ac:dyDescent="0.2">
      <c r="D2352" s="11"/>
    </row>
    <row r="2353" spans="4:4" x14ac:dyDescent="0.2">
      <c r="D2353" s="11"/>
    </row>
    <row r="2354" spans="4:4" x14ac:dyDescent="0.2">
      <c r="D2354" s="11"/>
    </row>
    <row r="2355" spans="4:4" x14ac:dyDescent="0.2">
      <c r="D2355" s="11"/>
    </row>
    <row r="2356" spans="4:4" x14ac:dyDescent="0.2">
      <c r="D2356" s="11"/>
    </row>
    <row r="2357" spans="4:4" x14ac:dyDescent="0.2">
      <c r="D2357" s="11"/>
    </row>
    <row r="2358" spans="4:4" x14ac:dyDescent="0.2">
      <c r="D2358" s="11"/>
    </row>
    <row r="2359" spans="4:4" x14ac:dyDescent="0.2">
      <c r="D2359" s="11"/>
    </row>
    <row r="2360" spans="4:4" x14ac:dyDescent="0.2">
      <c r="D2360" s="11"/>
    </row>
    <row r="2361" spans="4:4" x14ac:dyDescent="0.2">
      <c r="D2361" s="11"/>
    </row>
    <row r="2362" spans="4:4" x14ac:dyDescent="0.2">
      <c r="D2362" s="11"/>
    </row>
    <row r="2363" spans="4:4" x14ac:dyDescent="0.2">
      <c r="D2363" s="11"/>
    </row>
    <row r="2364" spans="4:4" x14ac:dyDescent="0.2">
      <c r="D2364" s="11"/>
    </row>
    <row r="2365" spans="4:4" x14ac:dyDescent="0.2">
      <c r="D2365" s="11"/>
    </row>
    <row r="2366" spans="4:4" x14ac:dyDescent="0.2">
      <c r="D2366" s="11"/>
    </row>
    <row r="2367" spans="4:4" x14ac:dyDescent="0.2">
      <c r="D2367" s="11"/>
    </row>
    <row r="2368" spans="4:4" x14ac:dyDescent="0.2">
      <c r="D2368" s="11"/>
    </row>
    <row r="2369" spans="4:4" x14ac:dyDescent="0.2">
      <c r="D2369" s="11"/>
    </row>
    <row r="2370" spans="4:4" x14ac:dyDescent="0.2">
      <c r="D2370" s="11"/>
    </row>
    <row r="2371" spans="4:4" x14ac:dyDescent="0.2">
      <c r="D2371" s="11"/>
    </row>
    <row r="2372" spans="4:4" x14ac:dyDescent="0.2">
      <c r="D2372" s="11"/>
    </row>
    <row r="2373" spans="4:4" x14ac:dyDescent="0.2">
      <c r="D2373" s="11"/>
    </row>
    <row r="2374" spans="4:4" x14ac:dyDescent="0.2">
      <c r="D2374" s="11"/>
    </row>
    <row r="2375" spans="4:4" x14ac:dyDescent="0.2">
      <c r="D2375" s="11"/>
    </row>
    <row r="2376" spans="4:4" x14ac:dyDescent="0.2">
      <c r="D2376" s="11"/>
    </row>
    <row r="2377" spans="4:4" x14ac:dyDescent="0.2">
      <c r="D2377" s="11"/>
    </row>
    <row r="2378" spans="4:4" x14ac:dyDescent="0.2">
      <c r="D2378" s="11"/>
    </row>
    <row r="2379" spans="4:4" x14ac:dyDescent="0.2">
      <c r="D2379" s="11"/>
    </row>
    <row r="2380" spans="4:4" x14ac:dyDescent="0.2">
      <c r="D2380" s="11"/>
    </row>
    <row r="2381" spans="4:4" x14ac:dyDescent="0.2">
      <c r="D2381" s="11"/>
    </row>
    <row r="2382" spans="4:4" x14ac:dyDescent="0.2">
      <c r="D2382" s="11"/>
    </row>
    <row r="2383" spans="4:4" x14ac:dyDescent="0.2">
      <c r="D2383" s="11"/>
    </row>
    <row r="2384" spans="4:4" x14ac:dyDescent="0.2">
      <c r="D2384" s="11"/>
    </row>
    <row r="2385" spans="4:4" x14ac:dyDescent="0.2">
      <c r="D2385" s="11"/>
    </row>
    <row r="2386" spans="4:4" x14ac:dyDescent="0.2">
      <c r="D2386" s="11"/>
    </row>
    <row r="2387" spans="4:4" x14ac:dyDescent="0.2">
      <c r="D2387" s="11"/>
    </row>
    <row r="2388" spans="4:4" x14ac:dyDescent="0.2">
      <c r="D2388" s="11"/>
    </row>
    <row r="2389" spans="4:4" x14ac:dyDescent="0.2">
      <c r="D2389" s="11"/>
    </row>
    <row r="2390" spans="4:4" x14ac:dyDescent="0.2">
      <c r="D2390" s="11"/>
    </row>
    <row r="2391" spans="4:4" x14ac:dyDescent="0.2">
      <c r="D2391" s="11"/>
    </row>
    <row r="2392" spans="4:4" x14ac:dyDescent="0.2">
      <c r="D2392" s="11"/>
    </row>
    <row r="2393" spans="4:4" x14ac:dyDescent="0.2">
      <c r="D2393" s="11"/>
    </row>
    <row r="2394" spans="4:4" x14ac:dyDescent="0.2">
      <c r="D2394" s="11"/>
    </row>
    <row r="2395" spans="4:4" x14ac:dyDescent="0.2">
      <c r="D2395" s="11"/>
    </row>
    <row r="2396" spans="4:4" x14ac:dyDescent="0.2">
      <c r="D2396" s="11"/>
    </row>
    <row r="2397" spans="4:4" x14ac:dyDescent="0.2">
      <c r="D2397" s="11"/>
    </row>
    <row r="2398" spans="4:4" x14ac:dyDescent="0.2">
      <c r="D2398" s="11"/>
    </row>
    <row r="2399" spans="4:4" x14ac:dyDescent="0.2">
      <c r="D2399" s="11"/>
    </row>
    <row r="2400" spans="4:4" x14ac:dyDescent="0.2">
      <c r="D2400" s="11"/>
    </row>
    <row r="2401" spans="4:4" x14ac:dyDescent="0.2">
      <c r="D2401" s="11"/>
    </row>
    <row r="2402" spans="4:4" x14ac:dyDescent="0.2">
      <c r="D2402" s="11"/>
    </row>
    <row r="2403" spans="4:4" x14ac:dyDescent="0.2">
      <c r="D2403" s="11"/>
    </row>
    <row r="2404" spans="4:4" x14ac:dyDescent="0.2">
      <c r="D2404" s="11"/>
    </row>
    <row r="2405" spans="4:4" x14ac:dyDescent="0.2">
      <c r="D2405" s="11"/>
    </row>
    <row r="2406" spans="4:4" x14ac:dyDescent="0.2">
      <c r="D2406" s="11"/>
    </row>
    <row r="2407" spans="4:4" x14ac:dyDescent="0.2">
      <c r="D2407" s="11"/>
    </row>
    <row r="2408" spans="4:4" x14ac:dyDescent="0.2">
      <c r="D2408" s="11"/>
    </row>
    <row r="2409" spans="4:4" x14ac:dyDescent="0.2">
      <c r="D2409" s="11"/>
    </row>
    <row r="2410" spans="4:4" x14ac:dyDescent="0.2">
      <c r="D2410" s="11"/>
    </row>
    <row r="2411" spans="4:4" x14ac:dyDescent="0.2">
      <c r="D2411" s="11"/>
    </row>
    <row r="2412" spans="4:4" x14ac:dyDescent="0.2">
      <c r="D2412" s="11"/>
    </row>
    <row r="2413" spans="4:4" x14ac:dyDescent="0.2">
      <c r="D2413" s="11"/>
    </row>
    <row r="2414" spans="4:4" x14ac:dyDescent="0.2">
      <c r="D2414" s="11"/>
    </row>
    <row r="2415" spans="4:4" x14ac:dyDescent="0.2">
      <c r="D2415" s="11"/>
    </row>
    <row r="2416" spans="4:4" x14ac:dyDescent="0.2">
      <c r="D2416" s="11"/>
    </row>
    <row r="2417" spans="4:4" x14ac:dyDescent="0.2">
      <c r="D2417" s="11"/>
    </row>
    <row r="2418" spans="4:4" x14ac:dyDescent="0.2">
      <c r="D2418" s="11"/>
    </row>
    <row r="2419" spans="4:4" x14ac:dyDescent="0.2">
      <c r="D2419" s="11"/>
    </row>
    <row r="2420" spans="4:4" x14ac:dyDescent="0.2">
      <c r="D2420" s="11"/>
    </row>
    <row r="2421" spans="4:4" x14ac:dyDescent="0.2">
      <c r="D2421" s="11"/>
    </row>
    <row r="2422" spans="4:4" x14ac:dyDescent="0.2">
      <c r="D2422" s="11"/>
    </row>
    <row r="2423" spans="4:4" x14ac:dyDescent="0.2">
      <c r="D2423" s="11"/>
    </row>
    <row r="2424" spans="4:4" x14ac:dyDescent="0.2">
      <c r="D2424" s="11"/>
    </row>
    <row r="2425" spans="4:4" x14ac:dyDescent="0.2">
      <c r="D2425" s="11"/>
    </row>
    <row r="2426" spans="4:4" x14ac:dyDescent="0.2">
      <c r="D2426" s="11"/>
    </row>
    <row r="2427" spans="4:4" x14ac:dyDescent="0.2">
      <c r="D2427" s="11"/>
    </row>
    <row r="2428" spans="4:4" x14ac:dyDescent="0.2">
      <c r="D2428" s="11"/>
    </row>
    <row r="2429" spans="4:4" x14ac:dyDescent="0.2">
      <c r="D2429" s="11"/>
    </row>
    <row r="2430" spans="4:4" x14ac:dyDescent="0.2">
      <c r="D2430" s="11"/>
    </row>
    <row r="2431" spans="4:4" x14ac:dyDescent="0.2">
      <c r="D2431" s="11"/>
    </row>
    <row r="2432" spans="4:4" x14ac:dyDescent="0.2">
      <c r="D2432" s="11"/>
    </row>
    <row r="2433" spans="4:4" x14ac:dyDescent="0.2">
      <c r="D2433" s="11"/>
    </row>
    <row r="2434" spans="4:4" x14ac:dyDescent="0.2">
      <c r="D2434" s="11"/>
    </row>
    <row r="2435" spans="4:4" x14ac:dyDescent="0.2">
      <c r="D2435" s="11"/>
    </row>
    <row r="2436" spans="4:4" x14ac:dyDescent="0.2">
      <c r="D2436" s="11"/>
    </row>
    <row r="2437" spans="4:4" x14ac:dyDescent="0.2">
      <c r="D2437" s="11"/>
    </row>
    <row r="2438" spans="4:4" x14ac:dyDescent="0.2">
      <c r="D2438" s="11"/>
    </row>
    <row r="2439" spans="4:4" x14ac:dyDescent="0.2">
      <c r="D2439" s="11"/>
    </row>
    <row r="2440" spans="4:4" x14ac:dyDescent="0.2">
      <c r="D2440" s="11"/>
    </row>
    <row r="2441" spans="4:4" x14ac:dyDescent="0.2">
      <c r="D2441" s="11"/>
    </row>
    <row r="2442" spans="4:4" x14ac:dyDescent="0.2">
      <c r="D2442" s="11"/>
    </row>
    <row r="2443" spans="4:4" x14ac:dyDescent="0.2">
      <c r="D2443" s="11"/>
    </row>
    <row r="2444" spans="4:4" x14ac:dyDescent="0.2">
      <c r="D2444" s="11"/>
    </row>
    <row r="2445" spans="4:4" x14ac:dyDescent="0.2">
      <c r="D2445" s="11"/>
    </row>
    <row r="2446" spans="4:4" x14ac:dyDescent="0.2">
      <c r="D2446" s="11"/>
    </row>
    <row r="2447" spans="4:4" x14ac:dyDescent="0.2">
      <c r="D2447" s="11"/>
    </row>
    <row r="2448" spans="4:4" x14ac:dyDescent="0.2">
      <c r="D2448" s="11"/>
    </row>
    <row r="2449" spans="4:4" x14ac:dyDescent="0.2">
      <c r="D2449" s="11"/>
    </row>
    <row r="2450" spans="4:4" x14ac:dyDescent="0.2">
      <c r="D2450" s="11"/>
    </row>
    <row r="2451" spans="4:4" x14ac:dyDescent="0.2">
      <c r="D2451" s="11"/>
    </row>
    <row r="2452" spans="4:4" x14ac:dyDescent="0.2">
      <c r="D2452" s="11"/>
    </row>
    <row r="2453" spans="4:4" x14ac:dyDescent="0.2">
      <c r="D2453" s="11"/>
    </row>
    <row r="2454" spans="4:4" x14ac:dyDescent="0.2">
      <c r="D2454" s="11"/>
    </row>
    <row r="2455" spans="4:4" x14ac:dyDescent="0.2">
      <c r="D2455" s="11"/>
    </row>
    <row r="2456" spans="4:4" x14ac:dyDescent="0.2">
      <c r="D2456" s="11"/>
    </row>
    <row r="2457" spans="4:4" x14ac:dyDescent="0.2">
      <c r="D2457" s="11"/>
    </row>
    <row r="2458" spans="4:4" x14ac:dyDescent="0.2">
      <c r="D2458" s="11"/>
    </row>
    <row r="2459" spans="4:4" x14ac:dyDescent="0.2">
      <c r="D2459" s="11"/>
    </row>
    <row r="2460" spans="4:4" x14ac:dyDescent="0.2">
      <c r="D2460" s="11"/>
    </row>
    <row r="2461" spans="4:4" x14ac:dyDescent="0.2">
      <c r="D2461" s="11"/>
    </row>
    <row r="2462" spans="4:4" x14ac:dyDescent="0.2">
      <c r="D2462" s="11"/>
    </row>
    <row r="2463" spans="4:4" x14ac:dyDescent="0.2">
      <c r="D2463" s="11"/>
    </row>
    <row r="2464" spans="4:4" x14ac:dyDescent="0.2">
      <c r="D2464" s="11"/>
    </row>
    <row r="2465" spans="4:4" x14ac:dyDescent="0.2">
      <c r="D2465" s="11"/>
    </row>
    <row r="2466" spans="4:4" x14ac:dyDescent="0.2">
      <c r="D2466" s="11"/>
    </row>
    <row r="2467" spans="4:4" x14ac:dyDescent="0.2">
      <c r="D2467" s="11"/>
    </row>
    <row r="2468" spans="4:4" x14ac:dyDescent="0.2">
      <c r="D2468" s="11"/>
    </row>
    <row r="2469" spans="4:4" x14ac:dyDescent="0.2">
      <c r="D2469" s="11"/>
    </row>
    <row r="2470" spans="4:4" x14ac:dyDescent="0.2">
      <c r="D2470" s="11"/>
    </row>
    <row r="2471" spans="4:4" x14ac:dyDescent="0.2">
      <c r="D2471" s="11"/>
    </row>
    <row r="2472" spans="4:4" x14ac:dyDescent="0.2">
      <c r="D2472" s="11"/>
    </row>
    <row r="2473" spans="4:4" x14ac:dyDescent="0.2">
      <c r="D2473" s="11"/>
    </row>
    <row r="2474" spans="4:4" x14ac:dyDescent="0.2">
      <c r="D2474" s="11"/>
    </row>
    <row r="2475" spans="4:4" x14ac:dyDescent="0.2">
      <c r="D2475" s="11"/>
    </row>
    <row r="2476" spans="4:4" x14ac:dyDescent="0.2">
      <c r="D2476" s="11"/>
    </row>
    <row r="2477" spans="4:4" x14ac:dyDescent="0.2">
      <c r="D2477" s="11"/>
    </row>
    <row r="2478" spans="4:4" x14ac:dyDescent="0.2">
      <c r="D2478" s="11"/>
    </row>
    <row r="2479" spans="4:4" x14ac:dyDescent="0.2">
      <c r="D2479" s="11"/>
    </row>
    <row r="2480" spans="4:4" x14ac:dyDescent="0.2">
      <c r="D2480" s="11"/>
    </row>
    <row r="2481" spans="4:4" x14ac:dyDescent="0.2">
      <c r="D2481" s="11"/>
    </row>
    <row r="2482" spans="4:4" x14ac:dyDescent="0.2">
      <c r="D2482" s="11"/>
    </row>
    <row r="2483" spans="4:4" x14ac:dyDescent="0.2">
      <c r="D2483" s="11"/>
    </row>
    <row r="2484" spans="4:4" x14ac:dyDescent="0.2">
      <c r="D2484" s="11"/>
    </row>
    <row r="2485" spans="4:4" x14ac:dyDescent="0.2">
      <c r="D2485" s="11"/>
    </row>
    <row r="2486" spans="4:4" x14ac:dyDescent="0.2">
      <c r="D2486" s="11"/>
    </row>
    <row r="2487" spans="4:4" x14ac:dyDescent="0.2">
      <c r="D2487" s="11"/>
    </row>
    <row r="2488" spans="4:4" x14ac:dyDescent="0.2">
      <c r="D2488" s="11"/>
    </row>
    <row r="2489" spans="4:4" x14ac:dyDescent="0.2">
      <c r="D2489" s="11"/>
    </row>
    <row r="2490" spans="4:4" x14ac:dyDescent="0.2">
      <c r="D2490" s="11"/>
    </row>
    <row r="2491" spans="4:4" x14ac:dyDescent="0.2">
      <c r="D2491" s="11"/>
    </row>
    <row r="2492" spans="4:4" x14ac:dyDescent="0.2">
      <c r="D2492" s="11"/>
    </row>
    <row r="2493" spans="4:4" x14ac:dyDescent="0.2">
      <c r="D2493" s="11"/>
    </row>
    <row r="2494" spans="4:4" x14ac:dyDescent="0.2">
      <c r="D2494" s="11"/>
    </row>
    <row r="2495" spans="4:4" x14ac:dyDescent="0.2">
      <c r="D2495" s="11"/>
    </row>
    <row r="2496" spans="4:4" x14ac:dyDescent="0.2">
      <c r="D2496" s="11"/>
    </row>
    <row r="2497" spans="4:4" x14ac:dyDescent="0.2">
      <c r="D2497" s="11"/>
    </row>
    <row r="2498" spans="4:4" x14ac:dyDescent="0.2">
      <c r="D2498" s="11"/>
    </row>
    <row r="2499" spans="4:4" x14ac:dyDescent="0.2">
      <c r="D2499" s="11"/>
    </row>
    <row r="2500" spans="4:4" x14ac:dyDescent="0.2">
      <c r="D2500" s="11"/>
    </row>
    <row r="2501" spans="4:4" x14ac:dyDescent="0.2">
      <c r="D2501" s="11"/>
    </row>
    <row r="2502" spans="4:4" x14ac:dyDescent="0.2">
      <c r="D2502" s="11"/>
    </row>
    <row r="2503" spans="4:4" x14ac:dyDescent="0.2">
      <c r="D2503" s="11"/>
    </row>
    <row r="2504" spans="4:4" x14ac:dyDescent="0.2">
      <c r="D2504" s="11"/>
    </row>
    <row r="2505" spans="4:4" x14ac:dyDescent="0.2">
      <c r="D2505" s="11"/>
    </row>
    <row r="2506" spans="4:4" x14ac:dyDescent="0.2">
      <c r="D2506" s="11"/>
    </row>
    <row r="2507" spans="4:4" x14ac:dyDescent="0.2">
      <c r="D2507" s="11"/>
    </row>
    <row r="2508" spans="4:4" x14ac:dyDescent="0.2">
      <c r="D2508" s="11"/>
    </row>
    <row r="2509" spans="4:4" x14ac:dyDescent="0.2">
      <c r="D2509" s="11"/>
    </row>
    <row r="2510" spans="4:4" x14ac:dyDescent="0.2">
      <c r="D2510" s="11"/>
    </row>
    <row r="2511" spans="4:4" x14ac:dyDescent="0.2">
      <c r="D2511" s="11"/>
    </row>
    <row r="2512" spans="4:4" x14ac:dyDescent="0.2">
      <c r="D2512" s="11"/>
    </row>
    <row r="2513" spans="4:4" x14ac:dyDescent="0.2">
      <c r="D2513" s="11"/>
    </row>
    <row r="2514" spans="4:4" x14ac:dyDescent="0.2">
      <c r="D2514" s="11"/>
    </row>
    <row r="2515" spans="4:4" x14ac:dyDescent="0.2">
      <c r="D2515" s="11"/>
    </row>
    <row r="2516" spans="4:4" x14ac:dyDescent="0.2">
      <c r="D2516" s="11"/>
    </row>
    <row r="2517" spans="4:4" x14ac:dyDescent="0.2">
      <c r="D2517" s="11"/>
    </row>
    <row r="2518" spans="4:4" x14ac:dyDescent="0.2">
      <c r="D2518" s="11"/>
    </row>
    <row r="2519" spans="4:4" x14ac:dyDescent="0.2">
      <c r="D2519" s="11"/>
    </row>
    <row r="2520" spans="4:4" x14ac:dyDescent="0.2">
      <c r="D2520" s="11"/>
    </row>
    <row r="2521" spans="4:4" x14ac:dyDescent="0.2">
      <c r="D2521" s="11"/>
    </row>
    <row r="2522" spans="4:4" x14ac:dyDescent="0.2">
      <c r="D2522" s="11"/>
    </row>
    <row r="2523" spans="4:4" x14ac:dyDescent="0.2">
      <c r="D2523" s="11"/>
    </row>
    <row r="2524" spans="4:4" x14ac:dyDescent="0.2">
      <c r="D2524" s="11"/>
    </row>
    <row r="2525" spans="4:4" x14ac:dyDescent="0.2">
      <c r="D2525" s="11"/>
    </row>
    <row r="2526" spans="4:4" x14ac:dyDescent="0.2">
      <c r="D2526" s="11"/>
    </row>
    <row r="2527" spans="4:4" x14ac:dyDescent="0.2">
      <c r="D2527" s="11"/>
    </row>
    <row r="2528" spans="4:4" x14ac:dyDescent="0.2">
      <c r="D2528" s="11"/>
    </row>
    <row r="2529" spans="4:4" x14ac:dyDescent="0.2">
      <c r="D2529" s="11"/>
    </row>
    <row r="2530" spans="4:4" x14ac:dyDescent="0.2">
      <c r="D2530" s="11"/>
    </row>
    <row r="2531" spans="4:4" x14ac:dyDescent="0.2">
      <c r="D2531" s="11"/>
    </row>
    <row r="2532" spans="4:4" x14ac:dyDescent="0.2">
      <c r="D2532" s="11"/>
    </row>
    <row r="2533" spans="4:4" x14ac:dyDescent="0.2">
      <c r="D2533" s="11"/>
    </row>
    <row r="2534" spans="4:4" x14ac:dyDescent="0.2">
      <c r="D2534" s="11"/>
    </row>
    <row r="2535" spans="4:4" x14ac:dyDescent="0.2">
      <c r="D2535" s="11"/>
    </row>
    <row r="2536" spans="4:4" x14ac:dyDescent="0.2">
      <c r="D2536" s="11"/>
    </row>
    <row r="2537" spans="4:4" x14ac:dyDescent="0.2">
      <c r="D2537" s="11"/>
    </row>
    <row r="2538" spans="4:4" x14ac:dyDescent="0.2">
      <c r="D2538" s="11"/>
    </row>
    <row r="2539" spans="4:4" x14ac:dyDescent="0.2">
      <c r="D2539" s="11"/>
    </row>
    <row r="2540" spans="4:4" x14ac:dyDescent="0.2">
      <c r="D2540" s="11"/>
    </row>
    <row r="2541" spans="4:4" x14ac:dyDescent="0.2">
      <c r="D2541" s="11"/>
    </row>
    <row r="2542" spans="4:4" x14ac:dyDescent="0.2">
      <c r="D2542" s="11"/>
    </row>
    <row r="2543" spans="4:4" x14ac:dyDescent="0.2">
      <c r="D2543" s="11"/>
    </row>
    <row r="2544" spans="4:4" x14ac:dyDescent="0.2">
      <c r="D2544" s="11"/>
    </row>
    <row r="2545" spans="4:4" x14ac:dyDescent="0.2">
      <c r="D2545" s="11"/>
    </row>
    <row r="2546" spans="4:4" x14ac:dyDescent="0.2">
      <c r="D2546" s="11"/>
    </row>
    <row r="2547" spans="4:4" x14ac:dyDescent="0.2">
      <c r="D2547" s="11"/>
    </row>
    <row r="2548" spans="4:4" x14ac:dyDescent="0.2">
      <c r="D2548" s="11"/>
    </row>
    <row r="2549" spans="4:4" x14ac:dyDescent="0.2">
      <c r="D2549" s="11"/>
    </row>
    <row r="2550" spans="4:4" x14ac:dyDescent="0.2">
      <c r="D2550" s="11"/>
    </row>
    <row r="2551" spans="4:4" x14ac:dyDescent="0.2">
      <c r="D2551" s="11"/>
    </row>
    <row r="2552" spans="4:4" x14ac:dyDescent="0.2">
      <c r="D2552" s="11"/>
    </row>
    <row r="2553" spans="4:4" x14ac:dyDescent="0.2">
      <c r="D2553" s="11"/>
    </row>
    <row r="2554" spans="4:4" x14ac:dyDescent="0.2">
      <c r="D2554" s="11"/>
    </row>
    <row r="2555" spans="4:4" x14ac:dyDescent="0.2">
      <c r="D2555" s="11"/>
    </row>
    <row r="2556" spans="4:4" x14ac:dyDescent="0.2">
      <c r="D2556" s="11"/>
    </row>
    <row r="2557" spans="4:4" x14ac:dyDescent="0.2">
      <c r="D2557" s="11"/>
    </row>
    <row r="2558" spans="4:4" x14ac:dyDescent="0.2">
      <c r="D2558" s="11"/>
    </row>
    <row r="2559" spans="4:4" x14ac:dyDescent="0.2">
      <c r="D2559" s="11"/>
    </row>
    <row r="2560" spans="4:4" x14ac:dyDescent="0.2">
      <c r="D2560" s="11"/>
    </row>
    <row r="2561" spans="4:4" x14ac:dyDescent="0.2">
      <c r="D2561" s="11"/>
    </row>
    <row r="2562" spans="4:4" x14ac:dyDescent="0.2">
      <c r="D2562" s="11"/>
    </row>
    <row r="2563" spans="4:4" x14ac:dyDescent="0.2">
      <c r="D2563" s="11"/>
    </row>
    <row r="2564" spans="4:4" x14ac:dyDescent="0.2">
      <c r="D2564" s="11"/>
    </row>
    <row r="2565" spans="4:4" x14ac:dyDescent="0.2">
      <c r="D2565" s="11"/>
    </row>
    <row r="2566" spans="4:4" x14ac:dyDescent="0.2">
      <c r="D2566" s="11"/>
    </row>
    <row r="2567" spans="4:4" x14ac:dyDescent="0.2">
      <c r="D2567" s="11"/>
    </row>
    <row r="2568" spans="4:4" x14ac:dyDescent="0.2">
      <c r="D2568" s="11"/>
    </row>
    <row r="2569" spans="4:4" x14ac:dyDescent="0.2">
      <c r="D2569" s="11"/>
    </row>
    <row r="2570" spans="4:4" x14ac:dyDescent="0.2">
      <c r="D2570" s="11"/>
    </row>
    <row r="2571" spans="4:4" x14ac:dyDescent="0.2">
      <c r="D2571" s="11"/>
    </row>
    <row r="2572" spans="4:4" x14ac:dyDescent="0.2">
      <c r="D2572" s="11"/>
    </row>
    <row r="2573" spans="4:4" x14ac:dyDescent="0.2">
      <c r="D2573" s="11"/>
    </row>
    <row r="2574" spans="4:4" x14ac:dyDescent="0.2">
      <c r="D2574" s="11"/>
    </row>
    <row r="2575" spans="4:4" x14ac:dyDescent="0.2">
      <c r="D2575" s="11"/>
    </row>
    <row r="2576" spans="4:4" x14ac:dyDescent="0.2">
      <c r="D2576" s="11"/>
    </row>
    <row r="2577" spans="4:4" x14ac:dyDescent="0.2">
      <c r="D2577" s="11"/>
    </row>
    <row r="2578" spans="4:4" x14ac:dyDescent="0.2">
      <c r="D2578" s="11"/>
    </row>
    <row r="2579" spans="4:4" x14ac:dyDescent="0.2">
      <c r="D2579" s="11"/>
    </row>
    <row r="2580" spans="4:4" x14ac:dyDescent="0.2">
      <c r="D2580" s="11"/>
    </row>
    <row r="2581" spans="4:4" x14ac:dyDescent="0.2">
      <c r="D2581" s="11"/>
    </row>
    <row r="2582" spans="4:4" x14ac:dyDescent="0.2">
      <c r="D2582" s="11"/>
    </row>
    <row r="2583" spans="4:4" x14ac:dyDescent="0.2">
      <c r="D2583" s="11"/>
    </row>
    <row r="2584" spans="4:4" x14ac:dyDescent="0.2">
      <c r="D2584" s="11"/>
    </row>
    <row r="2585" spans="4:4" x14ac:dyDescent="0.2">
      <c r="D2585" s="11"/>
    </row>
    <row r="2586" spans="4:4" x14ac:dyDescent="0.2">
      <c r="D2586" s="11"/>
    </row>
    <row r="2587" spans="4:4" x14ac:dyDescent="0.2">
      <c r="D2587" s="11"/>
    </row>
    <row r="2588" spans="4:4" x14ac:dyDescent="0.2">
      <c r="D2588" s="11"/>
    </row>
    <row r="2589" spans="4:4" x14ac:dyDescent="0.2">
      <c r="D2589" s="11"/>
    </row>
    <row r="2590" spans="4:4" x14ac:dyDescent="0.2">
      <c r="D2590" s="11"/>
    </row>
    <row r="2591" spans="4:4" x14ac:dyDescent="0.2">
      <c r="D2591" s="11"/>
    </row>
    <row r="2592" spans="4:4" x14ac:dyDescent="0.2">
      <c r="D2592" s="11"/>
    </row>
    <row r="2593" spans="4:4" x14ac:dyDescent="0.2">
      <c r="D2593" s="11"/>
    </row>
    <row r="2594" spans="4:4" x14ac:dyDescent="0.2">
      <c r="D2594" s="11"/>
    </row>
    <row r="2595" spans="4:4" x14ac:dyDescent="0.2">
      <c r="D2595" s="11"/>
    </row>
    <row r="2596" spans="4:4" x14ac:dyDescent="0.2">
      <c r="D2596" s="11"/>
    </row>
    <row r="2597" spans="4:4" x14ac:dyDescent="0.2">
      <c r="D2597" s="11"/>
    </row>
    <row r="2598" spans="4:4" x14ac:dyDescent="0.2">
      <c r="D2598" s="11"/>
    </row>
    <row r="2599" spans="4:4" x14ac:dyDescent="0.2">
      <c r="D2599" s="11"/>
    </row>
    <row r="2600" spans="4:4" x14ac:dyDescent="0.2">
      <c r="D2600" s="11"/>
    </row>
    <row r="2601" spans="4:4" x14ac:dyDescent="0.2">
      <c r="D2601" s="11"/>
    </row>
    <row r="2602" spans="4:4" x14ac:dyDescent="0.2">
      <c r="D2602" s="11"/>
    </row>
    <row r="2603" spans="4:4" x14ac:dyDescent="0.2">
      <c r="D2603" s="11"/>
    </row>
    <row r="2604" spans="4:4" x14ac:dyDescent="0.2">
      <c r="D2604" s="11"/>
    </row>
    <row r="2605" spans="4:4" x14ac:dyDescent="0.2">
      <c r="D2605" s="11"/>
    </row>
    <row r="2606" spans="4:4" x14ac:dyDescent="0.2">
      <c r="D2606" s="11"/>
    </row>
    <row r="2607" spans="4:4" x14ac:dyDescent="0.2">
      <c r="D2607" s="11"/>
    </row>
    <row r="2608" spans="4:4" x14ac:dyDescent="0.2">
      <c r="D2608" s="11"/>
    </row>
    <row r="2609" spans="4:4" x14ac:dyDescent="0.2">
      <c r="D2609" s="11"/>
    </row>
    <row r="2610" spans="4:4" x14ac:dyDescent="0.2">
      <c r="D2610" s="11"/>
    </row>
    <row r="2611" spans="4:4" x14ac:dyDescent="0.2">
      <c r="D2611" s="11"/>
    </row>
    <row r="2612" spans="4:4" x14ac:dyDescent="0.2">
      <c r="D2612" s="11"/>
    </row>
    <row r="2613" spans="4:4" x14ac:dyDescent="0.2">
      <c r="D2613" s="11"/>
    </row>
    <row r="2614" spans="4:4" x14ac:dyDescent="0.2">
      <c r="D2614" s="11"/>
    </row>
    <row r="2615" spans="4:4" x14ac:dyDescent="0.2">
      <c r="D2615" s="11"/>
    </row>
    <row r="2616" spans="4:4" x14ac:dyDescent="0.2">
      <c r="D2616" s="11"/>
    </row>
    <row r="2617" spans="4:4" x14ac:dyDescent="0.2">
      <c r="D2617" s="11"/>
    </row>
    <row r="2618" spans="4:4" x14ac:dyDescent="0.2">
      <c r="D2618" s="11"/>
    </row>
    <row r="2619" spans="4:4" x14ac:dyDescent="0.2">
      <c r="D2619" s="11"/>
    </row>
    <row r="2620" spans="4:4" x14ac:dyDescent="0.2">
      <c r="D2620" s="11"/>
    </row>
    <row r="2621" spans="4:4" x14ac:dyDescent="0.2">
      <c r="D2621" s="11"/>
    </row>
    <row r="2622" spans="4:4" x14ac:dyDescent="0.2">
      <c r="D2622" s="11"/>
    </row>
    <row r="2623" spans="4:4" x14ac:dyDescent="0.2">
      <c r="D2623" s="11"/>
    </row>
    <row r="2624" spans="4:4" x14ac:dyDescent="0.2">
      <c r="D2624" s="11"/>
    </row>
    <row r="2625" spans="4:4" x14ac:dyDescent="0.2">
      <c r="D2625" s="11"/>
    </row>
    <row r="2626" spans="4:4" x14ac:dyDescent="0.2">
      <c r="D2626" s="11"/>
    </row>
    <row r="2627" spans="4:4" x14ac:dyDescent="0.2">
      <c r="D2627" s="11"/>
    </row>
    <row r="2628" spans="4:4" x14ac:dyDescent="0.2">
      <c r="D2628" s="11"/>
    </row>
    <row r="2629" spans="4:4" x14ac:dyDescent="0.2">
      <c r="D2629" s="11"/>
    </row>
    <row r="2630" spans="4:4" x14ac:dyDescent="0.2">
      <c r="D2630" s="11"/>
    </row>
    <row r="2631" spans="4:4" x14ac:dyDescent="0.2">
      <c r="D2631" s="11"/>
    </row>
    <row r="2632" spans="4:4" x14ac:dyDescent="0.2">
      <c r="D2632" s="11"/>
    </row>
    <row r="2633" spans="4:4" x14ac:dyDescent="0.2">
      <c r="D2633" s="11"/>
    </row>
    <row r="2634" spans="4:4" x14ac:dyDescent="0.2">
      <c r="D2634" s="11"/>
    </row>
    <row r="2635" spans="4:4" x14ac:dyDescent="0.2">
      <c r="D2635" s="11"/>
    </row>
    <row r="2636" spans="4:4" x14ac:dyDescent="0.2">
      <c r="D2636" s="11"/>
    </row>
    <row r="2637" spans="4:4" x14ac:dyDescent="0.2">
      <c r="D2637" s="11"/>
    </row>
    <row r="2638" spans="4:4" x14ac:dyDescent="0.2">
      <c r="D2638" s="11"/>
    </row>
    <row r="2639" spans="4:4" x14ac:dyDescent="0.2">
      <c r="D2639" s="11"/>
    </row>
    <row r="2640" spans="4:4" x14ac:dyDescent="0.2">
      <c r="D2640" s="11"/>
    </row>
    <row r="2641" spans="4:4" x14ac:dyDescent="0.2">
      <c r="D2641" s="11"/>
    </row>
    <row r="2642" spans="4:4" x14ac:dyDescent="0.2">
      <c r="D2642" s="11"/>
    </row>
    <row r="2643" spans="4:4" x14ac:dyDescent="0.2">
      <c r="D2643" s="11"/>
    </row>
    <row r="2644" spans="4:4" x14ac:dyDescent="0.2">
      <c r="D2644" s="11"/>
    </row>
    <row r="2645" spans="4:4" x14ac:dyDescent="0.2">
      <c r="D2645" s="11"/>
    </row>
    <row r="2646" spans="4:4" x14ac:dyDescent="0.2">
      <c r="D2646" s="11"/>
    </row>
    <row r="2647" spans="4:4" x14ac:dyDescent="0.2">
      <c r="D2647" s="11"/>
    </row>
    <row r="2648" spans="4:4" x14ac:dyDescent="0.2">
      <c r="D2648" s="11"/>
    </row>
    <row r="2649" spans="4:4" x14ac:dyDescent="0.2">
      <c r="D2649" s="11"/>
    </row>
    <row r="2650" spans="4:4" x14ac:dyDescent="0.2">
      <c r="D2650" s="11"/>
    </row>
    <row r="2651" spans="4:4" x14ac:dyDescent="0.2">
      <c r="D2651" s="11"/>
    </row>
    <row r="2652" spans="4:4" x14ac:dyDescent="0.2">
      <c r="D2652" s="11"/>
    </row>
    <row r="2653" spans="4:4" x14ac:dyDescent="0.2">
      <c r="D2653" s="11"/>
    </row>
    <row r="2654" spans="4:4" x14ac:dyDescent="0.2">
      <c r="D2654" s="11"/>
    </row>
    <row r="2655" spans="4:4" x14ac:dyDescent="0.2">
      <c r="D2655" s="11"/>
    </row>
    <row r="2656" spans="4:4" x14ac:dyDescent="0.2">
      <c r="D2656" s="11"/>
    </row>
    <row r="2657" spans="4:4" x14ac:dyDescent="0.2">
      <c r="D2657" s="11"/>
    </row>
    <row r="2658" spans="4:4" x14ac:dyDescent="0.2">
      <c r="D2658" s="11"/>
    </row>
    <row r="2659" spans="4:4" x14ac:dyDescent="0.2">
      <c r="D2659" s="11"/>
    </row>
    <row r="2660" spans="4:4" x14ac:dyDescent="0.2">
      <c r="D2660" s="11"/>
    </row>
    <row r="2661" spans="4:4" x14ac:dyDescent="0.2">
      <c r="D2661" s="11"/>
    </row>
    <row r="2662" spans="4:4" x14ac:dyDescent="0.2">
      <c r="D2662" s="11"/>
    </row>
    <row r="2663" spans="4:4" x14ac:dyDescent="0.2">
      <c r="D2663" s="11"/>
    </row>
    <row r="2664" spans="4:4" x14ac:dyDescent="0.2">
      <c r="D2664" s="11"/>
    </row>
    <row r="2665" spans="4:4" x14ac:dyDescent="0.2">
      <c r="D2665" s="11"/>
    </row>
    <row r="2666" spans="4:4" x14ac:dyDescent="0.2">
      <c r="D2666" s="11"/>
    </row>
    <row r="2667" spans="4:4" x14ac:dyDescent="0.2">
      <c r="D2667" s="11"/>
    </row>
    <row r="2668" spans="4:4" x14ac:dyDescent="0.2">
      <c r="D2668" s="11"/>
    </row>
    <row r="2669" spans="4:4" x14ac:dyDescent="0.2">
      <c r="D2669" s="11"/>
    </row>
    <row r="2670" spans="4:4" x14ac:dyDescent="0.2">
      <c r="D2670" s="11"/>
    </row>
    <row r="2671" spans="4:4" x14ac:dyDescent="0.2">
      <c r="D2671" s="11"/>
    </row>
    <row r="2672" spans="4:4" x14ac:dyDescent="0.2">
      <c r="D2672" s="11"/>
    </row>
    <row r="2673" spans="4:4" x14ac:dyDescent="0.2">
      <c r="D2673" s="11"/>
    </row>
    <row r="2674" spans="4:4" x14ac:dyDescent="0.2">
      <c r="D2674" s="11"/>
    </row>
    <row r="2675" spans="4:4" x14ac:dyDescent="0.2">
      <c r="D2675" s="11"/>
    </row>
    <row r="2676" spans="4:4" x14ac:dyDescent="0.2">
      <c r="D2676" s="11"/>
    </row>
    <row r="2677" spans="4:4" x14ac:dyDescent="0.2">
      <c r="D2677" s="11"/>
    </row>
    <row r="2678" spans="4:4" x14ac:dyDescent="0.2">
      <c r="D2678" s="11"/>
    </row>
    <row r="2679" spans="4:4" x14ac:dyDescent="0.2">
      <c r="D2679" s="11"/>
    </row>
    <row r="2680" spans="4:4" x14ac:dyDescent="0.2">
      <c r="D2680" s="11"/>
    </row>
    <row r="2681" spans="4:4" x14ac:dyDescent="0.2">
      <c r="D2681" s="11"/>
    </row>
    <row r="2682" spans="4:4" x14ac:dyDescent="0.2">
      <c r="D2682" s="11"/>
    </row>
    <row r="2683" spans="4:4" x14ac:dyDescent="0.2">
      <c r="D2683" s="11"/>
    </row>
    <row r="2684" spans="4:4" x14ac:dyDescent="0.2">
      <c r="D2684" s="11"/>
    </row>
    <row r="2685" spans="4:4" x14ac:dyDescent="0.2">
      <c r="D2685" s="11"/>
    </row>
    <row r="2686" spans="4:4" x14ac:dyDescent="0.2">
      <c r="D2686" s="11"/>
    </row>
    <row r="2687" spans="4:4" x14ac:dyDescent="0.2">
      <c r="D2687" s="11"/>
    </row>
    <row r="2688" spans="4:4" x14ac:dyDescent="0.2">
      <c r="D2688" s="11"/>
    </row>
    <row r="2689" spans="4:4" x14ac:dyDescent="0.2">
      <c r="D2689" s="11"/>
    </row>
    <row r="2690" spans="4:4" x14ac:dyDescent="0.2">
      <c r="D2690" s="11"/>
    </row>
    <row r="2691" spans="4:4" x14ac:dyDescent="0.2">
      <c r="D2691" s="11"/>
    </row>
    <row r="2692" spans="4:4" x14ac:dyDescent="0.2">
      <c r="D2692" s="11"/>
    </row>
    <row r="2693" spans="4:4" x14ac:dyDescent="0.2">
      <c r="D2693" s="11"/>
    </row>
    <row r="2694" spans="4:4" x14ac:dyDescent="0.2">
      <c r="D2694" s="11"/>
    </row>
    <row r="2695" spans="4:4" x14ac:dyDescent="0.2">
      <c r="D2695" s="11"/>
    </row>
    <row r="2696" spans="4:4" x14ac:dyDescent="0.2">
      <c r="D2696" s="11"/>
    </row>
    <row r="2697" spans="4:4" x14ac:dyDescent="0.2">
      <c r="D2697" s="11"/>
    </row>
    <row r="2698" spans="4:4" x14ac:dyDescent="0.2">
      <c r="D2698" s="11"/>
    </row>
    <row r="2699" spans="4:4" x14ac:dyDescent="0.2">
      <c r="D2699" s="11"/>
    </row>
    <row r="2700" spans="4:4" x14ac:dyDescent="0.2">
      <c r="D2700" s="11"/>
    </row>
    <row r="2701" spans="4:4" x14ac:dyDescent="0.2">
      <c r="D2701" s="11"/>
    </row>
    <row r="2702" spans="4:4" x14ac:dyDescent="0.2">
      <c r="D2702" s="11"/>
    </row>
    <row r="2703" spans="4:4" x14ac:dyDescent="0.2">
      <c r="D2703" s="11"/>
    </row>
    <row r="2704" spans="4:4" x14ac:dyDescent="0.2">
      <c r="D2704" s="11"/>
    </row>
    <row r="2705" spans="4:4" x14ac:dyDescent="0.2">
      <c r="D2705" s="11"/>
    </row>
    <row r="2706" spans="4:4" x14ac:dyDescent="0.2">
      <c r="D2706" s="11"/>
    </row>
    <row r="2707" spans="4:4" x14ac:dyDescent="0.2">
      <c r="D2707" s="11"/>
    </row>
    <row r="2708" spans="4:4" x14ac:dyDescent="0.2">
      <c r="D2708" s="11"/>
    </row>
    <row r="2709" spans="4:4" x14ac:dyDescent="0.2">
      <c r="D2709" s="11"/>
    </row>
    <row r="2710" spans="4:4" x14ac:dyDescent="0.2">
      <c r="D2710" s="11"/>
    </row>
    <row r="2711" spans="4:4" x14ac:dyDescent="0.2">
      <c r="D2711" s="11"/>
    </row>
    <row r="2712" spans="4:4" x14ac:dyDescent="0.2">
      <c r="D2712" s="11"/>
    </row>
    <row r="2713" spans="4:4" x14ac:dyDescent="0.2">
      <c r="D2713" s="11"/>
    </row>
    <row r="2714" spans="4:4" x14ac:dyDescent="0.2">
      <c r="D2714" s="11"/>
    </row>
    <row r="2715" spans="4:4" x14ac:dyDescent="0.2">
      <c r="D2715" s="11"/>
    </row>
    <row r="2716" spans="4:4" x14ac:dyDescent="0.2">
      <c r="D2716" s="11"/>
    </row>
    <row r="2717" spans="4:4" x14ac:dyDescent="0.2">
      <c r="D2717" s="11"/>
    </row>
    <row r="2718" spans="4:4" x14ac:dyDescent="0.2">
      <c r="D2718" s="11"/>
    </row>
    <row r="2719" spans="4:4" x14ac:dyDescent="0.2">
      <c r="D2719" s="11"/>
    </row>
    <row r="2720" spans="4:4" x14ac:dyDescent="0.2">
      <c r="D2720" s="11"/>
    </row>
    <row r="2721" spans="4:4" x14ac:dyDescent="0.2">
      <c r="D2721" s="11"/>
    </row>
    <row r="2722" spans="4:4" x14ac:dyDescent="0.2">
      <c r="D2722" s="11"/>
    </row>
    <row r="2723" spans="4:4" x14ac:dyDescent="0.2">
      <c r="D2723" s="11"/>
    </row>
    <row r="2724" spans="4:4" x14ac:dyDescent="0.2">
      <c r="D2724" s="11"/>
    </row>
    <row r="2725" spans="4:4" x14ac:dyDescent="0.2">
      <c r="D2725" s="11"/>
    </row>
    <row r="2726" spans="4:4" x14ac:dyDescent="0.2">
      <c r="D2726" s="11"/>
    </row>
    <row r="2727" spans="4:4" x14ac:dyDescent="0.2">
      <c r="D2727" s="11"/>
    </row>
    <row r="2728" spans="4:4" x14ac:dyDescent="0.2">
      <c r="D2728" s="11"/>
    </row>
    <row r="2729" spans="4:4" x14ac:dyDescent="0.2">
      <c r="D2729" s="11"/>
    </row>
    <row r="2730" spans="4:4" x14ac:dyDescent="0.2">
      <c r="D2730" s="11"/>
    </row>
    <row r="2731" spans="4:4" x14ac:dyDescent="0.2">
      <c r="D2731" s="11"/>
    </row>
    <row r="2732" spans="4:4" x14ac:dyDescent="0.2">
      <c r="D2732" s="11"/>
    </row>
    <row r="2733" spans="4:4" x14ac:dyDescent="0.2">
      <c r="D2733" s="11"/>
    </row>
    <row r="2734" spans="4:4" x14ac:dyDescent="0.2">
      <c r="D2734" s="11"/>
    </row>
    <row r="2735" spans="4:4" x14ac:dyDescent="0.2">
      <c r="D2735" s="11"/>
    </row>
    <row r="2736" spans="4:4" x14ac:dyDescent="0.2">
      <c r="D2736" s="11"/>
    </row>
    <row r="2737" spans="4:4" x14ac:dyDescent="0.2">
      <c r="D2737" s="11"/>
    </row>
    <row r="2738" spans="4:4" x14ac:dyDescent="0.2">
      <c r="D2738" s="11"/>
    </row>
    <row r="2739" spans="4:4" x14ac:dyDescent="0.2">
      <c r="D2739" s="11"/>
    </row>
    <row r="2740" spans="4:4" x14ac:dyDescent="0.2">
      <c r="D2740" s="11"/>
    </row>
    <row r="2741" spans="4:4" x14ac:dyDescent="0.2">
      <c r="D2741" s="11"/>
    </row>
    <row r="2742" spans="4:4" x14ac:dyDescent="0.2">
      <c r="D2742" s="11"/>
    </row>
    <row r="2743" spans="4:4" x14ac:dyDescent="0.2">
      <c r="D2743" s="11"/>
    </row>
    <row r="2744" spans="4:4" x14ac:dyDescent="0.2">
      <c r="D2744" s="11"/>
    </row>
    <row r="2745" spans="4:4" x14ac:dyDescent="0.2">
      <c r="D2745" s="11"/>
    </row>
    <row r="2746" spans="4:4" x14ac:dyDescent="0.2">
      <c r="D2746" s="11"/>
    </row>
    <row r="2747" spans="4:4" x14ac:dyDescent="0.2">
      <c r="D2747" s="11"/>
    </row>
    <row r="2748" spans="4:4" x14ac:dyDescent="0.2">
      <c r="D2748" s="11"/>
    </row>
    <row r="2749" spans="4:4" x14ac:dyDescent="0.2">
      <c r="D2749" s="11"/>
    </row>
    <row r="2750" spans="4:4" x14ac:dyDescent="0.2">
      <c r="D2750" s="11"/>
    </row>
    <row r="2751" spans="4:4" x14ac:dyDescent="0.2">
      <c r="D2751" s="11"/>
    </row>
    <row r="2752" spans="4:4" x14ac:dyDescent="0.2">
      <c r="D2752" s="11"/>
    </row>
    <row r="2753" spans="4:4" x14ac:dyDescent="0.2">
      <c r="D2753" s="11"/>
    </row>
    <row r="2754" spans="4:4" x14ac:dyDescent="0.2">
      <c r="D2754" s="11"/>
    </row>
    <row r="2755" spans="4:4" x14ac:dyDescent="0.2">
      <c r="D2755" s="11"/>
    </row>
    <row r="2756" spans="4:4" x14ac:dyDescent="0.2">
      <c r="D2756" s="11"/>
    </row>
    <row r="2757" spans="4:4" x14ac:dyDescent="0.2">
      <c r="D2757" s="11"/>
    </row>
    <row r="2758" spans="4:4" x14ac:dyDescent="0.2">
      <c r="D2758" s="11"/>
    </row>
    <row r="2759" spans="4:4" x14ac:dyDescent="0.2">
      <c r="D2759" s="11"/>
    </row>
    <row r="2760" spans="4:4" x14ac:dyDescent="0.2">
      <c r="D2760" s="11"/>
    </row>
    <row r="2761" spans="4:4" x14ac:dyDescent="0.2">
      <c r="D2761" s="11"/>
    </row>
    <row r="2762" spans="4:4" x14ac:dyDescent="0.2">
      <c r="D2762" s="11"/>
    </row>
    <row r="2763" spans="4:4" x14ac:dyDescent="0.2">
      <c r="D2763" s="11"/>
    </row>
    <row r="2764" spans="4:4" x14ac:dyDescent="0.2">
      <c r="D2764" s="11"/>
    </row>
    <row r="2765" spans="4:4" x14ac:dyDescent="0.2">
      <c r="D2765" s="11"/>
    </row>
    <row r="2766" spans="4:4" x14ac:dyDescent="0.2">
      <c r="D2766" s="11"/>
    </row>
    <row r="2767" spans="4:4" x14ac:dyDescent="0.2">
      <c r="D2767" s="11"/>
    </row>
    <row r="2768" spans="4:4" x14ac:dyDescent="0.2">
      <c r="D2768" s="11"/>
    </row>
    <row r="2769" spans="4:4" x14ac:dyDescent="0.2">
      <c r="D2769" s="11"/>
    </row>
    <row r="2770" spans="4:4" x14ac:dyDescent="0.2">
      <c r="D2770" s="11"/>
    </row>
    <row r="2771" spans="4:4" x14ac:dyDescent="0.2">
      <c r="D2771" s="11"/>
    </row>
    <row r="2772" spans="4:4" x14ac:dyDescent="0.2">
      <c r="D2772" s="11"/>
    </row>
    <row r="2773" spans="4:4" x14ac:dyDescent="0.2">
      <c r="D2773" s="11"/>
    </row>
    <row r="2774" spans="4:4" x14ac:dyDescent="0.2">
      <c r="D2774" s="11"/>
    </row>
    <row r="2775" spans="4:4" x14ac:dyDescent="0.2">
      <c r="D2775" s="11"/>
    </row>
    <row r="2776" spans="4:4" x14ac:dyDescent="0.2">
      <c r="D2776" s="11"/>
    </row>
    <row r="2777" spans="4:4" x14ac:dyDescent="0.2">
      <c r="D2777" s="11"/>
    </row>
    <row r="2778" spans="4:4" x14ac:dyDescent="0.2">
      <c r="D2778" s="11"/>
    </row>
    <row r="2779" spans="4:4" x14ac:dyDescent="0.2">
      <c r="D2779" s="11"/>
    </row>
    <row r="2780" spans="4:4" x14ac:dyDescent="0.2">
      <c r="D2780" s="11"/>
    </row>
    <row r="2781" spans="4:4" x14ac:dyDescent="0.2">
      <c r="D2781" s="11"/>
    </row>
    <row r="2782" spans="4:4" x14ac:dyDescent="0.2">
      <c r="D2782" s="11"/>
    </row>
    <row r="2783" spans="4:4" x14ac:dyDescent="0.2">
      <c r="D2783" s="11"/>
    </row>
    <row r="2784" spans="4:4" x14ac:dyDescent="0.2">
      <c r="D2784" s="11"/>
    </row>
    <row r="2785" spans="4:4" x14ac:dyDescent="0.2">
      <c r="D2785" s="11"/>
    </row>
    <row r="2786" spans="4:4" x14ac:dyDescent="0.2">
      <c r="D2786" s="11"/>
    </row>
    <row r="2787" spans="4:4" x14ac:dyDescent="0.2">
      <c r="D2787" s="11"/>
    </row>
    <row r="2788" spans="4:4" x14ac:dyDescent="0.2">
      <c r="D2788" s="11"/>
    </row>
    <row r="2789" spans="4:4" x14ac:dyDescent="0.2">
      <c r="D2789" s="11"/>
    </row>
    <row r="2790" spans="4:4" x14ac:dyDescent="0.2">
      <c r="D2790" s="11"/>
    </row>
    <row r="2791" spans="4:4" x14ac:dyDescent="0.2">
      <c r="D2791" s="11"/>
    </row>
    <row r="2792" spans="4:4" x14ac:dyDescent="0.2">
      <c r="D2792" s="11"/>
    </row>
    <row r="2793" spans="4:4" x14ac:dyDescent="0.2">
      <c r="D2793" s="11"/>
    </row>
    <row r="2794" spans="4:4" x14ac:dyDescent="0.2">
      <c r="D2794" s="11"/>
    </row>
    <row r="2795" spans="4:4" x14ac:dyDescent="0.2">
      <c r="D2795" s="11"/>
    </row>
    <row r="2796" spans="4:4" x14ac:dyDescent="0.2">
      <c r="D2796" s="11"/>
    </row>
    <row r="2797" spans="4:4" x14ac:dyDescent="0.2">
      <c r="D2797" s="11"/>
    </row>
    <row r="2798" spans="4:4" x14ac:dyDescent="0.2">
      <c r="D2798" s="11"/>
    </row>
    <row r="2799" spans="4:4" x14ac:dyDescent="0.2">
      <c r="D2799" s="11"/>
    </row>
    <row r="2800" spans="4:4" x14ac:dyDescent="0.2">
      <c r="D2800" s="11"/>
    </row>
    <row r="2801" spans="4:4" x14ac:dyDescent="0.2">
      <c r="D2801" s="11"/>
    </row>
    <row r="2802" spans="4:4" x14ac:dyDescent="0.2">
      <c r="D2802" s="11"/>
    </row>
    <row r="2803" spans="4:4" x14ac:dyDescent="0.2">
      <c r="D2803" s="11"/>
    </row>
    <row r="2804" spans="4:4" x14ac:dyDescent="0.2">
      <c r="D2804" s="11"/>
    </row>
    <row r="2805" spans="4:4" x14ac:dyDescent="0.2">
      <c r="D2805" s="11"/>
    </row>
    <row r="2806" spans="4:4" x14ac:dyDescent="0.2">
      <c r="D2806" s="11"/>
    </row>
    <row r="2807" spans="4:4" x14ac:dyDescent="0.2">
      <c r="D2807" s="11"/>
    </row>
    <row r="2808" spans="4:4" x14ac:dyDescent="0.2">
      <c r="D2808" s="11"/>
    </row>
    <row r="2809" spans="4:4" x14ac:dyDescent="0.2">
      <c r="D2809" s="11"/>
    </row>
    <row r="2810" spans="4:4" x14ac:dyDescent="0.2">
      <c r="D2810" s="11"/>
    </row>
    <row r="2811" spans="4:4" x14ac:dyDescent="0.2">
      <c r="D2811" s="11"/>
    </row>
    <row r="2812" spans="4:4" x14ac:dyDescent="0.2">
      <c r="D2812" s="11"/>
    </row>
    <row r="2813" spans="4:4" x14ac:dyDescent="0.2">
      <c r="D2813" s="11"/>
    </row>
    <row r="2814" spans="4:4" x14ac:dyDescent="0.2">
      <c r="D2814" s="11"/>
    </row>
    <row r="2815" spans="4:4" x14ac:dyDescent="0.2">
      <c r="D2815" s="11"/>
    </row>
    <row r="2816" spans="4:4" x14ac:dyDescent="0.2">
      <c r="D2816" s="11"/>
    </row>
    <row r="2817" spans="4:4" x14ac:dyDescent="0.2">
      <c r="D2817" s="11"/>
    </row>
    <row r="2818" spans="4:4" x14ac:dyDescent="0.2">
      <c r="D2818" s="11"/>
    </row>
    <row r="2819" spans="4:4" x14ac:dyDescent="0.2">
      <c r="D2819" s="11"/>
    </row>
    <row r="2820" spans="4:4" x14ac:dyDescent="0.2">
      <c r="D2820" s="11"/>
    </row>
    <row r="2821" spans="4:4" x14ac:dyDescent="0.2">
      <c r="D2821" s="11"/>
    </row>
    <row r="2822" spans="4:4" x14ac:dyDescent="0.2">
      <c r="D2822" s="11"/>
    </row>
    <row r="2823" spans="4:4" x14ac:dyDescent="0.2">
      <c r="D2823" s="11"/>
    </row>
    <row r="2824" spans="4:4" x14ac:dyDescent="0.2">
      <c r="D2824" s="11"/>
    </row>
    <row r="2825" spans="4:4" x14ac:dyDescent="0.2">
      <c r="D2825" s="11"/>
    </row>
    <row r="2826" spans="4:4" x14ac:dyDescent="0.2">
      <c r="D2826" s="11"/>
    </row>
    <row r="2827" spans="4:4" x14ac:dyDescent="0.2">
      <c r="D2827" s="11"/>
    </row>
    <row r="2828" spans="4:4" x14ac:dyDescent="0.2">
      <c r="D2828" s="11"/>
    </row>
    <row r="2829" spans="4:4" x14ac:dyDescent="0.2">
      <c r="D2829" s="11"/>
    </row>
    <row r="2830" spans="4:4" x14ac:dyDescent="0.2">
      <c r="D2830" s="11"/>
    </row>
    <row r="2831" spans="4:4" x14ac:dyDescent="0.2">
      <c r="D2831" s="11"/>
    </row>
    <row r="2832" spans="4:4" x14ac:dyDescent="0.2">
      <c r="D2832" s="11"/>
    </row>
    <row r="2833" spans="4:4" x14ac:dyDescent="0.2">
      <c r="D2833" s="11"/>
    </row>
    <row r="2834" spans="4:4" x14ac:dyDescent="0.2">
      <c r="D2834" s="11"/>
    </row>
    <row r="2835" spans="4:4" x14ac:dyDescent="0.2">
      <c r="D2835" s="11"/>
    </row>
    <row r="2836" spans="4:4" x14ac:dyDescent="0.2">
      <c r="D2836" s="11"/>
    </row>
    <row r="2837" spans="4:4" x14ac:dyDescent="0.2">
      <c r="D2837" s="11"/>
    </row>
    <row r="2838" spans="4:4" x14ac:dyDescent="0.2">
      <c r="D2838" s="11"/>
    </row>
    <row r="2839" spans="4:4" x14ac:dyDescent="0.2">
      <c r="D2839" s="11"/>
    </row>
    <row r="2840" spans="4:4" x14ac:dyDescent="0.2">
      <c r="D2840" s="11"/>
    </row>
    <row r="2841" spans="4:4" x14ac:dyDescent="0.2">
      <c r="D2841" s="11"/>
    </row>
    <row r="2842" spans="4:4" x14ac:dyDescent="0.2">
      <c r="D2842" s="11"/>
    </row>
    <row r="2843" spans="4:4" x14ac:dyDescent="0.2">
      <c r="D2843" s="11"/>
    </row>
    <row r="2844" spans="4:4" x14ac:dyDescent="0.2">
      <c r="D2844" s="11"/>
    </row>
    <row r="2845" spans="4:4" x14ac:dyDescent="0.2">
      <c r="D2845" s="11"/>
    </row>
    <row r="2846" spans="4:4" x14ac:dyDescent="0.2">
      <c r="D2846" s="11"/>
    </row>
    <row r="2847" spans="4:4" x14ac:dyDescent="0.2">
      <c r="D2847" s="11"/>
    </row>
    <row r="2848" spans="4:4" x14ac:dyDescent="0.2">
      <c r="D2848" s="11"/>
    </row>
    <row r="2849" spans="4:4" x14ac:dyDescent="0.2">
      <c r="D2849" s="11"/>
    </row>
    <row r="2850" spans="4:4" x14ac:dyDescent="0.2">
      <c r="D2850" s="11"/>
    </row>
    <row r="2851" spans="4:4" x14ac:dyDescent="0.2">
      <c r="D2851" s="11"/>
    </row>
    <row r="2852" spans="4:4" x14ac:dyDescent="0.2">
      <c r="D2852" s="11"/>
    </row>
    <row r="2853" spans="4:4" x14ac:dyDescent="0.2">
      <c r="D2853" s="11"/>
    </row>
    <row r="2854" spans="4:4" x14ac:dyDescent="0.2">
      <c r="D2854" s="11"/>
    </row>
    <row r="2855" spans="4:4" x14ac:dyDescent="0.2">
      <c r="D2855" s="11"/>
    </row>
    <row r="2856" spans="4:4" x14ac:dyDescent="0.2">
      <c r="D2856" s="11"/>
    </row>
    <row r="2857" spans="4:4" x14ac:dyDescent="0.2">
      <c r="D2857" s="11"/>
    </row>
    <row r="2858" spans="4:4" x14ac:dyDescent="0.2">
      <c r="D2858" s="11"/>
    </row>
    <row r="2859" spans="4:4" x14ac:dyDescent="0.2">
      <c r="D2859" s="11"/>
    </row>
    <row r="2860" spans="4:4" x14ac:dyDescent="0.2">
      <c r="D2860" s="11"/>
    </row>
    <row r="2861" spans="4:4" x14ac:dyDescent="0.2">
      <c r="D2861" s="11"/>
    </row>
    <row r="2862" spans="4:4" x14ac:dyDescent="0.2">
      <c r="D2862" s="11"/>
    </row>
    <row r="2863" spans="4:4" x14ac:dyDescent="0.2">
      <c r="D2863" s="11"/>
    </row>
    <row r="2864" spans="4:4" x14ac:dyDescent="0.2">
      <c r="D2864" s="11"/>
    </row>
    <row r="2865" spans="4:4" x14ac:dyDescent="0.2">
      <c r="D2865" s="11"/>
    </row>
    <row r="2866" spans="4:4" x14ac:dyDescent="0.2">
      <c r="D2866" s="11"/>
    </row>
    <row r="2867" spans="4:4" x14ac:dyDescent="0.2">
      <c r="D2867" s="11"/>
    </row>
    <row r="2868" spans="4:4" x14ac:dyDescent="0.2">
      <c r="D2868" s="11"/>
    </row>
    <row r="2869" spans="4:4" x14ac:dyDescent="0.2">
      <c r="D2869" s="11"/>
    </row>
    <row r="2870" spans="4:4" x14ac:dyDescent="0.2">
      <c r="D2870" s="11"/>
    </row>
    <row r="2871" spans="4:4" x14ac:dyDescent="0.2">
      <c r="D2871" s="11"/>
    </row>
    <row r="2872" spans="4:4" x14ac:dyDescent="0.2">
      <c r="D2872" s="11"/>
    </row>
    <row r="2873" spans="4:4" x14ac:dyDescent="0.2">
      <c r="D2873" s="11"/>
    </row>
    <row r="2874" spans="4:4" x14ac:dyDescent="0.2">
      <c r="D2874" s="11"/>
    </row>
    <row r="2875" spans="4:4" x14ac:dyDescent="0.2">
      <c r="D2875" s="11"/>
    </row>
    <row r="2876" spans="4:4" x14ac:dyDescent="0.2">
      <c r="D2876" s="11"/>
    </row>
    <row r="2877" spans="4:4" x14ac:dyDescent="0.2">
      <c r="D2877" s="11"/>
    </row>
    <row r="2878" spans="4:4" x14ac:dyDescent="0.2">
      <c r="D2878" s="11"/>
    </row>
    <row r="2879" spans="4:4" x14ac:dyDescent="0.2">
      <c r="D2879" s="11"/>
    </row>
    <row r="2880" spans="4:4" x14ac:dyDescent="0.2">
      <c r="D2880" s="11"/>
    </row>
    <row r="2881" spans="4:4" x14ac:dyDescent="0.2">
      <c r="D2881" s="11"/>
    </row>
    <row r="2882" spans="4:4" x14ac:dyDescent="0.2">
      <c r="D2882" s="11"/>
    </row>
    <row r="2883" spans="4:4" x14ac:dyDescent="0.2">
      <c r="D2883" s="11"/>
    </row>
    <row r="2884" spans="4:4" x14ac:dyDescent="0.2">
      <c r="D2884" s="11"/>
    </row>
    <row r="2885" spans="4:4" x14ac:dyDescent="0.2">
      <c r="D2885" s="11"/>
    </row>
    <row r="2886" spans="4:4" x14ac:dyDescent="0.2">
      <c r="D2886" s="11"/>
    </row>
    <row r="2887" spans="4:4" x14ac:dyDescent="0.2">
      <c r="D2887" s="11"/>
    </row>
    <row r="2888" spans="4:4" x14ac:dyDescent="0.2">
      <c r="D2888" s="11"/>
    </row>
    <row r="2889" spans="4:4" x14ac:dyDescent="0.2">
      <c r="D2889" s="11"/>
    </row>
    <row r="2890" spans="4:4" x14ac:dyDescent="0.2">
      <c r="D2890" s="11"/>
    </row>
    <row r="2891" spans="4:4" x14ac:dyDescent="0.2">
      <c r="D2891" s="11"/>
    </row>
    <row r="2892" spans="4:4" x14ac:dyDescent="0.2">
      <c r="D2892" s="11"/>
    </row>
    <row r="2893" spans="4:4" x14ac:dyDescent="0.2">
      <c r="D2893" s="11"/>
    </row>
    <row r="2894" spans="4:4" x14ac:dyDescent="0.2">
      <c r="D2894" s="11"/>
    </row>
    <row r="2895" spans="4:4" x14ac:dyDescent="0.2">
      <c r="D2895" s="11"/>
    </row>
    <row r="2896" spans="4:4" x14ac:dyDescent="0.2">
      <c r="D2896" s="11"/>
    </row>
    <row r="2897" spans="4:4" x14ac:dyDescent="0.2">
      <c r="D2897" s="11"/>
    </row>
    <row r="2898" spans="4:4" x14ac:dyDescent="0.2">
      <c r="D2898" s="11"/>
    </row>
    <row r="2899" spans="4:4" x14ac:dyDescent="0.2">
      <c r="D2899" s="11"/>
    </row>
    <row r="2900" spans="4:4" x14ac:dyDescent="0.2">
      <c r="D2900" s="11"/>
    </row>
    <row r="2901" spans="4:4" x14ac:dyDescent="0.2">
      <c r="D2901" s="11"/>
    </row>
    <row r="2902" spans="4:4" x14ac:dyDescent="0.2">
      <c r="D2902" s="11"/>
    </row>
    <row r="2903" spans="4:4" x14ac:dyDescent="0.2">
      <c r="D2903" s="11"/>
    </row>
    <row r="2904" spans="4:4" x14ac:dyDescent="0.2">
      <c r="D2904" s="11"/>
    </row>
    <row r="2905" spans="4:4" x14ac:dyDescent="0.2">
      <c r="D2905" s="11"/>
    </row>
    <row r="2906" spans="4:4" x14ac:dyDescent="0.2">
      <c r="D2906" s="11"/>
    </row>
    <row r="2907" spans="4:4" x14ac:dyDescent="0.2">
      <c r="D2907" s="11"/>
    </row>
    <row r="2908" spans="4:4" x14ac:dyDescent="0.2">
      <c r="D2908" s="11"/>
    </row>
    <row r="2909" spans="4:4" x14ac:dyDescent="0.2">
      <c r="D2909" s="11"/>
    </row>
    <row r="2910" spans="4:4" x14ac:dyDescent="0.2">
      <c r="D2910" s="11"/>
    </row>
    <row r="2911" spans="4:4" x14ac:dyDescent="0.2">
      <c r="D2911" s="11"/>
    </row>
    <row r="2912" spans="4:4" x14ac:dyDescent="0.2">
      <c r="D2912" s="11"/>
    </row>
    <row r="2913" spans="4:4" x14ac:dyDescent="0.2">
      <c r="D2913" s="11"/>
    </row>
    <row r="2914" spans="4:4" x14ac:dyDescent="0.2">
      <c r="D2914" s="11"/>
    </row>
    <row r="2915" spans="4:4" x14ac:dyDescent="0.2">
      <c r="D2915" s="11"/>
    </row>
    <row r="2916" spans="4:4" x14ac:dyDescent="0.2">
      <c r="D2916" s="11"/>
    </row>
    <row r="2917" spans="4:4" x14ac:dyDescent="0.2">
      <c r="D2917" s="11"/>
    </row>
    <row r="2918" spans="4:4" x14ac:dyDescent="0.2">
      <c r="D2918" s="11"/>
    </row>
    <row r="2919" spans="4:4" x14ac:dyDescent="0.2">
      <c r="D2919" s="11"/>
    </row>
    <row r="2920" spans="4:4" x14ac:dyDescent="0.2">
      <c r="D2920" s="11"/>
    </row>
    <row r="2921" spans="4:4" x14ac:dyDescent="0.2">
      <c r="D2921" s="11"/>
    </row>
    <row r="2922" spans="4:4" x14ac:dyDescent="0.2">
      <c r="D2922" s="11"/>
    </row>
    <row r="2923" spans="4:4" x14ac:dyDescent="0.2">
      <c r="D2923" s="11"/>
    </row>
    <row r="2924" spans="4:4" x14ac:dyDescent="0.2">
      <c r="D2924" s="11"/>
    </row>
    <row r="2925" spans="4:4" x14ac:dyDescent="0.2">
      <c r="D2925" s="11"/>
    </row>
    <row r="2926" spans="4:4" x14ac:dyDescent="0.2">
      <c r="D2926" s="11"/>
    </row>
    <row r="2927" spans="4:4" x14ac:dyDescent="0.2">
      <c r="D2927" s="11"/>
    </row>
    <row r="2928" spans="4:4" x14ac:dyDescent="0.2">
      <c r="D2928" s="11"/>
    </row>
    <row r="2929" spans="4:4" x14ac:dyDescent="0.2">
      <c r="D2929" s="11"/>
    </row>
    <row r="2930" spans="4:4" x14ac:dyDescent="0.2">
      <c r="D2930" s="11"/>
    </row>
    <row r="2931" spans="4:4" x14ac:dyDescent="0.2">
      <c r="D2931" s="11"/>
    </row>
    <row r="2932" spans="4:4" x14ac:dyDescent="0.2">
      <c r="D2932" s="11"/>
    </row>
    <row r="2933" spans="4:4" x14ac:dyDescent="0.2">
      <c r="D2933" s="11"/>
    </row>
    <row r="2934" spans="4:4" x14ac:dyDescent="0.2">
      <c r="D2934" s="11"/>
    </row>
    <row r="2935" spans="4:4" x14ac:dyDescent="0.2">
      <c r="D2935" s="11"/>
    </row>
    <row r="2936" spans="4:4" x14ac:dyDescent="0.2">
      <c r="D2936" s="11"/>
    </row>
    <row r="2937" spans="4:4" x14ac:dyDescent="0.2">
      <c r="D2937" s="11"/>
    </row>
    <row r="2938" spans="4:4" x14ac:dyDescent="0.2">
      <c r="D2938" s="11"/>
    </row>
    <row r="2939" spans="4:4" x14ac:dyDescent="0.2">
      <c r="D2939" s="11"/>
    </row>
    <row r="2940" spans="4:4" x14ac:dyDescent="0.2">
      <c r="D2940" s="11"/>
    </row>
    <row r="2941" spans="4:4" x14ac:dyDescent="0.2">
      <c r="D2941" s="11"/>
    </row>
    <row r="2942" spans="4:4" x14ac:dyDescent="0.2">
      <c r="D2942" s="11"/>
    </row>
    <row r="2943" spans="4:4" x14ac:dyDescent="0.2">
      <c r="D2943" s="11"/>
    </row>
    <row r="2944" spans="4:4" x14ac:dyDescent="0.2">
      <c r="D2944" s="11"/>
    </row>
    <row r="2945" spans="4:4" x14ac:dyDescent="0.2">
      <c r="D2945" s="11"/>
    </row>
    <row r="2946" spans="4:4" x14ac:dyDescent="0.2">
      <c r="D2946" s="11"/>
    </row>
    <row r="2947" spans="4:4" x14ac:dyDescent="0.2">
      <c r="D2947" s="11"/>
    </row>
    <row r="2948" spans="4:4" x14ac:dyDescent="0.2">
      <c r="D2948" s="11"/>
    </row>
    <row r="2949" spans="4:4" x14ac:dyDescent="0.2">
      <c r="D2949" s="11"/>
    </row>
    <row r="2950" spans="4:4" x14ac:dyDescent="0.2">
      <c r="D2950" s="11"/>
    </row>
    <row r="2951" spans="4:4" x14ac:dyDescent="0.2">
      <c r="D2951" s="11"/>
    </row>
    <row r="2952" spans="4:4" x14ac:dyDescent="0.2">
      <c r="D2952" s="11"/>
    </row>
    <row r="2953" spans="4:4" x14ac:dyDescent="0.2">
      <c r="D2953" s="11"/>
    </row>
    <row r="2954" spans="4:4" x14ac:dyDescent="0.2">
      <c r="D2954" s="11"/>
    </row>
    <row r="2955" spans="4:4" x14ac:dyDescent="0.2">
      <c r="D2955" s="11"/>
    </row>
    <row r="2956" spans="4:4" x14ac:dyDescent="0.2">
      <c r="D2956" s="11"/>
    </row>
    <row r="2957" spans="4:4" x14ac:dyDescent="0.2">
      <c r="D2957" s="11"/>
    </row>
    <row r="2958" spans="4:4" x14ac:dyDescent="0.2">
      <c r="D2958" s="11"/>
    </row>
    <row r="2959" spans="4:4" x14ac:dyDescent="0.2">
      <c r="D2959" s="11"/>
    </row>
    <row r="2960" spans="4:4" x14ac:dyDescent="0.2">
      <c r="D2960" s="11"/>
    </row>
    <row r="2961" spans="4:4" x14ac:dyDescent="0.2">
      <c r="D2961" s="11"/>
    </row>
    <row r="2962" spans="4:4" x14ac:dyDescent="0.2">
      <c r="D2962" s="11"/>
    </row>
    <row r="2963" spans="4:4" x14ac:dyDescent="0.2">
      <c r="D2963" s="11"/>
    </row>
    <row r="2964" spans="4:4" x14ac:dyDescent="0.2">
      <c r="D2964" s="11"/>
    </row>
    <row r="2965" spans="4:4" x14ac:dyDescent="0.2">
      <c r="D2965" s="11"/>
    </row>
    <row r="2966" spans="4:4" x14ac:dyDescent="0.2">
      <c r="D2966" s="11"/>
    </row>
    <row r="2967" spans="4:4" x14ac:dyDescent="0.2">
      <c r="D2967" s="11"/>
    </row>
    <row r="2968" spans="4:4" x14ac:dyDescent="0.2">
      <c r="D2968" s="11"/>
    </row>
    <row r="2969" spans="4:4" x14ac:dyDescent="0.2">
      <c r="D2969" s="11"/>
    </row>
    <row r="2970" spans="4:4" x14ac:dyDescent="0.2">
      <c r="D2970" s="11"/>
    </row>
    <row r="2971" spans="4:4" x14ac:dyDescent="0.2">
      <c r="D2971" s="11"/>
    </row>
    <row r="2972" spans="4:4" x14ac:dyDescent="0.2">
      <c r="D2972" s="11"/>
    </row>
    <row r="2973" spans="4:4" x14ac:dyDescent="0.2">
      <c r="D2973" s="11"/>
    </row>
    <row r="2974" spans="4:4" x14ac:dyDescent="0.2">
      <c r="D2974" s="11"/>
    </row>
    <row r="2975" spans="4:4" x14ac:dyDescent="0.2">
      <c r="D2975" s="11"/>
    </row>
    <row r="2976" spans="4:4" x14ac:dyDescent="0.2">
      <c r="D2976" s="11"/>
    </row>
    <row r="2977" spans="4:4" x14ac:dyDescent="0.2">
      <c r="D2977" s="11"/>
    </row>
    <row r="2978" spans="4:4" x14ac:dyDescent="0.2">
      <c r="D2978" s="11"/>
    </row>
    <row r="2979" spans="4:4" x14ac:dyDescent="0.2">
      <c r="D2979" s="11"/>
    </row>
    <row r="2980" spans="4:4" x14ac:dyDescent="0.2">
      <c r="D2980" s="11"/>
    </row>
    <row r="2981" spans="4:4" x14ac:dyDescent="0.2">
      <c r="D2981" s="11"/>
    </row>
    <row r="2982" spans="4:4" x14ac:dyDescent="0.2">
      <c r="D2982" s="11"/>
    </row>
    <row r="2983" spans="4:4" x14ac:dyDescent="0.2">
      <c r="D2983" s="11"/>
    </row>
    <row r="2984" spans="4:4" x14ac:dyDescent="0.2">
      <c r="D2984" s="11"/>
    </row>
    <row r="2985" spans="4:4" x14ac:dyDescent="0.2">
      <c r="D2985" s="11"/>
    </row>
    <row r="2986" spans="4:4" x14ac:dyDescent="0.2">
      <c r="D2986" s="11"/>
    </row>
    <row r="2987" spans="4:4" x14ac:dyDescent="0.2">
      <c r="D2987" s="11"/>
    </row>
    <row r="2988" spans="4:4" x14ac:dyDescent="0.2">
      <c r="D2988" s="11"/>
    </row>
    <row r="2989" spans="4:4" x14ac:dyDescent="0.2">
      <c r="D2989" s="11"/>
    </row>
    <row r="2990" spans="4:4" x14ac:dyDescent="0.2">
      <c r="D2990" s="11"/>
    </row>
    <row r="2991" spans="4:4" x14ac:dyDescent="0.2">
      <c r="D2991" s="11"/>
    </row>
    <row r="2992" spans="4:4" x14ac:dyDescent="0.2">
      <c r="D2992" s="11"/>
    </row>
    <row r="2993" spans="4:4" x14ac:dyDescent="0.2">
      <c r="D2993" s="11"/>
    </row>
    <row r="2994" spans="4:4" x14ac:dyDescent="0.2">
      <c r="D2994" s="11"/>
    </row>
    <row r="2995" spans="4:4" x14ac:dyDescent="0.2">
      <c r="D2995" s="11"/>
    </row>
    <row r="2996" spans="4:4" x14ac:dyDescent="0.2">
      <c r="D2996" s="11"/>
    </row>
    <row r="2997" spans="4:4" x14ac:dyDescent="0.2">
      <c r="D2997" s="11"/>
    </row>
    <row r="2998" spans="4:4" x14ac:dyDescent="0.2">
      <c r="D2998" s="11"/>
    </row>
    <row r="2999" spans="4:4" x14ac:dyDescent="0.2">
      <c r="D2999" s="11"/>
    </row>
    <row r="3000" spans="4:4" x14ac:dyDescent="0.2">
      <c r="D3000" s="11"/>
    </row>
    <row r="3001" spans="4:4" x14ac:dyDescent="0.2">
      <c r="D3001" s="11"/>
    </row>
    <row r="3002" spans="4:4" x14ac:dyDescent="0.2">
      <c r="D3002" s="11"/>
    </row>
    <row r="3003" spans="4:4" x14ac:dyDescent="0.2">
      <c r="D3003" s="11"/>
    </row>
    <row r="3004" spans="4:4" x14ac:dyDescent="0.2">
      <c r="D3004" s="11"/>
    </row>
    <row r="3005" spans="4:4" x14ac:dyDescent="0.2">
      <c r="D3005" s="11"/>
    </row>
    <row r="3006" spans="4:4" x14ac:dyDescent="0.2">
      <c r="D3006" s="11"/>
    </row>
    <row r="3007" spans="4:4" x14ac:dyDescent="0.2">
      <c r="D3007" s="11"/>
    </row>
    <row r="3008" spans="4:4" x14ac:dyDescent="0.2">
      <c r="D3008" s="11"/>
    </row>
    <row r="3009" spans="4:4" x14ac:dyDescent="0.2">
      <c r="D3009" s="11"/>
    </row>
    <row r="3010" spans="4:4" x14ac:dyDescent="0.2">
      <c r="D3010" s="11"/>
    </row>
    <row r="3011" spans="4:4" x14ac:dyDescent="0.2">
      <c r="D3011" s="11"/>
    </row>
    <row r="3012" spans="4:4" x14ac:dyDescent="0.2">
      <c r="D3012" s="11"/>
    </row>
    <row r="3013" spans="4:4" x14ac:dyDescent="0.2">
      <c r="D3013" s="11"/>
    </row>
    <row r="3014" spans="4:4" x14ac:dyDescent="0.2">
      <c r="D3014" s="11"/>
    </row>
    <row r="3015" spans="4:4" x14ac:dyDescent="0.2">
      <c r="D3015" s="11"/>
    </row>
    <row r="3016" spans="4:4" x14ac:dyDescent="0.2">
      <c r="D3016" s="11"/>
    </row>
    <row r="3017" spans="4:4" x14ac:dyDescent="0.2">
      <c r="D3017" s="11"/>
    </row>
    <row r="3018" spans="4:4" x14ac:dyDescent="0.2">
      <c r="D3018" s="11"/>
    </row>
    <row r="3019" spans="4:4" x14ac:dyDescent="0.2">
      <c r="D3019" s="11"/>
    </row>
    <row r="3020" spans="4:4" x14ac:dyDescent="0.2">
      <c r="D3020" s="11"/>
    </row>
    <row r="3021" spans="4:4" x14ac:dyDescent="0.2">
      <c r="D3021" s="11"/>
    </row>
    <row r="3022" spans="4:4" x14ac:dyDescent="0.2">
      <c r="D3022" s="11"/>
    </row>
    <row r="3023" spans="4:4" x14ac:dyDescent="0.2">
      <c r="D3023" s="11"/>
    </row>
    <row r="3024" spans="4:4" x14ac:dyDescent="0.2">
      <c r="D3024" s="11"/>
    </row>
    <row r="3025" spans="4:4" x14ac:dyDescent="0.2">
      <c r="D3025" s="11"/>
    </row>
    <row r="3026" spans="4:4" x14ac:dyDescent="0.2">
      <c r="D3026" s="11"/>
    </row>
    <row r="3027" spans="4:4" x14ac:dyDescent="0.2">
      <c r="D3027" s="11"/>
    </row>
    <row r="3028" spans="4:4" x14ac:dyDescent="0.2">
      <c r="D3028" s="11"/>
    </row>
    <row r="3029" spans="4:4" x14ac:dyDescent="0.2">
      <c r="D3029" s="11"/>
    </row>
    <row r="3030" spans="4:4" x14ac:dyDescent="0.2">
      <c r="D3030" s="11"/>
    </row>
    <row r="3031" spans="4:4" x14ac:dyDescent="0.2">
      <c r="D3031" s="11"/>
    </row>
    <row r="3032" spans="4:4" x14ac:dyDescent="0.2">
      <c r="D3032" s="11"/>
    </row>
    <row r="3033" spans="4:4" x14ac:dyDescent="0.2">
      <c r="D3033" s="11"/>
    </row>
    <row r="3034" spans="4:4" x14ac:dyDescent="0.2">
      <c r="D3034" s="11"/>
    </row>
    <row r="3035" spans="4:4" x14ac:dyDescent="0.2">
      <c r="D3035" s="11"/>
    </row>
    <row r="3036" spans="4:4" x14ac:dyDescent="0.2">
      <c r="D3036" s="11"/>
    </row>
    <row r="3037" spans="4:4" x14ac:dyDescent="0.2">
      <c r="D3037" s="11"/>
    </row>
    <row r="3038" spans="4:4" x14ac:dyDescent="0.2">
      <c r="D3038" s="11"/>
    </row>
    <row r="3039" spans="4:4" x14ac:dyDescent="0.2">
      <c r="D3039" s="11"/>
    </row>
    <row r="3040" spans="4:4" x14ac:dyDescent="0.2">
      <c r="D3040" s="11"/>
    </row>
    <row r="3041" spans="4:4" x14ac:dyDescent="0.2">
      <c r="D3041" s="11"/>
    </row>
    <row r="3042" spans="4:4" x14ac:dyDescent="0.2">
      <c r="D3042" s="11"/>
    </row>
    <row r="3043" spans="4:4" x14ac:dyDescent="0.2">
      <c r="D3043" s="11"/>
    </row>
    <row r="3044" spans="4:4" x14ac:dyDescent="0.2">
      <c r="D3044" s="11"/>
    </row>
    <row r="3045" spans="4:4" x14ac:dyDescent="0.2">
      <c r="D3045" s="11"/>
    </row>
    <row r="3046" spans="4:4" x14ac:dyDescent="0.2">
      <c r="D3046" s="11"/>
    </row>
    <row r="3047" spans="4:4" x14ac:dyDescent="0.2">
      <c r="D3047" s="11"/>
    </row>
    <row r="3048" spans="4:4" x14ac:dyDescent="0.2">
      <c r="D3048" s="11"/>
    </row>
    <row r="3049" spans="4:4" x14ac:dyDescent="0.2">
      <c r="D3049" s="11"/>
    </row>
    <row r="3050" spans="4:4" x14ac:dyDescent="0.2">
      <c r="D3050" s="11"/>
    </row>
    <row r="3051" spans="4:4" x14ac:dyDescent="0.2">
      <c r="D3051" s="11"/>
    </row>
    <row r="3052" spans="4:4" x14ac:dyDescent="0.2">
      <c r="D3052" s="11"/>
    </row>
    <row r="3053" spans="4:4" x14ac:dyDescent="0.2">
      <c r="D3053" s="11"/>
    </row>
    <row r="3054" spans="4:4" x14ac:dyDescent="0.2">
      <c r="D3054" s="11"/>
    </row>
    <row r="3055" spans="4:4" x14ac:dyDescent="0.2">
      <c r="D3055" s="11"/>
    </row>
    <row r="3056" spans="4:4" x14ac:dyDescent="0.2">
      <c r="D3056" s="11"/>
    </row>
    <row r="3057" spans="4:4" x14ac:dyDescent="0.2">
      <c r="D3057" s="11"/>
    </row>
    <row r="3058" spans="4:4" x14ac:dyDescent="0.2">
      <c r="D3058" s="11"/>
    </row>
    <row r="3059" spans="4:4" x14ac:dyDescent="0.2">
      <c r="D3059" s="11"/>
    </row>
    <row r="3060" spans="4:4" x14ac:dyDescent="0.2">
      <c r="D3060" s="11"/>
    </row>
    <row r="3061" spans="4:4" x14ac:dyDescent="0.2">
      <c r="D3061" s="11"/>
    </row>
    <row r="3062" spans="4:4" x14ac:dyDescent="0.2">
      <c r="D3062" s="11"/>
    </row>
    <row r="3063" spans="4:4" x14ac:dyDescent="0.2">
      <c r="D3063" s="11"/>
    </row>
    <row r="3064" spans="4:4" x14ac:dyDescent="0.2">
      <c r="D3064" s="11"/>
    </row>
    <row r="3065" spans="4:4" x14ac:dyDescent="0.2">
      <c r="D3065" s="11"/>
    </row>
    <row r="3066" spans="4:4" x14ac:dyDescent="0.2">
      <c r="D3066" s="11"/>
    </row>
    <row r="3067" spans="4:4" x14ac:dyDescent="0.2">
      <c r="D3067" s="11"/>
    </row>
    <row r="3068" spans="4:4" x14ac:dyDescent="0.2">
      <c r="D3068" s="11"/>
    </row>
    <row r="3069" spans="4:4" x14ac:dyDescent="0.2">
      <c r="D3069" s="11"/>
    </row>
    <row r="3070" spans="4:4" x14ac:dyDescent="0.2">
      <c r="D3070" s="11"/>
    </row>
    <row r="3071" spans="4:4" x14ac:dyDescent="0.2">
      <c r="D3071" s="11"/>
    </row>
    <row r="3072" spans="4:4" x14ac:dyDescent="0.2">
      <c r="D3072" s="11"/>
    </row>
    <row r="3073" spans="4:4" x14ac:dyDescent="0.2">
      <c r="D3073" s="11"/>
    </row>
    <row r="3074" spans="4:4" x14ac:dyDescent="0.2">
      <c r="D3074" s="11"/>
    </row>
    <row r="3075" spans="4:4" x14ac:dyDescent="0.2">
      <c r="D3075" s="11"/>
    </row>
    <row r="3076" spans="4:4" x14ac:dyDescent="0.2">
      <c r="D3076" s="11"/>
    </row>
    <row r="3077" spans="4:4" x14ac:dyDescent="0.2">
      <c r="D3077" s="11"/>
    </row>
    <row r="3078" spans="4:4" x14ac:dyDescent="0.2">
      <c r="D3078" s="11"/>
    </row>
    <row r="3079" spans="4:4" x14ac:dyDescent="0.2">
      <c r="D3079" s="11"/>
    </row>
    <row r="3080" spans="4:4" x14ac:dyDescent="0.2">
      <c r="D3080" s="11"/>
    </row>
    <row r="3081" spans="4:4" x14ac:dyDescent="0.2">
      <c r="D3081" s="11"/>
    </row>
    <row r="3082" spans="4:4" x14ac:dyDescent="0.2">
      <c r="D3082" s="11"/>
    </row>
    <row r="3083" spans="4:4" x14ac:dyDescent="0.2">
      <c r="D3083" s="11"/>
    </row>
    <row r="3084" spans="4:4" x14ac:dyDescent="0.2">
      <c r="D3084" s="11"/>
    </row>
    <row r="3085" spans="4:4" x14ac:dyDescent="0.2">
      <c r="D3085" s="11"/>
    </row>
    <row r="3086" spans="4:4" x14ac:dyDescent="0.2">
      <c r="D3086" s="11"/>
    </row>
    <row r="3087" spans="4:4" x14ac:dyDescent="0.2">
      <c r="D3087" s="11"/>
    </row>
    <row r="3088" spans="4:4" x14ac:dyDescent="0.2">
      <c r="D3088" s="11"/>
    </row>
    <row r="3089" spans="4:4" x14ac:dyDescent="0.2">
      <c r="D3089" s="11"/>
    </row>
    <row r="3090" spans="4:4" x14ac:dyDescent="0.2">
      <c r="D3090" s="11"/>
    </row>
    <row r="3091" spans="4:4" x14ac:dyDescent="0.2">
      <c r="D3091" s="11"/>
    </row>
    <row r="3092" spans="4:4" x14ac:dyDescent="0.2">
      <c r="D3092" s="11"/>
    </row>
    <row r="3093" spans="4:4" x14ac:dyDescent="0.2">
      <c r="D3093" s="11"/>
    </row>
    <row r="3094" spans="4:4" x14ac:dyDescent="0.2">
      <c r="D3094" s="11"/>
    </row>
    <row r="3095" spans="4:4" x14ac:dyDescent="0.2">
      <c r="D3095" s="11"/>
    </row>
    <row r="3096" spans="4:4" x14ac:dyDescent="0.2">
      <c r="D3096" s="11"/>
    </row>
    <row r="3097" spans="4:4" x14ac:dyDescent="0.2">
      <c r="D3097" s="11"/>
    </row>
    <row r="3098" spans="4:4" x14ac:dyDescent="0.2">
      <c r="D3098" s="11"/>
    </row>
    <row r="3099" spans="4:4" x14ac:dyDescent="0.2">
      <c r="D3099" s="11"/>
    </row>
    <row r="3100" spans="4:4" x14ac:dyDescent="0.2">
      <c r="D3100" s="11"/>
    </row>
    <row r="3101" spans="4:4" x14ac:dyDescent="0.2">
      <c r="D3101" s="11"/>
    </row>
    <row r="3102" spans="4:4" x14ac:dyDescent="0.2">
      <c r="D3102" s="11"/>
    </row>
    <row r="3103" spans="4:4" x14ac:dyDescent="0.2">
      <c r="D3103" s="11"/>
    </row>
    <row r="3104" spans="4:4" x14ac:dyDescent="0.2">
      <c r="D3104" s="11"/>
    </row>
    <row r="3105" spans="4:4" x14ac:dyDescent="0.2">
      <c r="D3105" s="11"/>
    </row>
    <row r="3106" spans="4:4" x14ac:dyDescent="0.2">
      <c r="D3106" s="11"/>
    </row>
    <row r="3107" spans="4:4" x14ac:dyDescent="0.2">
      <c r="D3107" s="11"/>
    </row>
    <row r="3108" spans="4:4" x14ac:dyDescent="0.2">
      <c r="D3108" s="11"/>
    </row>
    <row r="3109" spans="4:4" x14ac:dyDescent="0.2">
      <c r="D3109" s="11"/>
    </row>
    <row r="3110" spans="4:4" x14ac:dyDescent="0.2">
      <c r="D3110" s="11"/>
    </row>
    <row r="3111" spans="4:4" x14ac:dyDescent="0.2">
      <c r="D3111" s="11"/>
    </row>
    <row r="3112" spans="4:4" x14ac:dyDescent="0.2">
      <c r="D3112" s="11"/>
    </row>
    <row r="3113" spans="4:4" x14ac:dyDescent="0.2">
      <c r="D3113" s="11"/>
    </row>
    <row r="3114" spans="4:4" x14ac:dyDescent="0.2">
      <c r="D3114" s="11"/>
    </row>
    <row r="3115" spans="4:4" x14ac:dyDescent="0.2">
      <c r="D3115" s="11"/>
    </row>
    <row r="3116" spans="4:4" x14ac:dyDescent="0.2">
      <c r="D3116" s="11"/>
    </row>
    <row r="3117" spans="4:4" x14ac:dyDescent="0.2">
      <c r="D3117" s="11"/>
    </row>
    <row r="3118" spans="4:4" x14ac:dyDescent="0.2">
      <c r="D3118" s="11"/>
    </row>
    <row r="3119" spans="4:4" x14ac:dyDescent="0.2">
      <c r="D3119" s="11"/>
    </row>
    <row r="3120" spans="4:4" x14ac:dyDescent="0.2">
      <c r="D3120" s="11"/>
    </row>
    <row r="3121" spans="4:4" x14ac:dyDescent="0.2">
      <c r="D3121" s="11"/>
    </row>
    <row r="3122" spans="4:4" x14ac:dyDescent="0.2">
      <c r="D3122" s="11"/>
    </row>
    <row r="3123" spans="4:4" x14ac:dyDescent="0.2">
      <c r="D3123" s="11"/>
    </row>
    <row r="3124" spans="4:4" x14ac:dyDescent="0.2">
      <c r="D3124" s="11"/>
    </row>
    <row r="3125" spans="4:4" x14ac:dyDescent="0.2">
      <c r="D3125" s="11"/>
    </row>
    <row r="3126" spans="4:4" x14ac:dyDescent="0.2">
      <c r="D3126" s="11"/>
    </row>
    <row r="3127" spans="4:4" x14ac:dyDescent="0.2">
      <c r="D3127" s="11"/>
    </row>
    <row r="3128" spans="4:4" x14ac:dyDescent="0.2">
      <c r="D3128" s="11"/>
    </row>
    <row r="3129" spans="4:4" x14ac:dyDescent="0.2">
      <c r="D3129" s="11"/>
    </row>
    <row r="3130" spans="4:4" x14ac:dyDescent="0.2">
      <c r="D3130" s="11"/>
    </row>
    <row r="3131" spans="4:4" x14ac:dyDescent="0.2">
      <c r="D3131" s="11"/>
    </row>
    <row r="3132" spans="4:4" x14ac:dyDescent="0.2">
      <c r="D3132" s="11"/>
    </row>
    <row r="3133" spans="4:4" x14ac:dyDescent="0.2">
      <c r="D3133" s="11"/>
    </row>
    <row r="3134" spans="4:4" x14ac:dyDescent="0.2">
      <c r="D3134" s="11"/>
    </row>
    <row r="3135" spans="4:4" x14ac:dyDescent="0.2">
      <c r="D3135" s="11"/>
    </row>
    <row r="3136" spans="4:4" x14ac:dyDescent="0.2">
      <c r="D3136" s="11"/>
    </row>
    <row r="3137" spans="4:4" x14ac:dyDescent="0.2">
      <c r="D3137" s="11"/>
    </row>
    <row r="3138" spans="4:4" x14ac:dyDescent="0.2">
      <c r="D3138" s="11"/>
    </row>
    <row r="3139" spans="4:4" x14ac:dyDescent="0.2">
      <c r="D3139" s="11"/>
    </row>
    <row r="3140" spans="4:4" x14ac:dyDescent="0.2">
      <c r="D3140" s="11"/>
    </row>
    <row r="3141" spans="4:4" x14ac:dyDescent="0.2">
      <c r="D3141" s="11"/>
    </row>
    <row r="3142" spans="4:4" x14ac:dyDescent="0.2">
      <c r="D3142" s="11"/>
    </row>
    <row r="3143" spans="4:4" x14ac:dyDescent="0.2">
      <c r="D3143" s="11"/>
    </row>
    <row r="3144" spans="4:4" x14ac:dyDescent="0.2">
      <c r="D3144" s="11"/>
    </row>
    <row r="3145" spans="4:4" x14ac:dyDescent="0.2">
      <c r="D3145" s="11"/>
    </row>
    <row r="3146" spans="4:4" x14ac:dyDescent="0.2">
      <c r="D3146" s="11"/>
    </row>
    <row r="3147" spans="4:4" x14ac:dyDescent="0.2">
      <c r="D3147" s="11"/>
    </row>
    <row r="3148" spans="4:4" x14ac:dyDescent="0.2">
      <c r="D3148" s="11"/>
    </row>
    <row r="3149" spans="4:4" x14ac:dyDescent="0.2">
      <c r="D3149" s="11"/>
    </row>
    <row r="3150" spans="4:4" x14ac:dyDescent="0.2">
      <c r="D3150" s="11"/>
    </row>
    <row r="3151" spans="4:4" x14ac:dyDescent="0.2">
      <c r="D3151" s="11"/>
    </row>
    <row r="3152" spans="4:4" x14ac:dyDescent="0.2">
      <c r="D3152" s="11"/>
    </row>
    <row r="3153" spans="4:4" x14ac:dyDescent="0.2">
      <c r="D3153" s="11"/>
    </row>
    <row r="3154" spans="4:4" x14ac:dyDescent="0.2">
      <c r="D3154" s="11"/>
    </row>
    <row r="3155" spans="4:4" x14ac:dyDescent="0.2">
      <c r="D3155" s="11"/>
    </row>
    <row r="3156" spans="4:4" x14ac:dyDescent="0.2">
      <c r="D3156" s="11"/>
    </row>
    <row r="3157" spans="4:4" x14ac:dyDescent="0.2">
      <c r="D3157" s="11"/>
    </row>
    <row r="3158" spans="4:4" x14ac:dyDescent="0.2">
      <c r="D3158" s="11"/>
    </row>
    <row r="3159" spans="4:4" x14ac:dyDescent="0.2">
      <c r="D3159" s="11"/>
    </row>
    <row r="3160" spans="4:4" x14ac:dyDescent="0.2">
      <c r="D3160" s="11"/>
    </row>
    <row r="3161" spans="4:4" x14ac:dyDescent="0.2">
      <c r="D3161" s="11"/>
    </row>
    <row r="3162" spans="4:4" x14ac:dyDescent="0.2">
      <c r="D3162" s="11"/>
    </row>
    <row r="3163" spans="4:4" x14ac:dyDescent="0.2">
      <c r="D3163" s="11"/>
    </row>
    <row r="3164" spans="4:4" x14ac:dyDescent="0.2">
      <c r="D3164" s="11"/>
    </row>
    <row r="3165" spans="4:4" x14ac:dyDescent="0.2">
      <c r="D3165" s="11"/>
    </row>
    <row r="3166" spans="4:4" x14ac:dyDescent="0.2">
      <c r="D3166" s="11"/>
    </row>
    <row r="3167" spans="4:4" x14ac:dyDescent="0.2">
      <c r="D3167" s="11"/>
    </row>
    <row r="3168" spans="4:4" x14ac:dyDescent="0.2">
      <c r="D3168" s="11"/>
    </row>
    <row r="3169" spans="4:4" x14ac:dyDescent="0.2">
      <c r="D3169" s="11"/>
    </row>
    <row r="3170" spans="4:4" x14ac:dyDescent="0.2">
      <c r="D3170" s="11"/>
    </row>
    <row r="3171" spans="4:4" x14ac:dyDescent="0.2">
      <c r="D3171" s="11"/>
    </row>
    <row r="3172" spans="4:4" x14ac:dyDescent="0.2">
      <c r="D3172" s="11"/>
    </row>
    <row r="3173" spans="4:4" x14ac:dyDescent="0.2">
      <c r="D3173" s="11"/>
    </row>
    <row r="3174" spans="4:4" x14ac:dyDescent="0.2">
      <c r="D3174" s="11"/>
    </row>
    <row r="3175" spans="4:4" x14ac:dyDescent="0.2">
      <c r="D3175" s="11"/>
    </row>
    <row r="3176" spans="4:4" x14ac:dyDescent="0.2">
      <c r="D3176" s="11"/>
    </row>
    <row r="3177" spans="4:4" x14ac:dyDescent="0.2">
      <c r="D3177" s="11"/>
    </row>
    <row r="3178" spans="4:4" x14ac:dyDescent="0.2">
      <c r="D3178" s="11"/>
    </row>
    <row r="3179" spans="4:4" x14ac:dyDescent="0.2">
      <c r="D3179" s="11"/>
    </row>
    <row r="3180" spans="4:4" x14ac:dyDescent="0.2">
      <c r="D3180" s="11"/>
    </row>
    <row r="3181" spans="4:4" x14ac:dyDescent="0.2">
      <c r="D3181" s="11"/>
    </row>
    <row r="3182" spans="4:4" x14ac:dyDescent="0.2">
      <c r="D3182" s="11"/>
    </row>
    <row r="3183" spans="4:4" x14ac:dyDescent="0.2">
      <c r="D3183" s="11"/>
    </row>
    <row r="3184" spans="4:4" x14ac:dyDescent="0.2">
      <c r="D3184" s="11"/>
    </row>
    <row r="3185" spans="4:4" x14ac:dyDescent="0.2">
      <c r="D3185" s="11"/>
    </row>
    <row r="3186" spans="4:4" x14ac:dyDescent="0.2">
      <c r="D3186" s="11"/>
    </row>
    <row r="3187" spans="4:4" x14ac:dyDescent="0.2">
      <c r="D3187" s="11"/>
    </row>
    <row r="3188" spans="4:4" x14ac:dyDescent="0.2">
      <c r="D3188" s="11"/>
    </row>
    <row r="3189" spans="4:4" x14ac:dyDescent="0.2">
      <c r="D3189" s="11"/>
    </row>
    <row r="3190" spans="4:4" x14ac:dyDescent="0.2">
      <c r="D3190" s="11"/>
    </row>
    <row r="3191" spans="4:4" x14ac:dyDescent="0.2">
      <c r="D3191" s="11"/>
    </row>
    <row r="3192" spans="4:4" x14ac:dyDescent="0.2">
      <c r="D3192" s="11"/>
    </row>
    <row r="3193" spans="4:4" x14ac:dyDescent="0.2">
      <c r="D3193" s="11"/>
    </row>
    <row r="3194" spans="4:4" x14ac:dyDescent="0.2">
      <c r="D3194" s="11"/>
    </row>
    <row r="3195" spans="4:4" x14ac:dyDescent="0.2">
      <c r="D3195" s="11"/>
    </row>
    <row r="3196" spans="4:4" x14ac:dyDescent="0.2">
      <c r="D3196" s="11"/>
    </row>
    <row r="3197" spans="4:4" x14ac:dyDescent="0.2">
      <c r="D3197" s="11"/>
    </row>
    <row r="3198" spans="4:4" x14ac:dyDescent="0.2">
      <c r="D3198" s="11"/>
    </row>
    <row r="3199" spans="4:4" x14ac:dyDescent="0.2">
      <c r="D3199" s="11"/>
    </row>
    <row r="3200" spans="4:4" x14ac:dyDescent="0.2">
      <c r="D3200" s="11"/>
    </row>
    <row r="3201" spans="4:4" x14ac:dyDescent="0.2">
      <c r="D3201" s="11"/>
    </row>
    <row r="3202" spans="4:4" x14ac:dyDescent="0.2">
      <c r="D3202" s="11"/>
    </row>
    <row r="3203" spans="4:4" x14ac:dyDescent="0.2">
      <c r="D3203" s="11"/>
    </row>
    <row r="3204" spans="4:4" x14ac:dyDescent="0.2">
      <c r="D3204" s="11"/>
    </row>
    <row r="3205" spans="4:4" x14ac:dyDescent="0.2">
      <c r="D3205" s="11"/>
    </row>
    <row r="3206" spans="4:4" x14ac:dyDescent="0.2">
      <c r="D3206" s="11"/>
    </row>
    <row r="3207" spans="4:4" x14ac:dyDescent="0.2">
      <c r="D3207" s="11"/>
    </row>
    <row r="3208" spans="4:4" x14ac:dyDescent="0.2">
      <c r="D3208" s="11"/>
    </row>
    <row r="3209" spans="4:4" x14ac:dyDescent="0.2">
      <c r="D3209" s="11"/>
    </row>
    <row r="3210" spans="4:4" x14ac:dyDescent="0.2">
      <c r="D3210" s="11"/>
    </row>
    <row r="3211" spans="4:4" x14ac:dyDescent="0.2">
      <c r="D3211" s="11"/>
    </row>
    <row r="3212" spans="4:4" x14ac:dyDescent="0.2">
      <c r="D3212" s="11"/>
    </row>
    <row r="3213" spans="4:4" x14ac:dyDescent="0.2">
      <c r="D3213" s="11"/>
    </row>
    <row r="3214" spans="4:4" x14ac:dyDescent="0.2">
      <c r="D3214" s="11"/>
    </row>
    <row r="3215" spans="4:4" x14ac:dyDescent="0.2">
      <c r="D3215" s="11"/>
    </row>
    <row r="3216" spans="4:4" x14ac:dyDescent="0.2">
      <c r="D3216" s="11"/>
    </row>
    <row r="3217" spans="4:4" x14ac:dyDescent="0.2">
      <c r="D3217" s="11"/>
    </row>
    <row r="3218" spans="4:4" x14ac:dyDescent="0.2">
      <c r="D3218" s="11"/>
    </row>
    <row r="3219" spans="4:4" x14ac:dyDescent="0.2">
      <c r="D3219" s="11"/>
    </row>
    <row r="3220" spans="4:4" x14ac:dyDescent="0.2">
      <c r="D3220" s="11"/>
    </row>
    <row r="3221" spans="4:4" x14ac:dyDescent="0.2">
      <c r="D3221" s="11"/>
    </row>
    <row r="3222" spans="4:4" x14ac:dyDescent="0.2">
      <c r="D3222" s="11"/>
    </row>
    <row r="3223" spans="4:4" x14ac:dyDescent="0.2">
      <c r="D3223" s="11"/>
    </row>
    <row r="3224" spans="4:4" x14ac:dyDescent="0.2">
      <c r="D3224" s="11"/>
    </row>
    <row r="3225" spans="4:4" x14ac:dyDescent="0.2">
      <c r="D3225" s="11"/>
    </row>
    <row r="3226" spans="4:4" x14ac:dyDescent="0.2">
      <c r="D3226" s="11"/>
    </row>
    <row r="3227" spans="4:4" x14ac:dyDescent="0.2">
      <c r="D3227" s="11"/>
    </row>
    <row r="3228" spans="4:4" x14ac:dyDescent="0.2">
      <c r="D3228" s="11"/>
    </row>
    <row r="3229" spans="4:4" x14ac:dyDescent="0.2">
      <c r="D3229" s="11"/>
    </row>
    <row r="3230" spans="4:4" x14ac:dyDescent="0.2">
      <c r="D3230" s="11"/>
    </row>
    <row r="3231" spans="4:4" x14ac:dyDescent="0.2">
      <c r="D3231" s="11"/>
    </row>
    <row r="3232" spans="4:4" x14ac:dyDescent="0.2">
      <c r="D3232" s="11"/>
    </row>
    <row r="3233" spans="4:4" x14ac:dyDescent="0.2">
      <c r="D3233" s="11"/>
    </row>
    <row r="3234" spans="4:4" x14ac:dyDescent="0.2">
      <c r="D3234" s="11"/>
    </row>
    <row r="3235" spans="4:4" x14ac:dyDescent="0.2">
      <c r="D3235" s="11"/>
    </row>
    <row r="3236" spans="4:4" x14ac:dyDescent="0.2">
      <c r="D3236" s="11"/>
    </row>
    <row r="3237" spans="4:4" x14ac:dyDescent="0.2">
      <c r="D3237" s="11"/>
    </row>
    <row r="3238" spans="4:4" x14ac:dyDescent="0.2">
      <c r="D3238" s="11"/>
    </row>
    <row r="3239" spans="4:4" x14ac:dyDescent="0.2">
      <c r="D3239" s="11"/>
    </row>
    <row r="3240" spans="4:4" x14ac:dyDescent="0.2">
      <c r="D3240" s="11"/>
    </row>
    <row r="3241" spans="4:4" x14ac:dyDescent="0.2">
      <c r="D3241" s="11"/>
    </row>
    <row r="3242" spans="4:4" x14ac:dyDescent="0.2">
      <c r="D3242" s="11"/>
    </row>
    <row r="3243" spans="4:4" x14ac:dyDescent="0.2">
      <c r="D3243" s="11"/>
    </row>
    <row r="3244" spans="4:4" x14ac:dyDescent="0.2">
      <c r="D3244" s="11"/>
    </row>
    <row r="3245" spans="4:4" x14ac:dyDescent="0.2">
      <c r="D3245" s="11"/>
    </row>
    <row r="3246" spans="4:4" x14ac:dyDescent="0.2">
      <c r="D3246" s="11"/>
    </row>
    <row r="3247" spans="4:4" x14ac:dyDescent="0.2">
      <c r="D3247" s="11"/>
    </row>
    <row r="3248" spans="4:4" x14ac:dyDescent="0.2">
      <c r="D3248" s="11"/>
    </row>
    <row r="3249" spans="4:4" x14ac:dyDescent="0.2">
      <c r="D3249" s="11"/>
    </row>
    <row r="3250" spans="4:4" x14ac:dyDescent="0.2">
      <c r="D3250" s="11"/>
    </row>
    <row r="3251" spans="4:4" x14ac:dyDescent="0.2">
      <c r="D3251" s="11"/>
    </row>
    <row r="3252" spans="4:4" x14ac:dyDescent="0.2">
      <c r="D3252" s="11"/>
    </row>
    <row r="3253" spans="4:4" x14ac:dyDescent="0.2">
      <c r="D3253" s="11"/>
    </row>
    <row r="3254" spans="4:4" x14ac:dyDescent="0.2">
      <c r="D3254" s="11"/>
    </row>
    <row r="3255" spans="4:4" x14ac:dyDescent="0.2">
      <c r="D3255" s="11"/>
    </row>
    <row r="3256" spans="4:4" x14ac:dyDescent="0.2">
      <c r="D3256" s="11"/>
    </row>
    <row r="3257" spans="4:4" x14ac:dyDescent="0.2">
      <c r="D3257" s="11"/>
    </row>
    <row r="3258" spans="4:4" x14ac:dyDescent="0.2">
      <c r="D3258" s="11"/>
    </row>
    <row r="3259" spans="4:4" x14ac:dyDescent="0.2">
      <c r="D3259" s="11"/>
    </row>
    <row r="3260" spans="4:4" x14ac:dyDescent="0.2">
      <c r="D3260" s="11"/>
    </row>
    <row r="3261" spans="4:4" x14ac:dyDescent="0.2">
      <c r="D3261" s="11"/>
    </row>
    <row r="3262" spans="4:4" x14ac:dyDescent="0.2">
      <c r="D3262" s="11"/>
    </row>
    <row r="3263" spans="4:4" x14ac:dyDescent="0.2">
      <c r="D3263" s="11"/>
    </row>
    <row r="3264" spans="4:4" x14ac:dyDescent="0.2">
      <c r="D3264" s="11"/>
    </row>
    <row r="3265" spans="4:4" x14ac:dyDescent="0.2">
      <c r="D3265" s="11"/>
    </row>
    <row r="3266" spans="4:4" x14ac:dyDescent="0.2">
      <c r="D3266" s="11"/>
    </row>
    <row r="3267" spans="4:4" x14ac:dyDescent="0.2">
      <c r="D3267" s="11"/>
    </row>
    <row r="3268" spans="4:4" x14ac:dyDescent="0.2">
      <c r="D3268" s="11"/>
    </row>
    <row r="3269" spans="4:4" x14ac:dyDescent="0.2">
      <c r="D3269" s="11"/>
    </row>
    <row r="3270" spans="4:4" x14ac:dyDescent="0.2">
      <c r="D3270" s="11"/>
    </row>
    <row r="3271" spans="4:4" x14ac:dyDescent="0.2">
      <c r="D3271" s="11"/>
    </row>
    <row r="3272" spans="4:4" x14ac:dyDescent="0.2">
      <c r="D3272" s="11"/>
    </row>
    <row r="3273" spans="4:4" x14ac:dyDescent="0.2">
      <c r="D3273" s="11"/>
    </row>
    <row r="3274" spans="4:4" x14ac:dyDescent="0.2">
      <c r="D3274" s="11"/>
    </row>
    <row r="3275" spans="4:4" x14ac:dyDescent="0.2">
      <c r="D3275" s="11"/>
    </row>
    <row r="3276" spans="4:4" x14ac:dyDescent="0.2">
      <c r="D3276" s="11"/>
    </row>
    <row r="3277" spans="4:4" x14ac:dyDescent="0.2">
      <c r="D3277" s="11"/>
    </row>
    <row r="3278" spans="4:4" x14ac:dyDescent="0.2">
      <c r="D3278" s="11"/>
    </row>
    <row r="3279" spans="4:4" x14ac:dyDescent="0.2">
      <c r="D3279" s="11"/>
    </row>
    <row r="3280" spans="4:4" x14ac:dyDescent="0.2">
      <c r="D3280" s="11"/>
    </row>
    <row r="3281" spans="4:4" x14ac:dyDescent="0.2">
      <c r="D3281" s="11"/>
    </row>
    <row r="3282" spans="4:4" x14ac:dyDescent="0.2">
      <c r="D3282" s="11"/>
    </row>
    <row r="3283" spans="4:4" x14ac:dyDescent="0.2">
      <c r="D3283" s="11"/>
    </row>
    <row r="3284" spans="4:4" x14ac:dyDescent="0.2">
      <c r="D3284" s="11"/>
    </row>
    <row r="3285" spans="4:4" x14ac:dyDescent="0.2">
      <c r="D3285" s="11"/>
    </row>
    <row r="3286" spans="4:4" x14ac:dyDescent="0.2">
      <c r="D3286" s="11"/>
    </row>
    <row r="3287" spans="4:4" x14ac:dyDescent="0.2">
      <c r="D3287" s="11"/>
    </row>
    <row r="3288" spans="4:4" x14ac:dyDescent="0.2">
      <c r="D3288" s="11"/>
    </row>
    <row r="3289" spans="4:4" x14ac:dyDescent="0.2">
      <c r="D3289" s="11"/>
    </row>
    <row r="3290" spans="4:4" x14ac:dyDescent="0.2">
      <c r="D3290" s="11"/>
    </row>
    <row r="3291" spans="4:4" x14ac:dyDescent="0.2">
      <c r="D3291" s="11"/>
    </row>
    <row r="3292" spans="4:4" x14ac:dyDescent="0.2">
      <c r="D3292" s="11"/>
    </row>
    <row r="3293" spans="4:4" x14ac:dyDescent="0.2">
      <c r="D3293" s="11"/>
    </row>
    <row r="3294" spans="4:4" x14ac:dyDescent="0.2">
      <c r="D3294" s="11"/>
    </row>
    <row r="3295" spans="4:4" x14ac:dyDescent="0.2">
      <c r="D3295" s="11"/>
    </row>
    <row r="3296" spans="4:4" x14ac:dyDescent="0.2">
      <c r="D3296" s="11"/>
    </row>
    <row r="3297" spans="4:4" x14ac:dyDescent="0.2">
      <c r="D3297" s="11"/>
    </row>
    <row r="3298" spans="4:4" x14ac:dyDescent="0.2">
      <c r="D3298" s="11"/>
    </row>
    <row r="3299" spans="4:4" x14ac:dyDescent="0.2">
      <c r="D3299" s="11"/>
    </row>
    <row r="3300" spans="4:4" x14ac:dyDescent="0.2">
      <c r="D3300" s="11"/>
    </row>
    <row r="3301" spans="4:4" x14ac:dyDescent="0.2">
      <c r="D3301" s="11"/>
    </row>
    <row r="3302" spans="4:4" x14ac:dyDescent="0.2">
      <c r="D3302" s="11"/>
    </row>
    <row r="3303" spans="4:4" x14ac:dyDescent="0.2">
      <c r="D3303" s="11"/>
    </row>
    <row r="3304" spans="4:4" x14ac:dyDescent="0.2">
      <c r="D3304" s="11"/>
    </row>
    <row r="3305" spans="4:4" x14ac:dyDescent="0.2">
      <c r="D3305" s="11"/>
    </row>
    <row r="3306" spans="4:4" x14ac:dyDescent="0.2">
      <c r="D3306" s="11"/>
    </row>
    <row r="3307" spans="4:4" x14ac:dyDescent="0.2">
      <c r="D3307" s="11"/>
    </row>
    <row r="3308" spans="4:4" x14ac:dyDescent="0.2">
      <c r="D3308" s="11"/>
    </row>
    <row r="3309" spans="4:4" x14ac:dyDescent="0.2">
      <c r="D3309" s="11"/>
    </row>
    <row r="3310" spans="4:4" x14ac:dyDescent="0.2">
      <c r="D3310" s="11"/>
    </row>
    <row r="3311" spans="4:4" x14ac:dyDescent="0.2">
      <c r="D3311" s="11"/>
    </row>
    <row r="3312" spans="4:4" x14ac:dyDescent="0.2">
      <c r="D3312" s="11"/>
    </row>
    <row r="3313" spans="4:4" x14ac:dyDescent="0.2">
      <c r="D3313" s="11"/>
    </row>
    <row r="3314" spans="4:4" x14ac:dyDescent="0.2">
      <c r="D3314" s="11"/>
    </row>
    <row r="3315" spans="4:4" x14ac:dyDescent="0.2">
      <c r="D3315" s="11"/>
    </row>
    <row r="3316" spans="4:4" x14ac:dyDescent="0.2">
      <c r="D3316" s="11"/>
    </row>
    <row r="3317" spans="4:4" x14ac:dyDescent="0.2">
      <c r="D3317" s="11"/>
    </row>
    <row r="3318" spans="4:4" x14ac:dyDescent="0.2">
      <c r="D3318" s="11"/>
    </row>
    <row r="3319" spans="4:4" x14ac:dyDescent="0.2">
      <c r="D3319" s="11"/>
    </row>
    <row r="3320" spans="4:4" x14ac:dyDescent="0.2">
      <c r="D3320" s="11"/>
    </row>
    <row r="3321" spans="4:4" x14ac:dyDescent="0.2">
      <c r="D3321" s="11"/>
    </row>
    <row r="3322" spans="4:4" x14ac:dyDescent="0.2">
      <c r="D3322" s="11"/>
    </row>
    <row r="3323" spans="4:4" x14ac:dyDescent="0.2">
      <c r="D3323" s="11"/>
    </row>
    <row r="3324" spans="4:4" x14ac:dyDescent="0.2">
      <c r="D3324" s="11"/>
    </row>
    <row r="3325" spans="4:4" x14ac:dyDescent="0.2">
      <c r="D3325" s="11"/>
    </row>
    <row r="3326" spans="4:4" x14ac:dyDescent="0.2">
      <c r="D3326" s="11"/>
    </row>
    <row r="3327" spans="4:4" x14ac:dyDescent="0.2">
      <c r="D3327" s="11"/>
    </row>
    <row r="3328" spans="4:4" x14ac:dyDescent="0.2">
      <c r="D3328" s="11"/>
    </row>
    <row r="3329" spans="4:4" x14ac:dyDescent="0.2">
      <c r="D3329" s="11"/>
    </row>
    <row r="3330" spans="4:4" x14ac:dyDescent="0.2">
      <c r="D3330" s="11"/>
    </row>
    <row r="3331" spans="4:4" x14ac:dyDescent="0.2">
      <c r="D3331" s="11"/>
    </row>
    <row r="3332" spans="4:4" x14ac:dyDescent="0.2">
      <c r="D3332" s="11"/>
    </row>
    <row r="3333" spans="4:4" x14ac:dyDescent="0.2">
      <c r="D3333" s="11"/>
    </row>
    <row r="3334" spans="4:4" x14ac:dyDescent="0.2">
      <c r="D3334" s="11"/>
    </row>
    <row r="3335" spans="4:4" x14ac:dyDescent="0.2">
      <c r="D3335" s="11"/>
    </row>
    <row r="3336" spans="4:4" x14ac:dyDescent="0.2">
      <c r="D3336" s="11"/>
    </row>
    <row r="3337" spans="4:4" x14ac:dyDescent="0.2">
      <c r="D3337" s="11"/>
    </row>
    <row r="3338" spans="4:4" x14ac:dyDescent="0.2">
      <c r="D3338" s="11"/>
    </row>
    <row r="3339" spans="4:4" x14ac:dyDescent="0.2">
      <c r="D3339" s="11"/>
    </row>
    <row r="3340" spans="4:4" x14ac:dyDescent="0.2">
      <c r="D3340" s="11"/>
    </row>
    <row r="3341" spans="4:4" x14ac:dyDescent="0.2">
      <c r="D3341" s="11"/>
    </row>
    <row r="3342" spans="4:4" x14ac:dyDescent="0.2">
      <c r="D3342" s="11"/>
    </row>
    <row r="3343" spans="4:4" x14ac:dyDescent="0.2">
      <c r="D3343" s="11"/>
    </row>
    <row r="3344" spans="4:4" x14ac:dyDescent="0.2">
      <c r="D3344" s="11"/>
    </row>
    <row r="3345" spans="4:4" x14ac:dyDescent="0.2">
      <c r="D3345" s="11"/>
    </row>
    <row r="3346" spans="4:4" x14ac:dyDescent="0.2">
      <c r="D3346" s="11"/>
    </row>
    <row r="3347" spans="4:4" x14ac:dyDescent="0.2">
      <c r="D3347" s="11"/>
    </row>
    <row r="3348" spans="4:4" x14ac:dyDescent="0.2">
      <c r="D3348" s="11"/>
    </row>
    <row r="3349" spans="4:4" x14ac:dyDescent="0.2">
      <c r="D3349" s="11"/>
    </row>
    <row r="3350" spans="4:4" x14ac:dyDescent="0.2">
      <c r="D3350" s="11"/>
    </row>
    <row r="3351" spans="4:4" x14ac:dyDescent="0.2">
      <c r="D3351" s="11"/>
    </row>
    <row r="3352" spans="4:4" x14ac:dyDescent="0.2">
      <c r="D3352" s="11"/>
    </row>
    <row r="3353" spans="4:4" x14ac:dyDescent="0.2">
      <c r="D3353" s="11"/>
    </row>
    <row r="3354" spans="4:4" x14ac:dyDescent="0.2">
      <c r="D3354" s="11"/>
    </row>
    <row r="3355" spans="4:4" x14ac:dyDescent="0.2">
      <c r="D3355" s="11"/>
    </row>
    <row r="3356" spans="4:4" x14ac:dyDescent="0.2">
      <c r="D3356" s="11"/>
    </row>
    <row r="3357" spans="4:4" x14ac:dyDescent="0.2">
      <c r="D3357" s="11"/>
    </row>
    <row r="3358" spans="4:4" x14ac:dyDescent="0.2">
      <c r="D3358" s="11"/>
    </row>
    <row r="3359" spans="4:4" x14ac:dyDescent="0.2">
      <c r="D3359" s="11"/>
    </row>
    <row r="3360" spans="4:4" x14ac:dyDescent="0.2">
      <c r="D3360" s="11"/>
    </row>
    <row r="3361" spans="4:4" x14ac:dyDescent="0.2">
      <c r="D3361" s="11"/>
    </row>
    <row r="3362" spans="4:4" x14ac:dyDescent="0.2">
      <c r="D3362" s="11"/>
    </row>
    <row r="3363" spans="4:4" x14ac:dyDescent="0.2">
      <c r="D3363" s="11"/>
    </row>
    <row r="3364" spans="4:4" x14ac:dyDescent="0.2">
      <c r="D3364" s="11"/>
    </row>
    <row r="3365" spans="4:4" x14ac:dyDescent="0.2">
      <c r="D3365" s="11"/>
    </row>
    <row r="3366" spans="4:4" x14ac:dyDescent="0.2">
      <c r="D3366" s="11"/>
    </row>
    <row r="3367" spans="4:4" x14ac:dyDescent="0.2">
      <c r="D3367" s="11"/>
    </row>
    <row r="3368" spans="4:4" x14ac:dyDescent="0.2">
      <c r="D3368" s="11"/>
    </row>
    <row r="3369" spans="4:4" x14ac:dyDescent="0.2">
      <c r="D3369" s="11"/>
    </row>
    <row r="3370" spans="4:4" x14ac:dyDescent="0.2">
      <c r="D3370" s="11"/>
    </row>
    <row r="3371" spans="4:4" x14ac:dyDescent="0.2">
      <c r="D3371" s="11"/>
    </row>
    <row r="3372" spans="4:4" x14ac:dyDescent="0.2">
      <c r="D3372" s="11"/>
    </row>
    <row r="3373" spans="4:4" x14ac:dyDescent="0.2">
      <c r="D3373" s="11"/>
    </row>
    <row r="3374" spans="4:4" x14ac:dyDescent="0.2">
      <c r="D3374" s="11"/>
    </row>
    <row r="3375" spans="4:4" x14ac:dyDescent="0.2">
      <c r="D3375" s="11"/>
    </row>
    <row r="3376" spans="4:4" x14ac:dyDescent="0.2">
      <c r="D3376" s="11"/>
    </row>
    <row r="3377" spans="4:4" x14ac:dyDescent="0.2">
      <c r="D3377" s="11"/>
    </row>
    <row r="3378" spans="4:4" x14ac:dyDescent="0.2">
      <c r="D3378" s="11"/>
    </row>
    <row r="3379" spans="4:4" x14ac:dyDescent="0.2">
      <c r="D3379" s="11"/>
    </row>
    <row r="3380" spans="4:4" x14ac:dyDescent="0.2">
      <c r="D3380" s="11"/>
    </row>
    <row r="3381" spans="4:4" x14ac:dyDescent="0.2">
      <c r="D3381" s="11"/>
    </row>
    <row r="3382" spans="4:4" x14ac:dyDescent="0.2">
      <c r="D3382" s="11"/>
    </row>
    <row r="3383" spans="4:4" x14ac:dyDescent="0.2">
      <c r="D3383" s="11"/>
    </row>
    <row r="3384" spans="4:4" x14ac:dyDescent="0.2">
      <c r="D3384" s="11"/>
    </row>
    <row r="3385" spans="4:4" x14ac:dyDescent="0.2">
      <c r="D3385" s="11"/>
    </row>
    <row r="3386" spans="4:4" x14ac:dyDescent="0.2">
      <c r="D3386" s="11"/>
    </row>
    <row r="3387" spans="4:4" x14ac:dyDescent="0.2">
      <c r="D3387" s="11"/>
    </row>
    <row r="3388" spans="4:4" x14ac:dyDescent="0.2">
      <c r="D3388" s="11"/>
    </row>
    <row r="3389" spans="4:4" x14ac:dyDescent="0.2">
      <c r="D3389" s="11"/>
    </row>
    <row r="3390" spans="4:4" x14ac:dyDescent="0.2">
      <c r="D3390" s="11"/>
    </row>
    <row r="3391" spans="4:4" x14ac:dyDescent="0.2">
      <c r="D3391" s="11"/>
    </row>
    <row r="3392" spans="4:4" x14ac:dyDescent="0.2">
      <c r="D3392" s="11"/>
    </row>
    <row r="3393" spans="4:4" x14ac:dyDescent="0.2">
      <c r="D3393" s="11"/>
    </row>
    <row r="3394" spans="4:4" x14ac:dyDescent="0.2">
      <c r="D3394" s="11"/>
    </row>
    <row r="3395" spans="4:4" x14ac:dyDescent="0.2">
      <c r="D3395" s="11"/>
    </row>
    <row r="3396" spans="4:4" x14ac:dyDescent="0.2">
      <c r="D3396" s="11"/>
    </row>
    <row r="3397" spans="4:4" x14ac:dyDescent="0.2">
      <c r="D3397" s="11"/>
    </row>
    <row r="3398" spans="4:4" x14ac:dyDescent="0.2">
      <c r="D3398" s="11"/>
    </row>
    <row r="3399" spans="4:4" x14ac:dyDescent="0.2">
      <c r="D3399" s="11"/>
    </row>
    <row r="3400" spans="4:4" x14ac:dyDescent="0.2">
      <c r="D3400" s="11"/>
    </row>
    <row r="3401" spans="4:4" x14ac:dyDescent="0.2">
      <c r="D3401" s="11"/>
    </row>
    <row r="3402" spans="4:4" x14ac:dyDescent="0.2">
      <c r="D3402" s="11"/>
    </row>
    <row r="3403" spans="4:4" x14ac:dyDescent="0.2">
      <c r="D3403" s="11"/>
    </row>
    <row r="3404" spans="4:4" x14ac:dyDescent="0.2">
      <c r="D3404" s="11"/>
    </row>
    <row r="3405" spans="4:4" x14ac:dyDescent="0.2">
      <c r="D3405" s="11"/>
    </row>
    <row r="3406" spans="4:4" x14ac:dyDescent="0.2">
      <c r="D3406" s="11"/>
    </row>
    <row r="3407" spans="4:4" x14ac:dyDescent="0.2">
      <c r="D3407" s="11"/>
    </row>
    <row r="3408" spans="4:4" x14ac:dyDescent="0.2">
      <c r="D3408" s="11"/>
    </row>
    <row r="3409" spans="4:4" x14ac:dyDescent="0.2">
      <c r="D3409" s="11"/>
    </row>
    <row r="3410" spans="4:4" x14ac:dyDescent="0.2">
      <c r="D3410" s="11"/>
    </row>
    <row r="3411" spans="4:4" x14ac:dyDescent="0.2">
      <c r="D3411" s="11"/>
    </row>
    <row r="3412" spans="4:4" x14ac:dyDescent="0.2">
      <c r="D3412" s="11"/>
    </row>
    <row r="3413" spans="4:4" x14ac:dyDescent="0.2">
      <c r="D3413" s="11"/>
    </row>
    <row r="3414" spans="4:4" x14ac:dyDescent="0.2">
      <c r="D3414" s="11"/>
    </row>
    <row r="3415" spans="4:4" x14ac:dyDescent="0.2">
      <c r="D3415" s="11"/>
    </row>
    <row r="3416" spans="4:4" x14ac:dyDescent="0.2">
      <c r="D3416" s="11"/>
    </row>
    <row r="3417" spans="4:4" x14ac:dyDescent="0.2">
      <c r="D3417" s="11"/>
    </row>
    <row r="3418" spans="4:4" x14ac:dyDescent="0.2">
      <c r="D3418" s="11"/>
    </row>
    <row r="3419" spans="4:4" x14ac:dyDescent="0.2">
      <c r="D3419" s="11"/>
    </row>
    <row r="3420" spans="4:4" x14ac:dyDescent="0.2">
      <c r="D3420" s="11"/>
    </row>
    <row r="3421" spans="4:4" x14ac:dyDescent="0.2">
      <c r="D3421" s="11"/>
    </row>
    <row r="3422" spans="4:4" x14ac:dyDescent="0.2">
      <c r="D3422" s="11"/>
    </row>
    <row r="3423" spans="4:4" x14ac:dyDescent="0.2">
      <c r="D3423" s="11"/>
    </row>
    <row r="3424" spans="4:4" x14ac:dyDescent="0.2">
      <c r="D3424" s="11"/>
    </row>
    <row r="3425" spans="4:4" x14ac:dyDescent="0.2">
      <c r="D3425" s="11"/>
    </row>
    <row r="3426" spans="4:4" x14ac:dyDescent="0.2">
      <c r="D3426" s="11"/>
    </row>
    <row r="3427" spans="4:4" x14ac:dyDescent="0.2">
      <c r="D3427" s="11"/>
    </row>
    <row r="3428" spans="4:4" x14ac:dyDescent="0.2">
      <c r="D3428" s="11"/>
    </row>
    <row r="3429" spans="4:4" x14ac:dyDescent="0.2">
      <c r="D3429" s="11"/>
    </row>
    <row r="3430" spans="4:4" x14ac:dyDescent="0.2">
      <c r="D3430" s="11"/>
    </row>
    <row r="3431" spans="4:4" x14ac:dyDescent="0.2">
      <c r="D3431" s="11"/>
    </row>
    <row r="3432" spans="4:4" x14ac:dyDescent="0.2">
      <c r="D3432" s="11"/>
    </row>
    <row r="3433" spans="4:4" x14ac:dyDescent="0.2">
      <c r="D3433" s="11"/>
    </row>
    <row r="3434" spans="4:4" x14ac:dyDescent="0.2">
      <c r="D3434" s="11"/>
    </row>
    <row r="3435" spans="4:4" x14ac:dyDescent="0.2">
      <c r="D3435" s="11"/>
    </row>
    <row r="3436" spans="4:4" x14ac:dyDescent="0.2">
      <c r="D3436" s="11"/>
    </row>
    <row r="3437" spans="4:4" x14ac:dyDescent="0.2">
      <c r="D3437" s="11"/>
    </row>
    <row r="3438" spans="4:4" x14ac:dyDescent="0.2">
      <c r="D3438" s="11"/>
    </row>
    <row r="3439" spans="4:4" x14ac:dyDescent="0.2">
      <c r="D3439" s="11"/>
    </row>
    <row r="3440" spans="4:4" x14ac:dyDescent="0.2">
      <c r="D3440" s="11"/>
    </row>
    <row r="3441" spans="4:4" x14ac:dyDescent="0.2">
      <c r="D3441" s="11"/>
    </row>
    <row r="3442" spans="4:4" x14ac:dyDescent="0.2">
      <c r="D3442" s="11"/>
    </row>
    <row r="3443" spans="4:4" x14ac:dyDescent="0.2">
      <c r="D3443" s="11"/>
    </row>
    <row r="3444" spans="4:4" x14ac:dyDescent="0.2">
      <c r="D3444" s="11"/>
    </row>
    <row r="3445" spans="4:4" x14ac:dyDescent="0.2">
      <c r="D3445" s="11"/>
    </row>
    <row r="3446" spans="4:4" x14ac:dyDescent="0.2">
      <c r="D3446" s="11"/>
    </row>
    <row r="3447" spans="4:4" x14ac:dyDescent="0.2">
      <c r="D3447" s="11"/>
    </row>
    <row r="3448" spans="4:4" x14ac:dyDescent="0.2">
      <c r="D3448" s="11"/>
    </row>
    <row r="3449" spans="4:4" x14ac:dyDescent="0.2">
      <c r="D3449" s="11"/>
    </row>
    <row r="3450" spans="4:4" x14ac:dyDescent="0.2">
      <c r="D3450" s="11"/>
    </row>
    <row r="3451" spans="4:4" x14ac:dyDescent="0.2">
      <c r="D3451" s="11"/>
    </row>
    <row r="3452" spans="4:4" x14ac:dyDescent="0.2">
      <c r="D3452" s="11"/>
    </row>
    <row r="3453" spans="4:4" x14ac:dyDescent="0.2">
      <c r="D3453" s="11"/>
    </row>
    <row r="3454" spans="4:4" x14ac:dyDescent="0.2">
      <c r="D3454" s="11"/>
    </row>
    <row r="3455" spans="4:4" x14ac:dyDescent="0.2">
      <c r="D3455" s="11"/>
    </row>
    <row r="3456" spans="4:4" x14ac:dyDescent="0.2">
      <c r="D3456" s="11"/>
    </row>
    <row r="3457" spans="4:4" x14ac:dyDescent="0.2">
      <c r="D3457" s="11"/>
    </row>
    <row r="3458" spans="4:4" x14ac:dyDescent="0.2">
      <c r="D3458" s="11"/>
    </row>
    <row r="3459" spans="4:4" x14ac:dyDescent="0.2">
      <c r="D3459" s="11"/>
    </row>
    <row r="3460" spans="4:4" x14ac:dyDescent="0.2">
      <c r="D3460" s="11"/>
    </row>
    <row r="3461" spans="4:4" x14ac:dyDescent="0.2">
      <c r="D3461" s="11"/>
    </row>
    <row r="3462" spans="4:4" x14ac:dyDescent="0.2">
      <c r="D3462" s="11"/>
    </row>
    <row r="3463" spans="4:4" x14ac:dyDescent="0.2">
      <c r="D3463" s="11"/>
    </row>
    <row r="3464" spans="4:4" x14ac:dyDescent="0.2">
      <c r="D3464" s="11"/>
    </row>
    <row r="3465" spans="4:4" x14ac:dyDescent="0.2">
      <c r="D3465" s="11"/>
    </row>
    <row r="3466" spans="4:4" x14ac:dyDescent="0.2">
      <c r="D3466" s="11"/>
    </row>
    <row r="3467" spans="4:4" x14ac:dyDescent="0.2">
      <c r="D3467" s="11"/>
    </row>
    <row r="3468" spans="4:4" x14ac:dyDescent="0.2">
      <c r="D3468" s="11"/>
    </row>
    <row r="3469" spans="4:4" x14ac:dyDescent="0.2">
      <c r="D3469" s="11"/>
    </row>
    <row r="3470" spans="4:4" x14ac:dyDescent="0.2">
      <c r="D3470" s="11"/>
    </row>
    <row r="3471" spans="4:4" x14ac:dyDescent="0.2">
      <c r="D3471" s="11"/>
    </row>
    <row r="3472" spans="4:4" x14ac:dyDescent="0.2">
      <c r="D3472" s="11"/>
    </row>
    <row r="3473" spans="4:4" x14ac:dyDescent="0.2">
      <c r="D3473" s="11"/>
    </row>
    <row r="3474" spans="4:4" x14ac:dyDescent="0.2">
      <c r="D3474" s="11"/>
    </row>
    <row r="3475" spans="4:4" x14ac:dyDescent="0.2">
      <c r="D3475" s="11"/>
    </row>
    <row r="3476" spans="4:4" x14ac:dyDescent="0.2">
      <c r="D3476" s="11"/>
    </row>
    <row r="3477" spans="4:4" x14ac:dyDescent="0.2">
      <c r="D3477" s="11"/>
    </row>
    <row r="3478" spans="4:4" x14ac:dyDescent="0.2">
      <c r="D3478" s="11"/>
    </row>
    <row r="3479" spans="4:4" x14ac:dyDescent="0.2">
      <c r="D3479" s="11"/>
    </row>
    <row r="3480" spans="4:4" x14ac:dyDescent="0.2">
      <c r="D3480" s="11"/>
    </row>
    <row r="3481" spans="4:4" x14ac:dyDescent="0.2">
      <c r="D3481" s="11"/>
    </row>
    <row r="3482" spans="4:4" x14ac:dyDescent="0.2">
      <c r="D3482" s="11"/>
    </row>
    <row r="3483" spans="4:4" x14ac:dyDescent="0.2">
      <c r="D3483" s="11"/>
    </row>
    <row r="3484" spans="4:4" x14ac:dyDescent="0.2">
      <c r="D3484" s="11"/>
    </row>
    <row r="3485" spans="4:4" x14ac:dyDescent="0.2">
      <c r="D3485" s="11"/>
    </row>
    <row r="3486" spans="4:4" x14ac:dyDescent="0.2">
      <c r="D3486" s="11"/>
    </row>
    <row r="3487" spans="4:4" x14ac:dyDescent="0.2">
      <c r="D3487" s="11"/>
    </row>
    <row r="3488" spans="4:4" x14ac:dyDescent="0.2">
      <c r="D3488" s="11"/>
    </row>
    <row r="3489" spans="4:4" x14ac:dyDescent="0.2">
      <c r="D3489" s="11"/>
    </row>
    <row r="3490" spans="4:4" x14ac:dyDescent="0.2">
      <c r="D3490" s="11"/>
    </row>
    <row r="3491" spans="4:4" x14ac:dyDescent="0.2">
      <c r="D3491" s="11"/>
    </row>
    <row r="3492" spans="4:4" x14ac:dyDescent="0.2">
      <c r="D3492" s="11"/>
    </row>
    <row r="3493" spans="4:4" x14ac:dyDescent="0.2">
      <c r="D3493" s="11"/>
    </row>
    <row r="3494" spans="4:4" x14ac:dyDescent="0.2">
      <c r="D3494" s="11"/>
    </row>
    <row r="3495" spans="4:4" x14ac:dyDescent="0.2">
      <c r="D3495" s="11"/>
    </row>
    <row r="3496" spans="4:4" x14ac:dyDescent="0.2">
      <c r="D3496" s="11"/>
    </row>
    <row r="3497" spans="4:4" x14ac:dyDescent="0.2">
      <c r="D3497" s="11"/>
    </row>
    <row r="3498" spans="4:4" x14ac:dyDescent="0.2">
      <c r="D3498" s="11"/>
    </row>
    <row r="3499" spans="4:4" x14ac:dyDescent="0.2">
      <c r="D3499" s="11"/>
    </row>
    <row r="3500" spans="4:4" x14ac:dyDescent="0.2">
      <c r="D3500" s="11"/>
    </row>
    <row r="3501" spans="4:4" x14ac:dyDescent="0.2">
      <c r="D3501" s="11"/>
    </row>
    <row r="3502" spans="4:4" x14ac:dyDescent="0.2">
      <c r="D3502" s="11"/>
    </row>
    <row r="3503" spans="4:4" x14ac:dyDescent="0.2">
      <c r="D3503" s="11"/>
    </row>
    <row r="3504" spans="4:4" x14ac:dyDescent="0.2">
      <c r="D3504" s="11"/>
    </row>
    <row r="3505" spans="4:4" x14ac:dyDescent="0.2">
      <c r="D3505" s="11"/>
    </row>
    <row r="3506" spans="4:4" x14ac:dyDescent="0.2">
      <c r="D3506" s="11"/>
    </row>
    <row r="3507" spans="4:4" x14ac:dyDescent="0.2">
      <c r="D3507" s="11"/>
    </row>
    <row r="3508" spans="4:4" x14ac:dyDescent="0.2">
      <c r="D3508" s="11"/>
    </row>
    <row r="3509" spans="4:4" x14ac:dyDescent="0.2">
      <c r="D3509" s="11"/>
    </row>
    <row r="3510" spans="4:4" x14ac:dyDescent="0.2">
      <c r="D3510" s="11"/>
    </row>
    <row r="3511" spans="4:4" x14ac:dyDescent="0.2">
      <c r="D3511" s="11"/>
    </row>
    <row r="3512" spans="4:4" x14ac:dyDescent="0.2">
      <c r="D3512" s="11"/>
    </row>
    <row r="3513" spans="4:4" x14ac:dyDescent="0.2">
      <c r="D3513" s="11"/>
    </row>
    <row r="3514" spans="4:4" x14ac:dyDescent="0.2">
      <c r="D3514" s="11"/>
    </row>
    <row r="3515" spans="4:4" x14ac:dyDescent="0.2">
      <c r="D3515" s="11"/>
    </row>
    <row r="3516" spans="4:4" x14ac:dyDescent="0.2">
      <c r="D3516" s="11"/>
    </row>
    <row r="3517" spans="4:4" x14ac:dyDescent="0.2">
      <c r="D3517" s="11"/>
    </row>
    <row r="3518" spans="4:4" x14ac:dyDescent="0.2">
      <c r="D3518" s="11"/>
    </row>
    <row r="3519" spans="4:4" x14ac:dyDescent="0.2">
      <c r="D3519" s="11"/>
    </row>
    <row r="3520" spans="4:4" x14ac:dyDescent="0.2">
      <c r="D3520" s="11"/>
    </row>
    <row r="3521" spans="4:4" x14ac:dyDescent="0.2">
      <c r="D3521" s="11"/>
    </row>
    <row r="3522" spans="4:4" x14ac:dyDescent="0.2">
      <c r="D3522" s="11"/>
    </row>
    <row r="3523" spans="4:4" x14ac:dyDescent="0.2">
      <c r="D3523" s="11"/>
    </row>
    <row r="3524" spans="4:4" x14ac:dyDescent="0.2">
      <c r="D3524" s="11"/>
    </row>
    <row r="3525" spans="4:4" x14ac:dyDescent="0.2">
      <c r="D3525" s="11"/>
    </row>
    <row r="3526" spans="4:4" x14ac:dyDescent="0.2">
      <c r="D3526" s="11"/>
    </row>
    <row r="3527" spans="4:4" x14ac:dyDescent="0.2">
      <c r="D3527" s="11"/>
    </row>
    <row r="3528" spans="4:4" x14ac:dyDescent="0.2">
      <c r="D3528" s="11"/>
    </row>
    <row r="3529" spans="4:4" x14ac:dyDescent="0.2">
      <c r="D3529" s="11"/>
    </row>
    <row r="3530" spans="4:4" x14ac:dyDescent="0.2">
      <c r="D3530" s="11"/>
    </row>
    <row r="3531" spans="4:4" x14ac:dyDescent="0.2">
      <c r="D3531" s="11"/>
    </row>
    <row r="3532" spans="4:4" x14ac:dyDescent="0.2">
      <c r="D3532" s="11"/>
    </row>
    <row r="3533" spans="4:4" x14ac:dyDescent="0.2">
      <c r="D3533" s="11"/>
    </row>
    <row r="3534" spans="4:4" x14ac:dyDescent="0.2">
      <c r="D3534" s="11"/>
    </row>
    <row r="3535" spans="4:4" x14ac:dyDescent="0.2">
      <c r="D3535" s="11"/>
    </row>
    <row r="3536" spans="4:4" x14ac:dyDescent="0.2">
      <c r="D3536" s="11"/>
    </row>
    <row r="3537" spans="4:4" x14ac:dyDescent="0.2">
      <c r="D3537" s="11"/>
    </row>
    <row r="3538" spans="4:4" x14ac:dyDescent="0.2">
      <c r="D3538" s="11"/>
    </row>
    <row r="3539" spans="4:4" x14ac:dyDescent="0.2">
      <c r="D3539" s="11"/>
    </row>
    <row r="3540" spans="4:4" x14ac:dyDescent="0.2">
      <c r="D3540" s="11"/>
    </row>
    <row r="3541" spans="4:4" x14ac:dyDescent="0.2">
      <c r="D3541" s="11"/>
    </row>
    <row r="3542" spans="4:4" x14ac:dyDescent="0.2">
      <c r="D3542" s="11"/>
    </row>
    <row r="3543" spans="4:4" x14ac:dyDescent="0.2">
      <c r="D3543" s="11"/>
    </row>
    <row r="3544" spans="4:4" x14ac:dyDescent="0.2">
      <c r="D3544" s="11"/>
    </row>
    <row r="3545" spans="4:4" x14ac:dyDescent="0.2">
      <c r="D3545" s="11"/>
    </row>
    <row r="3546" spans="4:4" x14ac:dyDescent="0.2">
      <c r="D3546" s="11"/>
    </row>
    <row r="3547" spans="4:4" x14ac:dyDescent="0.2">
      <c r="D3547" s="11"/>
    </row>
    <row r="3548" spans="4:4" x14ac:dyDescent="0.2">
      <c r="D3548" s="11"/>
    </row>
    <row r="3549" spans="4:4" x14ac:dyDescent="0.2">
      <c r="D3549" s="11"/>
    </row>
    <row r="3550" spans="4:4" x14ac:dyDescent="0.2">
      <c r="D3550" s="11"/>
    </row>
    <row r="3551" spans="4:4" x14ac:dyDescent="0.2">
      <c r="D3551" s="11"/>
    </row>
    <row r="3552" spans="4:4" x14ac:dyDescent="0.2">
      <c r="D3552" s="11"/>
    </row>
    <row r="3553" spans="4:4" x14ac:dyDescent="0.2">
      <c r="D3553" s="11"/>
    </row>
    <row r="3554" spans="4:4" x14ac:dyDescent="0.2">
      <c r="D3554" s="11"/>
    </row>
    <row r="3555" spans="4:4" x14ac:dyDescent="0.2">
      <c r="D3555" s="11"/>
    </row>
    <row r="3556" spans="4:4" x14ac:dyDescent="0.2">
      <c r="D3556" s="11"/>
    </row>
    <row r="3557" spans="4:4" x14ac:dyDescent="0.2">
      <c r="D3557" s="11"/>
    </row>
    <row r="3558" spans="4:4" x14ac:dyDescent="0.2">
      <c r="D3558" s="11"/>
    </row>
    <row r="3559" spans="4:4" x14ac:dyDescent="0.2">
      <c r="D3559" s="11"/>
    </row>
    <row r="3560" spans="4:4" x14ac:dyDescent="0.2">
      <c r="D3560" s="11"/>
    </row>
    <row r="3561" spans="4:4" x14ac:dyDescent="0.2">
      <c r="D3561" s="11"/>
    </row>
    <row r="3562" spans="4:4" x14ac:dyDescent="0.2">
      <c r="D3562" s="11"/>
    </row>
    <row r="3563" spans="4:4" x14ac:dyDescent="0.2">
      <c r="D3563" s="11"/>
    </row>
    <row r="3564" spans="4:4" x14ac:dyDescent="0.2">
      <c r="D3564" s="11"/>
    </row>
    <row r="3565" spans="4:4" x14ac:dyDescent="0.2">
      <c r="D3565" s="11"/>
    </row>
    <row r="3566" spans="4:4" x14ac:dyDescent="0.2">
      <c r="D3566" s="11"/>
    </row>
    <row r="3567" spans="4:4" x14ac:dyDescent="0.2">
      <c r="D3567" s="11"/>
    </row>
    <row r="3568" spans="4:4" x14ac:dyDescent="0.2">
      <c r="D3568" s="11"/>
    </row>
    <row r="3569" spans="4:4" x14ac:dyDescent="0.2">
      <c r="D3569" s="11"/>
    </row>
    <row r="3570" spans="4:4" x14ac:dyDescent="0.2">
      <c r="D3570" s="11"/>
    </row>
    <row r="3571" spans="4:4" x14ac:dyDescent="0.2">
      <c r="D3571" s="11"/>
    </row>
    <row r="3572" spans="4:4" x14ac:dyDescent="0.2">
      <c r="D3572" s="11"/>
    </row>
    <row r="3573" spans="4:4" x14ac:dyDescent="0.2">
      <c r="D3573" s="11"/>
    </row>
    <row r="3574" spans="4:4" x14ac:dyDescent="0.2">
      <c r="D3574" s="11"/>
    </row>
    <row r="3575" spans="4:4" x14ac:dyDescent="0.2">
      <c r="D3575" s="11"/>
    </row>
    <row r="3576" spans="4:4" x14ac:dyDescent="0.2">
      <c r="D3576" s="11"/>
    </row>
    <row r="3577" spans="4:4" x14ac:dyDescent="0.2">
      <c r="D3577" s="11"/>
    </row>
    <row r="3578" spans="4:4" x14ac:dyDescent="0.2">
      <c r="D3578" s="11"/>
    </row>
    <row r="3579" spans="4:4" x14ac:dyDescent="0.2">
      <c r="D3579" s="11"/>
    </row>
    <row r="3580" spans="4:4" x14ac:dyDescent="0.2">
      <c r="D3580" s="11"/>
    </row>
    <row r="3581" spans="4:4" x14ac:dyDescent="0.2">
      <c r="D3581" s="11"/>
    </row>
    <row r="3582" spans="4:4" x14ac:dyDescent="0.2">
      <c r="D3582" s="11"/>
    </row>
    <row r="3583" spans="4:4" x14ac:dyDescent="0.2">
      <c r="D3583" s="11"/>
    </row>
    <row r="3584" spans="4:4" x14ac:dyDescent="0.2">
      <c r="D3584" s="11"/>
    </row>
    <row r="3585" spans="4:4" x14ac:dyDescent="0.2">
      <c r="D3585" s="11"/>
    </row>
    <row r="3586" spans="4:4" x14ac:dyDescent="0.2">
      <c r="D3586" s="11"/>
    </row>
    <row r="3587" spans="4:4" x14ac:dyDescent="0.2">
      <c r="D3587" s="11"/>
    </row>
    <row r="3588" spans="4:4" x14ac:dyDescent="0.2">
      <c r="D3588" s="11"/>
    </row>
    <row r="3589" spans="4:4" x14ac:dyDescent="0.2">
      <c r="D3589" s="11"/>
    </row>
    <row r="3590" spans="4:4" x14ac:dyDescent="0.2">
      <c r="D3590" s="11"/>
    </row>
    <row r="3591" spans="4:4" x14ac:dyDescent="0.2">
      <c r="D3591" s="11"/>
    </row>
    <row r="3592" spans="4:4" x14ac:dyDescent="0.2">
      <c r="D3592" s="11"/>
    </row>
    <row r="3593" spans="4:4" x14ac:dyDescent="0.2">
      <c r="D3593" s="11"/>
    </row>
    <row r="3594" spans="4:4" x14ac:dyDescent="0.2">
      <c r="D3594" s="11"/>
    </row>
    <row r="3595" spans="4:4" x14ac:dyDescent="0.2">
      <c r="D3595" s="11"/>
    </row>
    <row r="3596" spans="4:4" x14ac:dyDescent="0.2">
      <c r="D3596" s="11"/>
    </row>
    <row r="3597" spans="4:4" x14ac:dyDescent="0.2">
      <c r="D3597" s="11"/>
    </row>
    <row r="3598" spans="4:4" x14ac:dyDescent="0.2">
      <c r="D3598" s="11"/>
    </row>
    <row r="3599" spans="4:4" x14ac:dyDescent="0.2">
      <c r="D3599" s="11"/>
    </row>
    <row r="3600" spans="4:4" x14ac:dyDescent="0.2">
      <c r="D3600" s="11"/>
    </row>
    <row r="3601" spans="4:4" x14ac:dyDescent="0.2">
      <c r="D3601" s="11"/>
    </row>
    <row r="3602" spans="4:4" x14ac:dyDescent="0.2">
      <c r="D3602" s="11"/>
    </row>
    <row r="3603" spans="4:4" x14ac:dyDescent="0.2">
      <c r="D3603" s="11"/>
    </row>
    <row r="3604" spans="4:4" x14ac:dyDescent="0.2">
      <c r="D3604" s="11"/>
    </row>
    <row r="3605" spans="4:4" x14ac:dyDescent="0.2">
      <c r="D3605" s="11"/>
    </row>
    <row r="3606" spans="4:4" x14ac:dyDescent="0.2">
      <c r="D3606" s="11"/>
    </row>
    <row r="3607" spans="4:4" x14ac:dyDescent="0.2">
      <c r="D3607" s="11"/>
    </row>
    <row r="3608" spans="4:4" x14ac:dyDescent="0.2">
      <c r="D3608" s="11"/>
    </row>
    <row r="3609" spans="4:4" x14ac:dyDescent="0.2">
      <c r="D3609" s="11"/>
    </row>
    <row r="3610" spans="4:4" x14ac:dyDescent="0.2">
      <c r="D3610" s="11"/>
    </row>
    <row r="3611" spans="4:4" x14ac:dyDescent="0.2">
      <c r="D3611" s="11"/>
    </row>
    <row r="3612" spans="4:4" x14ac:dyDescent="0.2">
      <c r="D3612" s="11"/>
    </row>
    <row r="3613" spans="4:4" x14ac:dyDescent="0.2">
      <c r="D3613" s="11"/>
    </row>
    <row r="3614" spans="4:4" x14ac:dyDescent="0.2">
      <c r="D3614" s="11"/>
    </row>
    <row r="3615" spans="4:4" x14ac:dyDescent="0.2">
      <c r="D3615" s="11"/>
    </row>
    <row r="3616" spans="4:4" x14ac:dyDescent="0.2">
      <c r="D3616" s="11"/>
    </row>
    <row r="3617" spans="4:4" x14ac:dyDescent="0.2">
      <c r="D3617" s="11"/>
    </row>
    <row r="3618" spans="4:4" x14ac:dyDescent="0.2">
      <c r="D3618" s="11"/>
    </row>
    <row r="3619" spans="4:4" x14ac:dyDescent="0.2">
      <c r="D3619" s="11"/>
    </row>
    <row r="3620" spans="4:4" x14ac:dyDescent="0.2">
      <c r="D3620" s="11"/>
    </row>
    <row r="3621" spans="4:4" x14ac:dyDescent="0.2">
      <c r="D3621" s="11"/>
    </row>
    <row r="3622" spans="4:4" x14ac:dyDescent="0.2">
      <c r="D3622" s="11"/>
    </row>
    <row r="3623" spans="4:4" x14ac:dyDescent="0.2">
      <c r="D3623" s="11"/>
    </row>
    <row r="3624" spans="4:4" x14ac:dyDescent="0.2">
      <c r="D3624" s="11"/>
    </row>
    <row r="3625" spans="4:4" x14ac:dyDescent="0.2">
      <c r="D3625" s="11"/>
    </row>
    <row r="3626" spans="4:4" x14ac:dyDescent="0.2">
      <c r="D3626" s="11"/>
    </row>
    <row r="3627" spans="4:4" x14ac:dyDescent="0.2">
      <c r="D3627" s="11"/>
    </row>
    <row r="3628" spans="4:4" x14ac:dyDescent="0.2">
      <c r="D3628" s="11"/>
    </row>
    <row r="3629" spans="4:4" x14ac:dyDescent="0.2">
      <c r="D3629" s="11"/>
    </row>
    <row r="3630" spans="4:4" x14ac:dyDescent="0.2">
      <c r="D3630" s="11"/>
    </row>
    <row r="3631" spans="4:4" x14ac:dyDescent="0.2">
      <c r="D3631" s="11"/>
    </row>
    <row r="3632" spans="4:4" x14ac:dyDescent="0.2">
      <c r="D3632" s="11"/>
    </row>
    <row r="3633" spans="4:4" x14ac:dyDescent="0.2">
      <c r="D3633" s="11"/>
    </row>
    <row r="3634" spans="4:4" x14ac:dyDescent="0.2">
      <c r="D3634" s="11"/>
    </row>
    <row r="3635" spans="4:4" x14ac:dyDescent="0.2">
      <c r="D3635" s="11"/>
    </row>
    <row r="3636" spans="4:4" x14ac:dyDescent="0.2">
      <c r="D3636" s="11"/>
    </row>
    <row r="3637" spans="4:4" x14ac:dyDescent="0.2">
      <c r="D3637" s="11"/>
    </row>
    <row r="3638" spans="4:4" x14ac:dyDescent="0.2">
      <c r="D3638" s="11"/>
    </row>
    <row r="3639" spans="4:4" x14ac:dyDescent="0.2">
      <c r="D3639" s="11"/>
    </row>
    <row r="3640" spans="4:4" x14ac:dyDescent="0.2">
      <c r="D3640" s="11"/>
    </row>
    <row r="3641" spans="4:4" x14ac:dyDescent="0.2">
      <c r="D3641" s="11"/>
    </row>
    <row r="3642" spans="4:4" x14ac:dyDescent="0.2">
      <c r="D3642" s="11"/>
    </row>
    <row r="3643" spans="4:4" x14ac:dyDescent="0.2">
      <c r="D3643" s="11"/>
    </row>
    <row r="3644" spans="4:4" x14ac:dyDescent="0.2">
      <c r="D3644" s="11"/>
    </row>
    <row r="3645" spans="4:4" x14ac:dyDescent="0.2">
      <c r="D3645" s="11"/>
    </row>
    <row r="3646" spans="4:4" x14ac:dyDescent="0.2">
      <c r="D3646" s="11"/>
    </row>
    <row r="3647" spans="4:4" x14ac:dyDescent="0.2">
      <c r="D3647" s="11"/>
    </row>
    <row r="3648" spans="4:4" x14ac:dyDescent="0.2">
      <c r="D3648" s="11"/>
    </row>
    <row r="3649" spans="4:4" x14ac:dyDescent="0.2">
      <c r="D3649" s="11"/>
    </row>
    <row r="3650" spans="4:4" x14ac:dyDescent="0.2">
      <c r="D3650" s="11"/>
    </row>
    <row r="3651" spans="4:4" x14ac:dyDescent="0.2">
      <c r="D3651" s="11"/>
    </row>
    <row r="3652" spans="4:4" x14ac:dyDescent="0.2">
      <c r="D3652" s="11"/>
    </row>
    <row r="3653" spans="4:4" x14ac:dyDescent="0.2">
      <c r="D3653" s="11"/>
    </row>
    <row r="3654" spans="4:4" x14ac:dyDescent="0.2">
      <c r="D3654" s="11"/>
    </row>
    <row r="3655" spans="4:4" x14ac:dyDescent="0.2">
      <c r="D3655" s="11"/>
    </row>
    <row r="3656" spans="4:4" x14ac:dyDescent="0.2">
      <c r="D3656" s="11"/>
    </row>
    <row r="3657" spans="4:4" x14ac:dyDescent="0.2">
      <c r="D3657" s="11"/>
    </row>
    <row r="3658" spans="4:4" x14ac:dyDescent="0.2">
      <c r="D3658" s="11"/>
    </row>
    <row r="3659" spans="4:4" x14ac:dyDescent="0.2">
      <c r="D3659" s="11"/>
    </row>
    <row r="3660" spans="4:4" x14ac:dyDescent="0.2">
      <c r="D3660" s="11"/>
    </row>
    <row r="3661" spans="4:4" x14ac:dyDescent="0.2">
      <c r="D3661" s="11"/>
    </row>
    <row r="3662" spans="4:4" x14ac:dyDescent="0.2">
      <c r="D3662" s="11"/>
    </row>
    <row r="3663" spans="4:4" x14ac:dyDescent="0.2">
      <c r="D3663" s="11"/>
    </row>
    <row r="3664" spans="4:4" x14ac:dyDescent="0.2">
      <c r="D3664" s="11"/>
    </row>
    <row r="3665" spans="4:4" x14ac:dyDescent="0.2">
      <c r="D3665" s="11"/>
    </row>
    <row r="3666" spans="4:4" x14ac:dyDescent="0.2">
      <c r="D3666" s="11"/>
    </row>
    <row r="3667" spans="4:4" x14ac:dyDescent="0.2">
      <c r="D3667" s="11"/>
    </row>
    <row r="3668" spans="4:4" x14ac:dyDescent="0.2">
      <c r="D3668" s="11"/>
    </row>
    <row r="3669" spans="4:4" x14ac:dyDescent="0.2">
      <c r="D3669" s="11"/>
    </row>
    <row r="3670" spans="4:4" x14ac:dyDescent="0.2">
      <c r="D3670" s="11"/>
    </row>
    <row r="3671" spans="4:4" x14ac:dyDescent="0.2">
      <c r="D3671" s="11"/>
    </row>
    <row r="3672" spans="4:4" x14ac:dyDescent="0.2">
      <c r="D3672" s="11"/>
    </row>
    <row r="3673" spans="4:4" x14ac:dyDescent="0.2">
      <c r="D3673" s="11"/>
    </row>
    <row r="3674" spans="4:4" x14ac:dyDescent="0.2">
      <c r="D3674" s="11"/>
    </row>
    <row r="3675" spans="4:4" x14ac:dyDescent="0.2">
      <c r="D3675" s="11"/>
    </row>
    <row r="3676" spans="4:4" x14ac:dyDescent="0.2">
      <c r="D3676" s="11"/>
    </row>
    <row r="3677" spans="4:4" x14ac:dyDescent="0.2">
      <c r="D3677" s="11"/>
    </row>
    <row r="3678" spans="4:4" x14ac:dyDescent="0.2">
      <c r="D3678" s="11"/>
    </row>
    <row r="3679" spans="4:4" x14ac:dyDescent="0.2">
      <c r="D3679" s="11"/>
    </row>
    <row r="3680" spans="4:4" x14ac:dyDescent="0.2">
      <c r="D3680" s="11"/>
    </row>
    <row r="3681" spans="4:4" x14ac:dyDescent="0.2">
      <c r="D3681" s="11"/>
    </row>
    <row r="3682" spans="4:4" x14ac:dyDescent="0.2">
      <c r="D3682" s="11"/>
    </row>
    <row r="3683" spans="4:4" x14ac:dyDescent="0.2">
      <c r="D3683" s="11"/>
    </row>
    <row r="3684" spans="4:4" x14ac:dyDescent="0.2">
      <c r="D3684" s="11"/>
    </row>
    <row r="3685" spans="4:4" x14ac:dyDescent="0.2">
      <c r="D3685" s="11"/>
    </row>
    <row r="3686" spans="4:4" x14ac:dyDescent="0.2">
      <c r="D3686" s="11"/>
    </row>
    <row r="3687" spans="4:4" x14ac:dyDescent="0.2">
      <c r="D3687" s="11"/>
    </row>
    <row r="3688" spans="4:4" x14ac:dyDescent="0.2">
      <c r="D3688" s="11"/>
    </row>
    <row r="3689" spans="4:4" x14ac:dyDescent="0.2">
      <c r="D3689" s="11"/>
    </row>
    <row r="3690" spans="4:4" x14ac:dyDescent="0.2">
      <c r="D3690" s="11"/>
    </row>
    <row r="3691" spans="4:4" x14ac:dyDescent="0.2">
      <c r="D3691" s="11"/>
    </row>
    <row r="3692" spans="4:4" x14ac:dyDescent="0.2">
      <c r="D3692" s="11"/>
    </row>
    <row r="3693" spans="4:4" x14ac:dyDescent="0.2">
      <c r="D3693" s="11"/>
    </row>
    <row r="3694" spans="4:4" x14ac:dyDescent="0.2">
      <c r="D3694" s="11"/>
    </row>
    <row r="3695" spans="4:4" x14ac:dyDescent="0.2">
      <c r="D3695" s="11"/>
    </row>
    <row r="3696" spans="4:4" x14ac:dyDescent="0.2">
      <c r="D3696" s="11"/>
    </row>
    <row r="3697" spans="4:4" x14ac:dyDescent="0.2">
      <c r="D3697" s="11"/>
    </row>
    <row r="3698" spans="4:4" x14ac:dyDescent="0.2">
      <c r="D3698" s="11"/>
    </row>
    <row r="3699" spans="4:4" x14ac:dyDescent="0.2">
      <c r="D3699" s="11"/>
    </row>
    <row r="3700" spans="4:4" x14ac:dyDescent="0.2">
      <c r="D3700" s="11"/>
    </row>
    <row r="3701" spans="4:4" x14ac:dyDescent="0.2">
      <c r="D3701" s="11"/>
    </row>
    <row r="3702" spans="4:4" x14ac:dyDescent="0.2">
      <c r="D3702" s="11"/>
    </row>
    <row r="3703" spans="4:4" x14ac:dyDescent="0.2">
      <c r="D3703" s="11"/>
    </row>
    <row r="3704" spans="4:4" x14ac:dyDescent="0.2">
      <c r="D3704" s="11"/>
    </row>
    <row r="3705" spans="4:4" x14ac:dyDescent="0.2">
      <c r="D3705" s="11"/>
    </row>
    <row r="3706" spans="4:4" x14ac:dyDescent="0.2">
      <c r="D3706" s="11"/>
    </row>
    <row r="3707" spans="4:4" x14ac:dyDescent="0.2">
      <c r="D3707" s="11"/>
    </row>
    <row r="3708" spans="4:4" x14ac:dyDescent="0.2">
      <c r="D3708" s="11"/>
    </row>
    <row r="3709" spans="4:4" x14ac:dyDescent="0.2">
      <c r="D3709" s="11"/>
    </row>
    <row r="3710" spans="4:4" x14ac:dyDescent="0.2">
      <c r="D3710" s="11"/>
    </row>
    <row r="3711" spans="4:4" x14ac:dyDescent="0.2">
      <c r="D3711" s="11"/>
    </row>
    <row r="3712" spans="4:4" x14ac:dyDescent="0.2">
      <c r="D3712" s="11"/>
    </row>
    <row r="3713" spans="4:4" x14ac:dyDescent="0.2">
      <c r="D3713" s="11"/>
    </row>
    <row r="3714" spans="4:4" x14ac:dyDescent="0.2">
      <c r="D3714" s="11"/>
    </row>
    <row r="3715" spans="4:4" x14ac:dyDescent="0.2">
      <c r="D3715" s="11"/>
    </row>
    <row r="3716" spans="4:4" x14ac:dyDescent="0.2">
      <c r="D3716" s="11"/>
    </row>
    <row r="3717" spans="4:4" x14ac:dyDescent="0.2">
      <c r="D3717" s="11"/>
    </row>
    <row r="3718" spans="4:4" x14ac:dyDescent="0.2">
      <c r="D3718" s="11"/>
    </row>
    <row r="3719" spans="4:4" x14ac:dyDescent="0.2">
      <c r="D3719" s="11"/>
    </row>
    <row r="3720" spans="4:4" x14ac:dyDescent="0.2">
      <c r="D3720" s="11"/>
    </row>
    <row r="3721" spans="4:4" x14ac:dyDescent="0.2">
      <c r="D3721" s="11"/>
    </row>
    <row r="3722" spans="4:4" x14ac:dyDescent="0.2">
      <c r="D3722" s="11"/>
    </row>
    <row r="3723" spans="4:4" x14ac:dyDescent="0.2">
      <c r="D3723" s="11"/>
    </row>
    <row r="3724" spans="4:4" x14ac:dyDescent="0.2">
      <c r="D3724" s="11"/>
    </row>
    <row r="3725" spans="4:4" x14ac:dyDescent="0.2">
      <c r="D3725" s="11"/>
    </row>
    <row r="3726" spans="4:4" x14ac:dyDescent="0.2">
      <c r="D3726" s="11"/>
    </row>
    <row r="3727" spans="4:4" x14ac:dyDescent="0.2">
      <c r="D3727" s="11"/>
    </row>
    <row r="3728" spans="4:4" x14ac:dyDescent="0.2">
      <c r="D3728" s="11"/>
    </row>
    <row r="3729" spans="4:4" x14ac:dyDescent="0.2">
      <c r="D3729" s="11"/>
    </row>
    <row r="3730" spans="4:4" x14ac:dyDescent="0.2">
      <c r="D3730" s="11"/>
    </row>
    <row r="3731" spans="4:4" x14ac:dyDescent="0.2">
      <c r="D3731" s="11"/>
    </row>
    <row r="3732" spans="4:4" x14ac:dyDescent="0.2">
      <c r="D3732" s="11"/>
    </row>
    <row r="3733" spans="4:4" x14ac:dyDescent="0.2">
      <c r="D3733" s="11"/>
    </row>
    <row r="3734" spans="4:4" x14ac:dyDescent="0.2">
      <c r="D3734" s="11"/>
    </row>
    <row r="3735" spans="4:4" x14ac:dyDescent="0.2">
      <c r="D3735" s="11"/>
    </row>
    <row r="3736" spans="4:4" x14ac:dyDescent="0.2">
      <c r="D3736" s="11"/>
    </row>
    <row r="3737" spans="4:4" x14ac:dyDescent="0.2">
      <c r="D3737" s="11"/>
    </row>
    <row r="3738" spans="4:4" x14ac:dyDescent="0.2">
      <c r="D3738" s="11"/>
    </row>
    <row r="3739" spans="4:4" x14ac:dyDescent="0.2">
      <c r="D3739" s="11"/>
    </row>
    <row r="3740" spans="4:4" x14ac:dyDescent="0.2">
      <c r="D3740" s="11"/>
    </row>
    <row r="3741" spans="4:4" x14ac:dyDescent="0.2">
      <c r="D3741" s="11"/>
    </row>
    <row r="3742" spans="4:4" x14ac:dyDescent="0.2">
      <c r="D3742" s="11"/>
    </row>
    <row r="3743" spans="4:4" x14ac:dyDescent="0.2">
      <c r="D3743" s="11"/>
    </row>
    <row r="3744" spans="4:4" x14ac:dyDescent="0.2">
      <c r="D3744" s="11"/>
    </row>
    <row r="3745" spans="4:4" x14ac:dyDescent="0.2">
      <c r="D3745" s="11"/>
    </row>
    <row r="3746" spans="4:4" x14ac:dyDescent="0.2">
      <c r="D3746" s="11"/>
    </row>
    <row r="3747" spans="4:4" x14ac:dyDescent="0.2">
      <c r="D3747" s="11"/>
    </row>
    <row r="3748" spans="4:4" x14ac:dyDescent="0.2">
      <c r="D3748" s="11"/>
    </row>
    <row r="3749" spans="4:4" x14ac:dyDescent="0.2">
      <c r="D3749" s="11"/>
    </row>
    <row r="3750" spans="4:4" x14ac:dyDescent="0.2">
      <c r="D3750" s="11"/>
    </row>
    <row r="3751" spans="4:4" x14ac:dyDescent="0.2">
      <c r="D3751" s="11"/>
    </row>
    <row r="3752" spans="4:4" x14ac:dyDescent="0.2">
      <c r="D3752" s="11"/>
    </row>
    <row r="3753" spans="4:4" x14ac:dyDescent="0.2">
      <c r="D3753" s="11"/>
    </row>
    <row r="3754" spans="4:4" x14ac:dyDescent="0.2">
      <c r="D3754" s="11"/>
    </row>
    <row r="3755" spans="4:4" x14ac:dyDescent="0.2">
      <c r="D3755" s="11"/>
    </row>
    <row r="3756" spans="4:4" x14ac:dyDescent="0.2">
      <c r="D3756" s="11"/>
    </row>
    <row r="3757" spans="4:4" x14ac:dyDescent="0.2">
      <c r="D3757" s="11"/>
    </row>
    <row r="3758" spans="4:4" x14ac:dyDescent="0.2">
      <c r="D3758" s="11"/>
    </row>
    <row r="3759" spans="4:4" x14ac:dyDescent="0.2">
      <c r="D3759" s="11"/>
    </row>
    <row r="3760" spans="4:4" x14ac:dyDescent="0.2">
      <c r="D3760" s="11"/>
    </row>
    <row r="3761" spans="4:4" x14ac:dyDescent="0.2">
      <c r="D3761" s="11"/>
    </row>
    <row r="3762" spans="4:4" x14ac:dyDescent="0.2">
      <c r="D3762" s="11"/>
    </row>
    <row r="3763" spans="4:4" x14ac:dyDescent="0.2">
      <c r="D3763" s="11"/>
    </row>
    <row r="3764" spans="4:4" x14ac:dyDescent="0.2">
      <c r="D3764" s="11"/>
    </row>
    <row r="3765" spans="4:4" x14ac:dyDescent="0.2">
      <c r="D3765" s="11"/>
    </row>
    <row r="3766" spans="4:4" x14ac:dyDescent="0.2">
      <c r="D3766" s="11"/>
    </row>
    <row r="3767" spans="4:4" x14ac:dyDescent="0.2">
      <c r="D3767" s="11"/>
    </row>
    <row r="3768" spans="4:4" x14ac:dyDescent="0.2">
      <c r="D3768" s="11"/>
    </row>
    <row r="3769" spans="4:4" x14ac:dyDescent="0.2">
      <c r="D3769" s="11"/>
    </row>
    <row r="3770" spans="4:4" x14ac:dyDescent="0.2">
      <c r="D3770" s="11"/>
    </row>
    <row r="3771" spans="4:4" x14ac:dyDescent="0.2">
      <c r="D3771" s="11"/>
    </row>
    <row r="3772" spans="4:4" x14ac:dyDescent="0.2">
      <c r="D3772" s="11"/>
    </row>
    <row r="3773" spans="4:4" x14ac:dyDescent="0.2">
      <c r="D3773" s="11"/>
    </row>
    <row r="3774" spans="4:4" x14ac:dyDescent="0.2">
      <c r="D3774" s="11"/>
    </row>
    <row r="3775" spans="4:4" x14ac:dyDescent="0.2">
      <c r="D3775" s="11"/>
    </row>
    <row r="3776" spans="4:4" x14ac:dyDescent="0.2">
      <c r="D3776" s="11"/>
    </row>
    <row r="3777" spans="4:4" x14ac:dyDescent="0.2">
      <c r="D3777" s="11"/>
    </row>
    <row r="3778" spans="4:4" x14ac:dyDescent="0.2">
      <c r="D3778" s="11"/>
    </row>
    <row r="3779" spans="4:4" x14ac:dyDescent="0.2">
      <c r="D3779" s="11"/>
    </row>
    <row r="3780" spans="4:4" x14ac:dyDescent="0.2">
      <c r="D3780" s="11"/>
    </row>
    <row r="3781" spans="4:4" x14ac:dyDescent="0.2">
      <c r="D3781" s="11"/>
    </row>
    <row r="3782" spans="4:4" x14ac:dyDescent="0.2">
      <c r="D3782" s="11"/>
    </row>
    <row r="3783" spans="4:4" x14ac:dyDescent="0.2">
      <c r="D3783" s="11"/>
    </row>
    <row r="3784" spans="4:4" x14ac:dyDescent="0.2">
      <c r="D3784" s="11"/>
    </row>
    <row r="3785" spans="4:4" x14ac:dyDescent="0.2">
      <c r="D3785" s="11"/>
    </row>
    <row r="3786" spans="4:4" x14ac:dyDescent="0.2">
      <c r="D3786" s="11"/>
    </row>
    <row r="3787" spans="4:4" x14ac:dyDescent="0.2">
      <c r="D3787" s="11"/>
    </row>
    <row r="3788" spans="4:4" x14ac:dyDescent="0.2">
      <c r="D3788" s="11"/>
    </row>
    <row r="3789" spans="4:4" x14ac:dyDescent="0.2">
      <c r="D3789" s="11"/>
    </row>
    <row r="3790" spans="4:4" x14ac:dyDescent="0.2">
      <c r="D3790" s="11"/>
    </row>
    <row r="3791" spans="4:4" x14ac:dyDescent="0.2">
      <c r="D3791" s="11"/>
    </row>
    <row r="3792" spans="4:4" x14ac:dyDescent="0.2">
      <c r="D3792" s="11"/>
    </row>
    <row r="3793" spans="4:4" x14ac:dyDescent="0.2">
      <c r="D3793" s="11"/>
    </row>
    <row r="3794" spans="4:4" x14ac:dyDescent="0.2">
      <c r="D3794" s="11"/>
    </row>
    <row r="3795" spans="4:4" x14ac:dyDescent="0.2">
      <c r="D3795" s="11"/>
    </row>
    <row r="3796" spans="4:4" x14ac:dyDescent="0.2">
      <c r="D3796" s="11"/>
    </row>
    <row r="3797" spans="4:4" x14ac:dyDescent="0.2">
      <c r="D3797" s="11"/>
    </row>
    <row r="3798" spans="4:4" x14ac:dyDescent="0.2">
      <c r="D3798" s="11"/>
    </row>
    <row r="3799" spans="4:4" x14ac:dyDescent="0.2">
      <c r="D3799" s="11"/>
    </row>
    <row r="3800" spans="4:4" x14ac:dyDescent="0.2">
      <c r="D3800" s="11"/>
    </row>
    <row r="3801" spans="4:4" x14ac:dyDescent="0.2">
      <c r="D3801" s="11"/>
    </row>
    <row r="3802" spans="4:4" x14ac:dyDescent="0.2">
      <c r="D3802" s="11"/>
    </row>
    <row r="3803" spans="4:4" x14ac:dyDescent="0.2">
      <c r="D3803" s="11"/>
    </row>
    <row r="3804" spans="4:4" x14ac:dyDescent="0.2">
      <c r="D3804" s="11"/>
    </row>
    <row r="3805" spans="4:4" x14ac:dyDescent="0.2">
      <c r="D3805" s="11"/>
    </row>
    <row r="3806" spans="4:4" x14ac:dyDescent="0.2">
      <c r="D3806" s="11"/>
    </row>
    <row r="3807" spans="4:4" x14ac:dyDescent="0.2">
      <c r="D3807" s="11"/>
    </row>
    <row r="3808" spans="4:4" x14ac:dyDescent="0.2">
      <c r="D3808" s="11"/>
    </row>
    <row r="3809" spans="4:4" x14ac:dyDescent="0.2">
      <c r="D3809" s="11"/>
    </row>
    <row r="3810" spans="4:4" x14ac:dyDescent="0.2">
      <c r="D3810" s="11"/>
    </row>
    <row r="3811" spans="4:4" x14ac:dyDescent="0.2">
      <c r="D3811" s="11"/>
    </row>
    <row r="3812" spans="4:4" x14ac:dyDescent="0.2">
      <c r="D3812" s="11"/>
    </row>
    <row r="3813" spans="4:4" x14ac:dyDescent="0.2">
      <c r="D3813" s="11"/>
    </row>
    <row r="3814" spans="4:4" x14ac:dyDescent="0.2">
      <c r="D3814" s="11"/>
    </row>
    <row r="3815" spans="4:4" x14ac:dyDescent="0.2">
      <c r="D3815" s="11"/>
    </row>
    <row r="3816" spans="4:4" x14ac:dyDescent="0.2">
      <c r="D3816" s="11"/>
    </row>
    <row r="3817" spans="4:4" x14ac:dyDescent="0.2">
      <c r="D3817" s="11"/>
    </row>
    <row r="3818" spans="4:4" x14ac:dyDescent="0.2">
      <c r="D3818" s="11"/>
    </row>
    <row r="3819" spans="4:4" x14ac:dyDescent="0.2">
      <c r="D3819" s="11"/>
    </row>
    <row r="3820" spans="4:4" x14ac:dyDescent="0.2">
      <c r="D3820" s="11"/>
    </row>
    <row r="3821" spans="4:4" x14ac:dyDescent="0.2">
      <c r="D3821" s="11"/>
    </row>
    <row r="3822" spans="4:4" x14ac:dyDescent="0.2">
      <c r="D3822" s="11"/>
    </row>
    <row r="3823" spans="4:4" x14ac:dyDescent="0.2">
      <c r="D3823" s="11"/>
    </row>
    <row r="3824" spans="4:4" x14ac:dyDescent="0.2">
      <c r="D3824" s="11"/>
    </row>
    <row r="3825" spans="4:4" x14ac:dyDescent="0.2">
      <c r="D3825" s="11"/>
    </row>
    <row r="3826" spans="4:4" x14ac:dyDescent="0.2">
      <c r="D3826" s="11"/>
    </row>
    <row r="3827" spans="4:4" x14ac:dyDescent="0.2">
      <c r="D3827" s="11"/>
    </row>
    <row r="3828" spans="4:4" x14ac:dyDescent="0.2">
      <c r="D3828" s="11"/>
    </row>
    <row r="3829" spans="4:4" x14ac:dyDescent="0.2">
      <c r="D3829" s="11"/>
    </row>
    <row r="3830" spans="4:4" x14ac:dyDescent="0.2">
      <c r="D3830" s="11"/>
    </row>
    <row r="3831" spans="4:4" x14ac:dyDescent="0.2">
      <c r="D3831" s="11"/>
    </row>
    <row r="3832" spans="4:4" x14ac:dyDescent="0.2">
      <c r="D3832" s="11"/>
    </row>
    <row r="3833" spans="4:4" x14ac:dyDescent="0.2">
      <c r="D3833" s="11"/>
    </row>
    <row r="3834" spans="4:4" x14ac:dyDescent="0.2">
      <c r="D3834" s="11"/>
    </row>
    <row r="3835" spans="4:4" x14ac:dyDescent="0.2">
      <c r="D3835" s="11"/>
    </row>
    <row r="3836" spans="4:4" x14ac:dyDescent="0.2">
      <c r="D3836" s="11"/>
    </row>
    <row r="3837" spans="4:4" x14ac:dyDescent="0.2">
      <c r="D3837" s="11"/>
    </row>
    <row r="3838" spans="4:4" x14ac:dyDescent="0.2">
      <c r="D3838" s="11"/>
    </row>
    <row r="3839" spans="4:4" x14ac:dyDescent="0.2">
      <c r="D3839" s="11"/>
    </row>
    <row r="3840" spans="4:4" x14ac:dyDescent="0.2">
      <c r="D3840" s="11"/>
    </row>
    <row r="3841" spans="4:4" x14ac:dyDescent="0.2">
      <c r="D3841" s="11"/>
    </row>
    <row r="3842" spans="4:4" x14ac:dyDescent="0.2">
      <c r="D3842" s="11"/>
    </row>
    <row r="3843" spans="4:4" x14ac:dyDescent="0.2">
      <c r="D3843" s="11"/>
    </row>
    <row r="3844" spans="4:4" x14ac:dyDescent="0.2">
      <c r="D3844" s="11"/>
    </row>
    <row r="3845" spans="4:4" x14ac:dyDescent="0.2">
      <c r="D3845" s="11"/>
    </row>
    <row r="3846" spans="4:4" x14ac:dyDescent="0.2">
      <c r="D3846" s="11"/>
    </row>
    <row r="3847" spans="4:4" x14ac:dyDescent="0.2">
      <c r="D3847" s="11"/>
    </row>
    <row r="3848" spans="4:4" x14ac:dyDescent="0.2">
      <c r="D3848" s="11"/>
    </row>
    <row r="3849" spans="4:4" x14ac:dyDescent="0.2">
      <c r="D3849" s="11"/>
    </row>
    <row r="3850" spans="4:4" x14ac:dyDescent="0.2">
      <c r="D3850" s="11"/>
    </row>
    <row r="3851" spans="4:4" x14ac:dyDescent="0.2">
      <c r="D3851" s="11"/>
    </row>
    <row r="3852" spans="4:4" x14ac:dyDescent="0.2">
      <c r="D3852" s="11"/>
    </row>
    <row r="3853" spans="4:4" x14ac:dyDescent="0.2">
      <c r="D3853" s="11"/>
    </row>
    <row r="3854" spans="4:4" x14ac:dyDescent="0.2">
      <c r="D3854" s="11"/>
    </row>
    <row r="3855" spans="4:4" x14ac:dyDescent="0.2">
      <c r="D3855" s="11"/>
    </row>
    <row r="3856" spans="4:4" x14ac:dyDescent="0.2">
      <c r="D3856" s="11"/>
    </row>
    <row r="3857" spans="4:4" x14ac:dyDescent="0.2">
      <c r="D3857" s="11"/>
    </row>
    <row r="3858" spans="4:4" x14ac:dyDescent="0.2">
      <c r="D3858" s="11"/>
    </row>
    <row r="3859" spans="4:4" x14ac:dyDescent="0.2">
      <c r="D3859" s="11"/>
    </row>
    <row r="3860" spans="4:4" x14ac:dyDescent="0.2">
      <c r="D3860" s="11"/>
    </row>
    <row r="3861" spans="4:4" x14ac:dyDescent="0.2">
      <c r="D3861" s="11"/>
    </row>
    <row r="3862" spans="4:4" x14ac:dyDescent="0.2">
      <c r="D3862" s="11"/>
    </row>
    <row r="3863" spans="4:4" x14ac:dyDescent="0.2">
      <c r="D3863" s="11"/>
    </row>
    <row r="3864" spans="4:4" x14ac:dyDescent="0.2">
      <c r="D3864" s="11"/>
    </row>
    <row r="3865" spans="4:4" x14ac:dyDescent="0.2">
      <c r="D3865" s="11"/>
    </row>
    <row r="3866" spans="4:4" x14ac:dyDescent="0.2">
      <c r="D3866" s="11"/>
    </row>
    <row r="3867" spans="4:4" x14ac:dyDescent="0.2">
      <c r="D3867" s="11"/>
    </row>
    <row r="3868" spans="4:4" x14ac:dyDescent="0.2">
      <c r="D3868" s="11"/>
    </row>
    <row r="3869" spans="4:4" x14ac:dyDescent="0.2">
      <c r="D3869" s="11"/>
    </row>
    <row r="3870" spans="4:4" x14ac:dyDescent="0.2">
      <c r="D3870" s="11"/>
    </row>
    <row r="3871" spans="4:4" x14ac:dyDescent="0.2">
      <c r="D3871" s="11"/>
    </row>
    <row r="3872" spans="4:4" x14ac:dyDescent="0.2">
      <c r="D3872" s="11"/>
    </row>
    <row r="3873" spans="4:4" x14ac:dyDescent="0.2">
      <c r="D3873" s="11"/>
    </row>
    <row r="3874" spans="4:4" x14ac:dyDescent="0.2">
      <c r="D3874" s="11"/>
    </row>
    <row r="3875" spans="4:4" x14ac:dyDescent="0.2">
      <c r="D3875" s="11"/>
    </row>
    <row r="3876" spans="4:4" x14ac:dyDescent="0.2">
      <c r="D3876" s="11"/>
    </row>
    <row r="3877" spans="4:4" x14ac:dyDescent="0.2">
      <c r="D3877" s="11"/>
    </row>
    <row r="3878" spans="4:4" x14ac:dyDescent="0.2">
      <c r="D3878" s="11"/>
    </row>
    <row r="3879" spans="4:4" x14ac:dyDescent="0.2">
      <c r="D3879" s="11"/>
    </row>
    <row r="3880" spans="4:4" x14ac:dyDescent="0.2">
      <c r="D3880" s="11"/>
    </row>
    <row r="3881" spans="4:4" x14ac:dyDescent="0.2">
      <c r="D3881" s="11"/>
    </row>
    <row r="3882" spans="4:4" x14ac:dyDescent="0.2">
      <c r="D3882" s="11"/>
    </row>
    <row r="3883" spans="4:4" x14ac:dyDescent="0.2">
      <c r="D3883" s="11"/>
    </row>
    <row r="3884" spans="4:4" x14ac:dyDescent="0.2">
      <c r="D3884" s="11"/>
    </row>
    <row r="3885" spans="4:4" x14ac:dyDescent="0.2">
      <c r="D3885" s="11"/>
    </row>
    <row r="3886" spans="4:4" x14ac:dyDescent="0.2">
      <c r="D3886" s="11"/>
    </row>
    <row r="3887" spans="4:4" x14ac:dyDescent="0.2">
      <c r="D3887" s="11"/>
    </row>
    <row r="3888" spans="4:4" x14ac:dyDescent="0.2">
      <c r="D3888" s="11"/>
    </row>
    <row r="3889" spans="4:4" x14ac:dyDescent="0.2">
      <c r="D3889" s="11"/>
    </row>
    <row r="3890" spans="4:4" x14ac:dyDescent="0.2">
      <c r="D3890" s="11"/>
    </row>
    <row r="3891" spans="4:4" x14ac:dyDescent="0.2">
      <c r="D3891" s="11"/>
    </row>
    <row r="3892" spans="4:4" x14ac:dyDescent="0.2">
      <c r="D3892" s="11"/>
    </row>
    <row r="3893" spans="4:4" x14ac:dyDescent="0.2">
      <c r="D3893" s="11"/>
    </row>
    <row r="3894" spans="4:4" x14ac:dyDescent="0.2">
      <c r="D3894" s="11"/>
    </row>
    <row r="3895" spans="4:4" x14ac:dyDescent="0.2">
      <c r="D3895" s="11"/>
    </row>
    <row r="3896" spans="4:4" x14ac:dyDescent="0.2">
      <c r="D3896" s="11"/>
    </row>
    <row r="3897" spans="4:4" x14ac:dyDescent="0.2">
      <c r="D3897" s="11"/>
    </row>
    <row r="3898" spans="4:4" x14ac:dyDescent="0.2">
      <c r="D3898" s="11"/>
    </row>
    <row r="3899" spans="4:4" x14ac:dyDescent="0.2">
      <c r="D3899" s="11"/>
    </row>
    <row r="3900" spans="4:4" x14ac:dyDescent="0.2">
      <c r="D3900" s="11"/>
    </row>
    <row r="3901" spans="4:4" x14ac:dyDescent="0.2">
      <c r="D3901" s="11"/>
    </row>
    <row r="3902" spans="4:4" x14ac:dyDescent="0.2">
      <c r="D3902" s="11"/>
    </row>
    <row r="3903" spans="4:4" x14ac:dyDescent="0.2">
      <c r="D3903" s="11"/>
    </row>
    <row r="3904" spans="4:4" x14ac:dyDescent="0.2">
      <c r="D3904" s="11"/>
    </row>
    <row r="3905" spans="4:4" x14ac:dyDescent="0.2">
      <c r="D3905" s="11"/>
    </row>
    <row r="3906" spans="4:4" x14ac:dyDescent="0.2">
      <c r="D3906" s="11"/>
    </row>
    <row r="3907" spans="4:4" x14ac:dyDescent="0.2">
      <c r="D3907" s="11"/>
    </row>
    <row r="3908" spans="4:4" x14ac:dyDescent="0.2">
      <c r="D3908" s="11"/>
    </row>
    <row r="3909" spans="4:4" x14ac:dyDescent="0.2">
      <c r="D3909" s="11"/>
    </row>
    <row r="3910" spans="4:4" x14ac:dyDescent="0.2">
      <c r="D3910" s="11"/>
    </row>
    <row r="3911" spans="4:4" x14ac:dyDescent="0.2">
      <c r="D3911" s="11"/>
    </row>
    <row r="3912" spans="4:4" x14ac:dyDescent="0.2">
      <c r="D3912" s="11"/>
    </row>
    <row r="3913" spans="4:4" x14ac:dyDescent="0.2">
      <c r="D3913" s="11"/>
    </row>
    <row r="3914" spans="4:4" x14ac:dyDescent="0.2">
      <c r="D3914" s="11"/>
    </row>
    <row r="3915" spans="4:4" x14ac:dyDescent="0.2">
      <c r="D3915" s="11"/>
    </row>
    <row r="3916" spans="4:4" x14ac:dyDescent="0.2">
      <c r="D3916" s="11"/>
    </row>
    <row r="3917" spans="4:4" x14ac:dyDescent="0.2">
      <c r="D3917" s="11"/>
    </row>
    <row r="3918" spans="4:4" x14ac:dyDescent="0.2">
      <c r="D3918" s="11"/>
    </row>
    <row r="3919" spans="4:4" x14ac:dyDescent="0.2">
      <c r="D3919" s="11"/>
    </row>
    <row r="3920" spans="4:4" x14ac:dyDescent="0.2">
      <c r="D3920" s="11"/>
    </row>
    <row r="3921" spans="4:4" x14ac:dyDescent="0.2">
      <c r="D3921" s="11"/>
    </row>
    <row r="3922" spans="4:4" x14ac:dyDescent="0.2">
      <c r="D3922" s="11"/>
    </row>
    <row r="3923" spans="4:4" x14ac:dyDescent="0.2">
      <c r="D3923" s="11"/>
    </row>
    <row r="3924" spans="4:4" x14ac:dyDescent="0.2">
      <c r="D3924" s="11"/>
    </row>
    <row r="3925" spans="4:4" x14ac:dyDescent="0.2">
      <c r="D3925" s="11"/>
    </row>
    <row r="3926" spans="4:4" x14ac:dyDescent="0.2">
      <c r="D3926" s="11"/>
    </row>
    <row r="3927" spans="4:4" x14ac:dyDescent="0.2">
      <c r="D3927" s="11"/>
    </row>
    <row r="3928" spans="4:4" x14ac:dyDescent="0.2">
      <c r="D3928" s="11"/>
    </row>
    <row r="3929" spans="4:4" x14ac:dyDescent="0.2">
      <c r="D3929" s="11"/>
    </row>
    <row r="3930" spans="4:4" x14ac:dyDescent="0.2">
      <c r="D3930" s="11"/>
    </row>
    <row r="3931" spans="4:4" x14ac:dyDescent="0.2">
      <c r="D3931" s="11"/>
    </row>
    <row r="3932" spans="4:4" x14ac:dyDescent="0.2">
      <c r="D3932" s="11"/>
    </row>
    <row r="3933" spans="4:4" x14ac:dyDescent="0.2">
      <c r="D3933" s="11"/>
    </row>
    <row r="3934" spans="4:4" x14ac:dyDescent="0.2">
      <c r="D3934" s="11"/>
    </row>
    <row r="3935" spans="4:4" x14ac:dyDescent="0.2">
      <c r="D3935" s="11"/>
    </row>
    <row r="3936" spans="4:4" x14ac:dyDescent="0.2">
      <c r="D3936" s="11"/>
    </row>
    <row r="3937" spans="4:4" x14ac:dyDescent="0.2">
      <c r="D3937" s="11"/>
    </row>
    <row r="3938" spans="4:4" x14ac:dyDescent="0.2">
      <c r="D3938" s="11"/>
    </row>
    <row r="3939" spans="4:4" x14ac:dyDescent="0.2">
      <c r="D3939" s="11"/>
    </row>
    <row r="3940" spans="4:4" x14ac:dyDescent="0.2">
      <c r="D3940" s="11"/>
    </row>
    <row r="3941" spans="4:4" x14ac:dyDescent="0.2">
      <c r="D3941" s="11"/>
    </row>
    <row r="3942" spans="4:4" x14ac:dyDescent="0.2">
      <c r="D3942" s="11"/>
    </row>
    <row r="3943" spans="4:4" x14ac:dyDescent="0.2">
      <c r="D3943" s="11"/>
    </row>
    <row r="3944" spans="4:4" x14ac:dyDescent="0.2">
      <c r="D3944" s="11"/>
    </row>
    <row r="3945" spans="4:4" x14ac:dyDescent="0.2">
      <c r="D3945" s="11"/>
    </row>
    <row r="3946" spans="4:4" x14ac:dyDescent="0.2">
      <c r="D3946" s="11"/>
    </row>
    <row r="3947" spans="4:4" x14ac:dyDescent="0.2">
      <c r="D3947" s="11"/>
    </row>
    <row r="3948" spans="4:4" x14ac:dyDescent="0.2">
      <c r="D3948" s="11"/>
    </row>
    <row r="3949" spans="4:4" x14ac:dyDescent="0.2">
      <c r="D3949" s="11"/>
    </row>
    <row r="3950" spans="4:4" x14ac:dyDescent="0.2">
      <c r="D3950" s="11"/>
    </row>
    <row r="3951" spans="4:4" x14ac:dyDescent="0.2">
      <c r="D3951" s="11"/>
    </row>
    <row r="3952" spans="4:4" x14ac:dyDescent="0.2">
      <c r="D3952" s="11"/>
    </row>
    <row r="3953" spans="4:4" x14ac:dyDescent="0.2">
      <c r="D3953" s="11"/>
    </row>
    <row r="3954" spans="4:4" x14ac:dyDescent="0.2">
      <c r="D3954" s="11"/>
    </row>
    <row r="3955" spans="4:4" x14ac:dyDescent="0.2">
      <c r="D3955" s="11"/>
    </row>
    <row r="3956" spans="4:4" x14ac:dyDescent="0.2">
      <c r="D3956" s="11"/>
    </row>
    <row r="3957" spans="4:4" x14ac:dyDescent="0.2">
      <c r="D3957" s="11"/>
    </row>
    <row r="3958" spans="4:4" x14ac:dyDescent="0.2">
      <c r="D3958" s="11"/>
    </row>
    <row r="3959" spans="4:4" x14ac:dyDescent="0.2">
      <c r="D3959" s="11"/>
    </row>
    <row r="3960" spans="4:4" x14ac:dyDescent="0.2">
      <c r="D3960" s="11"/>
    </row>
    <row r="3961" spans="4:4" x14ac:dyDescent="0.2">
      <c r="D3961" s="11"/>
    </row>
    <row r="3962" spans="4:4" x14ac:dyDescent="0.2">
      <c r="D3962" s="11"/>
    </row>
    <row r="3963" spans="4:4" x14ac:dyDescent="0.2">
      <c r="D3963" s="11"/>
    </row>
    <row r="3964" spans="4:4" x14ac:dyDescent="0.2">
      <c r="D3964" s="11"/>
    </row>
    <row r="3965" spans="4:4" x14ac:dyDescent="0.2">
      <c r="D3965" s="11"/>
    </row>
    <row r="3966" spans="4:4" x14ac:dyDescent="0.2">
      <c r="D3966" s="11"/>
    </row>
    <row r="3967" spans="4:4" x14ac:dyDescent="0.2">
      <c r="D3967" s="11"/>
    </row>
    <row r="3968" spans="4:4" x14ac:dyDescent="0.2">
      <c r="D3968" s="11"/>
    </row>
    <row r="3969" spans="4:4" x14ac:dyDescent="0.2">
      <c r="D3969" s="11"/>
    </row>
    <row r="3970" spans="4:4" x14ac:dyDescent="0.2">
      <c r="D3970" s="11"/>
    </row>
    <row r="3971" spans="4:4" x14ac:dyDescent="0.2">
      <c r="D3971" s="11"/>
    </row>
    <row r="3972" spans="4:4" x14ac:dyDescent="0.2">
      <c r="D3972" s="11"/>
    </row>
    <row r="3973" spans="4:4" x14ac:dyDescent="0.2">
      <c r="D3973" s="11"/>
    </row>
    <row r="3974" spans="4:4" x14ac:dyDescent="0.2">
      <c r="D3974" s="11"/>
    </row>
    <row r="3975" spans="4:4" x14ac:dyDescent="0.2">
      <c r="D3975" s="11"/>
    </row>
    <row r="3976" spans="4:4" x14ac:dyDescent="0.2">
      <c r="D3976" s="11"/>
    </row>
    <row r="3977" spans="4:4" x14ac:dyDescent="0.2">
      <c r="D3977" s="11"/>
    </row>
    <row r="3978" spans="4:4" x14ac:dyDescent="0.2">
      <c r="D3978" s="11"/>
    </row>
    <row r="3979" spans="4:4" x14ac:dyDescent="0.2">
      <c r="D3979" s="11"/>
    </row>
    <row r="3980" spans="4:4" x14ac:dyDescent="0.2">
      <c r="D3980" s="11"/>
    </row>
    <row r="3981" spans="4:4" x14ac:dyDescent="0.2">
      <c r="D3981" s="11"/>
    </row>
    <row r="3982" spans="4:4" x14ac:dyDescent="0.2">
      <c r="D3982" s="11"/>
    </row>
    <row r="3983" spans="4:4" x14ac:dyDescent="0.2">
      <c r="D3983" s="11"/>
    </row>
    <row r="3984" spans="4:4" x14ac:dyDescent="0.2">
      <c r="D3984" s="11"/>
    </row>
    <row r="3985" spans="4:4" x14ac:dyDescent="0.2">
      <c r="D3985" s="11"/>
    </row>
    <row r="3986" spans="4:4" x14ac:dyDescent="0.2">
      <c r="D3986" s="11"/>
    </row>
    <row r="3987" spans="4:4" x14ac:dyDescent="0.2">
      <c r="D3987" s="11"/>
    </row>
    <row r="3988" spans="4:4" x14ac:dyDescent="0.2">
      <c r="D3988" s="11"/>
    </row>
    <row r="3989" spans="4:4" x14ac:dyDescent="0.2">
      <c r="D3989" s="11"/>
    </row>
    <row r="3990" spans="4:4" x14ac:dyDescent="0.2">
      <c r="D3990" s="11"/>
    </row>
    <row r="3991" spans="4:4" x14ac:dyDescent="0.2">
      <c r="D3991" s="11"/>
    </row>
    <row r="3992" spans="4:4" x14ac:dyDescent="0.2">
      <c r="D3992" s="11"/>
    </row>
    <row r="3993" spans="4:4" x14ac:dyDescent="0.2">
      <c r="D3993" s="11"/>
    </row>
    <row r="3994" spans="4:4" x14ac:dyDescent="0.2">
      <c r="D3994" s="11"/>
    </row>
    <row r="3995" spans="4:4" x14ac:dyDescent="0.2">
      <c r="D3995" s="11"/>
    </row>
    <row r="3996" spans="4:4" x14ac:dyDescent="0.2">
      <c r="D3996" s="11"/>
    </row>
    <row r="3997" spans="4:4" x14ac:dyDescent="0.2">
      <c r="D3997" s="11"/>
    </row>
    <row r="3998" spans="4:4" x14ac:dyDescent="0.2">
      <c r="D3998" s="11"/>
    </row>
    <row r="3999" spans="4:4" x14ac:dyDescent="0.2">
      <c r="D3999" s="11"/>
    </row>
    <row r="4000" spans="4:4" x14ac:dyDescent="0.2">
      <c r="D4000" s="11"/>
    </row>
    <row r="4001" spans="4:4" x14ac:dyDescent="0.2">
      <c r="D4001" s="11"/>
    </row>
    <row r="4002" spans="4:4" x14ac:dyDescent="0.2">
      <c r="D4002" s="11"/>
    </row>
    <row r="4003" spans="4:4" x14ac:dyDescent="0.2">
      <c r="D4003" s="11"/>
    </row>
    <row r="4004" spans="4:4" x14ac:dyDescent="0.2">
      <c r="D4004" s="11"/>
    </row>
    <row r="4005" spans="4:4" x14ac:dyDescent="0.2">
      <c r="D4005" s="11"/>
    </row>
    <row r="4006" spans="4:4" x14ac:dyDescent="0.2">
      <c r="D4006" s="11"/>
    </row>
    <row r="4007" spans="4:4" x14ac:dyDescent="0.2">
      <c r="D4007" s="11"/>
    </row>
    <row r="4008" spans="4:4" x14ac:dyDescent="0.2">
      <c r="D4008" s="11"/>
    </row>
    <row r="4009" spans="4:4" x14ac:dyDescent="0.2">
      <c r="D4009" s="11"/>
    </row>
    <row r="4010" spans="4:4" x14ac:dyDescent="0.2">
      <c r="D4010" s="11"/>
    </row>
    <row r="4011" spans="4:4" x14ac:dyDescent="0.2">
      <c r="D4011" s="11"/>
    </row>
    <row r="4012" spans="4:4" x14ac:dyDescent="0.2">
      <c r="D4012" s="11"/>
    </row>
    <row r="4013" spans="4:4" x14ac:dyDescent="0.2">
      <c r="D4013" s="11"/>
    </row>
    <row r="4014" spans="4:4" x14ac:dyDescent="0.2">
      <c r="D4014" s="11"/>
    </row>
    <row r="4015" spans="4:4" x14ac:dyDescent="0.2">
      <c r="D4015" s="11"/>
    </row>
    <row r="4016" spans="4:4" x14ac:dyDescent="0.2">
      <c r="D4016" s="11"/>
    </row>
    <row r="4017" spans="4:4" x14ac:dyDescent="0.2">
      <c r="D4017" s="11"/>
    </row>
    <row r="4018" spans="4:4" x14ac:dyDescent="0.2">
      <c r="D4018" s="11"/>
    </row>
    <row r="4019" spans="4:4" x14ac:dyDescent="0.2">
      <c r="D4019" s="11"/>
    </row>
    <row r="4020" spans="4:4" x14ac:dyDescent="0.2">
      <c r="D4020" s="11"/>
    </row>
    <row r="4021" spans="4:4" x14ac:dyDescent="0.2">
      <c r="D4021" s="11"/>
    </row>
    <row r="4022" spans="4:4" x14ac:dyDescent="0.2">
      <c r="D4022" s="11"/>
    </row>
    <row r="4023" spans="4:4" x14ac:dyDescent="0.2">
      <c r="D4023" s="11"/>
    </row>
    <row r="4024" spans="4:4" x14ac:dyDescent="0.2">
      <c r="D4024" s="11"/>
    </row>
    <row r="4025" spans="4:4" x14ac:dyDescent="0.2">
      <c r="D4025" s="11"/>
    </row>
    <row r="4026" spans="4:4" x14ac:dyDescent="0.2">
      <c r="D4026" s="11"/>
    </row>
    <row r="4027" spans="4:4" x14ac:dyDescent="0.2">
      <c r="D4027" s="11"/>
    </row>
    <row r="4028" spans="4:4" x14ac:dyDescent="0.2">
      <c r="D4028" s="11"/>
    </row>
    <row r="4029" spans="4:4" x14ac:dyDescent="0.2">
      <c r="D4029" s="11"/>
    </row>
    <row r="4030" spans="4:4" x14ac:dyDescent="0.2">
      <c r="D4030" s="11"/>
    </row>
    <row r="4031" spans="4:4" x14ac:dyDescent="0.2">
      <c r="D4031" s="11"/>
    </row>
    <row r="4032" spans="4:4" x14ac:dyDescent="0.2">
      <c r="D4032" s="11"/>
    </row>
    <row r="4033" spans="4:4" x14ac:dyDescent="0.2">
      <c r="D4033" s="11"/>
    </row>
    <row r="4034" spans="4:4" x14ac:dyDescent="0.2">
      <c r="D4034" s="11"/>
    </row>
    <row r="4035" spans="4:4" x14ac:dyDescent="0.2">
      <c r="D4035" s="11"/>
    </row>
    <row r="4036" spans="4:4" x14ac:dyDescent="0.2">
      <c r="D4036" s="11"/>
    </row>
    <row r="4037" spans="4:4" x14ac:dyDescent="0.2">
      <c r="D4037" s="11"/>
    </row>
    <row r="4038" spans="4:4" x14ac:dyDescent="0.2">
      <c r="D4038" s="11"/>
    </row>
    <row r="4039" spans="4:4" x14ac:dyDescent="0.2">
      <c r="D4039" s="11"/>
    </row>
    <row r="4040" spans="4:4" x14ac:dyDescent="0.2">
      <c r="D4040" s="11"/>
    </row>
    <row r="4041" spans="4:4" x14ac:dyDescent="0.2">
      <c r="D4041" s="11"/>
    </row>
    <row r="4042" spans="4:4" x14ac:dyDescent="0.2">
      <c r="D4042" s="11"/>
    </row>
    <row r="4043" spans="4:4" x14ac:dyDescent="0.2">
      <c r="D4043" s="11"/>
    </row>
    <row r="4044" spans="4:4" x14ac:dyDescent="0.2">
      <c r="D4044" s="11"/>
    </row>
    <row r="4045" spans="4:4" x14ac:dyDescent="0.2">
      <c r="D4045" s="11"/>
    </row>
    <row r="4046" spans="4:4" x14ac:dyDescent="0.2">
      <c r="D4046" s="11"/>
    </row>
    <row r="4047" spans="4:4" x14ac:dyDescent="0.2">
      <c r="D4047" s="11"/>
    </row>
    <row r="4048" spans="4:4" x14ac:dyDescent="0.2">
      <c r="D4048" s="11"/>
    </row>
    <row r="4049" spans="4:4" x14ac:dyDescent="0.2">
      <c r="D4049" s="11"/>
    </row>
    <row r="4050" spans="4:4" x14ac:dyDescent="0.2">
      <c r="D4050" s="11"/>
    </row>
    <row r="4051" spans="4:4" x14ac:dyDescent="0.2">
      <c r="D4051" s="11"/>
    </row>
    <row r="4052" spans="4:4" x14ac:dyDescent="0.2">
      <c r="D4052" s="11"/>
    </row>
    <row r="4053" spans="4:4" x14ac:dyDescent="0.2">
      <c r="D4053" s="11"/>
    </row>
    <row r="4054" spans="4:4" x14ac:dyDescent="0.2">
      <c r="D4054" s="11"/>
    </row>
    <row r="4055" spans="4:4" x14ac:dyDescent="0.2">
      <c r="D4055" s="11"/>
    </row>
    <row r="4056" spans="4:4" x14ac:dyDescent="0.2">
      <c r="D4056" s="11"/>
    </row>
    <row r="4057" spans="4:4" x14ac:dyDescent="0.2">
      <c r="D4057" s="11"/>
    </row>
    <row r="4058" spans="4:4" x14ac:dyDescent="0.2">
      <c r="D4058" s="11"/>
    </row>
    <row r="4059" spans="4:4" x14ac:dyDescent="0.2">
      <c r="D4059" s="11"/>
    </row>
    <row r="4060" spans="4:4" x14ac:dyDescent="0.2">
      <c r="D4060" s="11"/>
    </row>
    <row r="4061" spans="4:4" x14ac:dyDescent="0.2">
      <c r="D4061" s="11"/>
    </row>
    <row r="4062" spans="4:4" x14ac:dyDescent="0.2">
      <c r="D4062" s="11"/>
    </row>
    <row r="4063" spans="4:4" x14ac:dyDescent="0.2">
      <c r="D4063" s="11"/>
    </row>
    <row r="4064" spans="4:4" x14ac:dyDescent="0.2">
      <c r="D4064" s="11"/>
    </row>
    <row r="4065" spans="4:4" x14ac:dyDescent="0.2">
      <c r="D4065" s="11"/>
    </row>
    <row r="4066" spans="4:4" x14ac:dyDescent="0.2">
      <c r="D4066" s="11"/>
    </row>
    <row r="4067" spans="4:4" x14ac:dyDescent="0.2">
      <c r="D4067" s="11"/>
    </row>
    <row r="4068" spans="4:4" x14ac:dyDescent="0.2">
      <c r="D4068" s="11"/>
    </row>
    <row r="4069" spans="4:4" x14ac:dyDescent="0.2">
      <c r="D4069" s="11"/>
    </row>
    <row r="4070" spans="4:4" x14ac:dyDescent="0.2">
      <c r="D4070" s="11"/>
    </row>
    <row r="4071" spans="4:4" x14ac:dyDescent="0.2">
      <c r="D4071" s="11"/>
    </row>
    <row r="4072" spans="4:4" x14ac:dyDescent="0.2">
      <c r="D4072" s="11"/>
    </row>
    <row r="4073" spans="4:4" x14ac:dyDescent="0.2">
      <c r="D4073" s="11"/>
    </row>
    <row r="4074" spans="4:4" x14ac:dyDescent="0.2">
      <c r="D4074" s="11"/>
    </row>
    <row r="4075" spans="4:4" x14ac:dyDescent="0.2">
      <c r="D4075" s="11"/>
    </row>
    <row r="4076" spans="4:4" x14ac:dyDescent="0.2">
      <c r="D4076" s="11"/>
    </row>
    <row r="4077" spans="4:4" x14ac:dyDescent="0.2">
      <c r="D4077" s="11"/>
    </row>
    <row r="4078" spans="4:4" x14ac:dyDescent="0.2">
      <c r="D4078" s="11"/>
    </row>
    <row r="4079" spans="4:4" x14ac:dyDescent="0.2">
      <c r="D4079" s="11"/>
    </row>
    <row r="4080" spans="4:4" x14ac:dyDescent="0.2">
      <c r="D4080" s="11"/>
    </row>
    <row r="4081" spans="4:4" x14ac:dyDescent="0.2">
      <c r="D4081" s="11"/>
    </row>
    <row r="4082" spans="4:4" x14ac:dyDescent="0.2">
      <c r="D4082" s="11"/>
    </row>
    <row r="4083" spans="4:4" x14ac:dyDescent="0.2">
      <c r="D4083" s="11"/>
    </row>
    <row r="4084" spans="4:4" x14ac:dyDescent="0.2">
      <c r="D4084" s="11"/>
    </row>
    <row r="4085" spans="4:4" x14ac:dyDescent="0.2">
      <c r="D4085" s="11"/>
    </row>
    <row r="4086" spans="4:4" x14ac:dyDescent="0.2">
      <c r="D4086" s="11"/>
    </row>
    <row r="4087" spans="4:4" x14ac:dyDescent="0.2">
      <c r="D4087" s="11"/>
    </row>
    <row r="4088" spans="4:4" x14ac:dyDescent="0.2">
      <c r="D4088" s="11"/>
    </row>
    <row r="4089" spans="4:4" x14ac:dyDescent="0.2">
      <c r="D4089" s="11"/>
    </row>
    <row r="4090" spans="4:4" x14ac:dyDescent="0.2">
      <c r="D4090" s="11"/>
    </row>
    <row r="4091" spans="4:4" x14ac:dyDescent="0.2">
      <c r="D4091" s="11"/>
    </row>
    <row r="4092" spans="4:4" x14ac:dyDescent="0.2">
      <c r="D4092" s="11"/>
    </row>
    <row r="4093" spans="4:4" x14ac:dyDescent="0.2">
      <c r="D4093" s="11"/>
    </row>
    <row r="4094" spans="4:4" x14ac:dyDescent="0.2">
      <c r="D4094" s="11"/>
    </row>
    <row r="4095" spans="4:4" x14ac:dyDescent="0.2">
      <c r="D4095" s="11"/>
    </row>
    <row r="4096" spans="4:4" x14ac:dyDescent="0.2">
      <c r="D4096" s="11"/>
    </row>
    <row r="4097" spans="4:4" x14ac:dyDescent="0.2">
      <c r="D4097" s="11"/>
    </row>
    <row r="4098" spans="4:4" x14ac:dyDescent="0.2">
      <c r="D4098" s="11"/>
    </row>
    <row r="4099" spans="4:4" x14ac:dyDescent="0.2">
      <c r="D4099" s="11"/>
    </row>
    <row r="4100" spans="4:4" x14ac:dyDescent="0.2">
      <c r="D4100" s="11"/>
    </row>
    <row r="4101" spans="4:4" x14ac:dyDescent="0.2">
      <c r="D4101" s="11"/>
    </row>
    <row r="4102" spans="4:4" x14ac:dyDescent="0.2">
      <c r="D4102" s="11"/>
    </row>
    <row r="4103" spans="4:4" x14ac:dyDescent="0.2">
      <c r="D4103" s="11"/>
    </row>
    <row r="4104" spans="4:4" x14ac:dyDescent="0.2">
      <c r="D4104" s="11"/>
    </row>
    <row r="4105" spans="4:4" x14ac:dyDescent="0.2">
      <c r="D4105" s="11"/>
    </row>
    <row r="4106" spans="4:4" x14ac:dyDescent="0.2">
      <c r="D4106" s="11"/>
    </row>
    <row r="4107" spans="4:4" x14ac:dyDescent="0.2">
      <c r="D4107" s="11"/>
    </row>
    <row r="4108" spans="4:4" x14ac:dyDescent="0.2">
      <c r="D4108" s="11"/>
    </row>
    <row r="4109" spans="4:4" x14ac:dyDescent="0.2">
      <c r="D4109" s="11"/>
    </row>
    <row r="4110" spans="4:4" x14ac:dyDescent="0.2">
      <c r="D4110" s="11"/>
    </row>
    <row r="4111" spans="4:4" x14ac:dyDescent="0.2">
      <c r="D4111" s="11"/>
    </row>
    <row r="4112" spans="4:4" x14ac:dyDescent="0.2">
      <c r="D4112" s="11"/>
    </row>
    <row r="4113" spans="4:4" x14ac:dyDescent="0.2">
      <c r="D4113" s="11"/>
    </row>
    <row r="4114" spans="4:4" x14ac:dyDescent="0.2">
      <c r="D4114" s="11"/>
    </row>
    <row r="4115" spans="4:4" x14ac:dyDescent="0.2">
      <c r="D4115" s="11"/>
    </row>
    <row r="4116" spans="4:4" x14ac:dyDescent="0.2">
      <c r="D4116" s="11"/>
    </row>
    <row r="4117" spans="4:4" x14ac:dyDescent="0.2">
      <c r="D4117" s="11"/>
    </row>
    <row r="4118" spans="4:4" x14ac:dyDescent="0.2">
      <c r="D4118" s="11"/>
    </row>
    <row r="4119" spans="4:4" x14ac:dyDescent="0.2">
      <c r="D4119" s="11"/>
    </row>
    <row r="4120" spans="4:4" x14ac:dyDescent="0.2">
      <c r="D4120" s="11"/>
    </row>
    <row r="4121" spans="4:4" x14ac:dyDescent="0.2">
      <c r="D4121" s="11"/>
    </row>
    <row r="4122" spans="4:4" x14ac:dyDescent="0.2">
      <c r="D4122" s="11"/>
    </row>
    <row r="4123" spans="4:4" x14ac:dyDescent="0.2">
      <c r="D4123" s="11"/>
    </row>
    <row r="4124" spans="4:4" x14ac:dyDescent="0.2">
      <c r="D4124" s="11"/>
    </row>
    <row r="4125" spans="4:4" x14ac:dyDescent="0.2">
      <c r="D4125" s="11"/>
    </row>
    <row r="4126" spans="4:4" x14ac:dyDescent="0.2">
      <c r="D4126" s="11"/>
    </row>
    <row r="4127" spans="4:4" x14ac:dyDescent="0.2">
      <c r="D4127" s="11"/>
    </row>
    <row r="4128" spans="4:4" x14ac:dyDescent="0.2">
      <c r="D4128" s="11"/>
    </row>
    <row r="4129" spans="4:4" x14ac:dyDescent="0.2">
      <c r="D4129" s="11"/>
    </row>
    <row r="4130" spans="4:4" x14ac:dyDescent="0.2">
      <c r="D4130" s="11"/>
    </row>
    <row r="4131" spans="4:4" x14ac:dyDescent="0.2">
      <c r="D4131" s="11"/>
    </row>
    <row r="4132" spans="4:4" x14ac:dyDescent="0.2">
      <c r="D4132" s="11"/>
    </row>
    <row r="4133" spans="4:4" x14ac:dyDescent="0.2">
      <c r="D4133" s="11"/>
    </row>
    <row r="4134" spans="4:4" x14ac:dyDescent="0.2">
      <c r="D4134" s="11"/>
    </row>
    <row r="4135" spans="4:4" x14ac:dyDescent="0.2">
      <c r="D4135" s="11"/>
    </row>
    <row r="4136" spans="4:4" x14ac:dyDescent="0.2">
      <c r="D4136" s="11"/>
    </row>
    <row r="4137" spans="4:4" x14ac:dyDescent="0.2">
      <c r="D4137" s="11"/>
    </row>
    <row r="4138" spans="4:4" x14ac:dyDescent="0.2">
      <c r="D4138" s="11"/>
    </row>
    <row r="4139" spans="4:4" x14ac:dyDescent="0.2">
      <c r="D4139" s="11"/>
    </row>
    <row r="4140" spans="4:4" x14ac:dyDescent="0.2">
      <c r="D4140" s="11"/>
    </row>
    <row r="4141" spans="4:4" x14ac:dyDescent="0.2">
      <c r="D4141" s="11"/>
    </row>
    <row r="4142" spans="4:4" x14ac:dyDescent="0.2">
      <c r="D4142" s="11"/>
    </row>
    <row r="4143" spans="4:4" x14ac:dyDescent="0.2">
      <c r="D4143" s="11"/>
    </row>
    <row r="4144" spans="4:4" x14ac:dyDescent="0.2">
      <c r="D4144" s="11"/>
    </row>
    <row r="4145" spans="4:4" x14ac:dyDescent="0.2">
      <c r="D4145" s="11"/>
    </row>
    <row r="4146" spans="4:4" x14ac:dyDescent="0.2">
      <c r="D4146" s="11"/>
    </row>
    <row r="4147" spans="4:4" x14ac:dyDescent="0.2">
      <c r="D4147" s="11"/>
    </row>
    <row r="4148" spans="4:4" x14ac:dyDescent="0.2">
      <c r="D4148" s="11"/>
    </row>
    <row r="4149" spans="4:4" x14ac:dyDescent="0.2">
      <c r="D4149" s="11"/>
    </row>
    <row r="4150" spans="4:4" x14ac:dyDescent="0.2">
      <c r="D4150" s="11"/>
    </row>
    <row r="4151" spans="4:4" x14ac:dyDescent="0.2">
      <c r="D4151" s="11"/>
    </row>
    <row r="4152" spans="4:4" x14ac:dyDescent="0.2">
      <c r="D4152" s="11"/>
    </row>
    <row r="4153" spans="4:4" x14ac:dyDescent="0.2">
      <c r="D4153" s="11"/>
    </row>
    <row r="4154" spans="4:4" x14ac:dyDescent="0.2">
      <c r="D4154" s="11"/>
    </row>
    <row r="4155" spans="4:4" x14ac:dyDescent="0.2">
      <c r="D4155" s="11"/>
    </row>
    <row r="4156" spans="4:4" x14ac:dyDescent="0.2">
      <c r="D4156" s="11"/>
    </row>
    <row r="4157" spans="4:4" x14ac:dyDescent="0.2">
      <c r="D4157" s="11"/>
    </row>
    <row r="4158" spans="4:4" x14ac:dyDescent="0.2">
      <c r="D4158" s="11"/>
    </row>
    <row r="4159" spans="4:4" x14ac:dyDescent="0.2">
      <c r="D4159" s="11"/>
    </row>
    <row r="4160" spans="4:4" x14ac:dyDescent="0.2">
      <c r="D4160" s="11"/>
    </row>
    <row r="4161" spans="4:4" x14ac:dyDescent="0.2">
      <c r="D4161" s="11"/>
    </row>
    <row r="4162" spans="4:4" x14ac:dyDescent="0.2">
      <c r="D4162" s="11"/>
    </row>
    <row r="4163" spans="4:4" x14ac:dyDescent="0.2">
      <c r="D4163" s="11"/>
    </row>
    <row r="4164" spans="4:4" x14ac:dyDescent="0.2">
      <c r="D4164" s="11"/>
    </row>
    <row r="4165" spans="4:4" x14ac:dyDescent="0.2">
      <c r="D4165" s="11"/>
    </row>
    <row r="4166" spans="4:4" x14ac:dyDescent="0.2">
      <c r="D4166" s="11"/>
    </row>
    <row r="4167" spans="4:4" x14ac:dyDescent="0.2">
      <c r="D4167" s="11"/>
    </row>
    <row r="4168" spans="4:4" x14ac:dyDescent="0.2">
      <c r="D4168" s="11"/>
    </row>
    <row r="4169" spans="4:4" x14ac:dyDescent="0.2">
      <c r="D4169" s="11"/>
    </row>
    <row r="4170" spans="4:4" x14ac:dyDescent="0.2">
      <c r="D4170" s="11"/>
    </row>
    <row r="4171" spans="4:4" x14ac:dyDescent="0.2">
      <c r="D4171" s="11"/>
    </row>
    <row r="4172" spans="4:4" x14ac:dyDescent="0.2">
      <c r="D4172" s="11"/>
    </row>
    <row r="4173" spans="4:4" x14ac:dyDescent="0.2">
      <c r="D4173" s="11"/>
    </row>
    <row r="4174" spans="4:4" x14ac:dyDescent="0.2">
      <c r="D4174" s="11"/>
    </row>
    <row r="4175" spans="4:4" x14ac:dyDescent="0.2">
      <c r="D4175" s="11"/>
    </row>
    <row r="4176" spans="4:4" x14ac:dyDescent="0.2">
      <c r="D4176" s="11"/>
    </row>
    <row r="4177" spans="4:4" x14ac:dyDescent="0.2">
      <c r="D4177" s="11"/>
    </row>
    <row r="4178" spans="4:4" x14ac:dyDescent="0.2">
      <c r="D4178" s="11"/>
    </row>
    <row r="4179" spans="4:4" x14ac:dyDescent="0.2">
      <c r="D4179" s="11"/>
    </row>
    <row r="4180" spans="4:4" x14ac:dyDescent="0.2">
      <c r="D4180" s="11"/>
    </row>
    <row r="4181" spans="4:4" x14ac:dyDescent="0.2">
      <c r="D4181" s="11"/>
    </row>
    <row r="4182" spans="4:4" x14ac:dyDescent="0.2">
      <c r="D4182" s="11"/>
    </row>
    <row r="4183" spans="4:4" x14ac:dyDescent="0.2">
      <c r="D4183" s="11"/>
    </row>
    <row r="4184" spans="4:4" x14ac:dyDescent="0.2">
      <c r="D4184" s="11"/>
    </row>
    <row r="4185" spans="4:4" x14ac:dyDescent="0.2">
      <c r="D4185" s="11"/>
    </row>
    <row r="4186" spans="4:4" x14ac:dyDescent="0.2">
      <c r="D4186" s="11"/>
    </row>
    <row r="4187" spans="4:4" x14ac:dyDescent="0.2">
      <c r="D4187" s="11"/>
    </row>
    <row r="4188" spans="4:4" x14ac:dyDescent="0.2">
      <c r="D4188" s="11"/>
    </row>
    <row r="4189" spans="4:4" x14ac:dyDescent="0.2">
      <c r="D4189" s="11"/>
    </row>
    <row r="4190" spans="4:4" x14ac:dyDescent="0.2">
      <c r="D4190" s="11"/>
    </row>
    <row r="4191" spans="4:4" x14ac:dyDescent="0.2">
      <c r="D4191" s="11"/>
    </row>
    <row r="4192" spans="4:4" x14ac:dyDescent="0.2">
      <c r="D4192" s="11"/>
    </row>
    <row r="4193" spans="4:4" x14ac:dyDescent="0.2">
      <c r="D4193" s="11"/>
    </row>
    <row r="4194" spans="4:4" x14ac:dyDescent="0.2">
      <c r="D4194" s="11"/>
    </row>
    <row r="4195" spans="4:4" x14ac:dyDescent="0.2">
      <c r="D4195" s="11"/>
    </row>
    <row r="4196" spans="4:4" x14ac:dyDescent="0.2">
      <c r="D4196" s="11"/>
    </row>
    <row r="4197" spans="4:4" x14ac:dyDescent="0.2">
      <c r="D4197" s="11"/>
    </row>
    <row r="4198" spans="4:4" x14ac:dyDescent="0.2">
      <c r="D4198" s="11"/>
    </row>
    <row r="4199" spans="4:4" x14ac:dyDescent="0.2">
      <c r="D4199" s="11"/>
    </row>
    <row r="4200" spans="4:4" x14ac:dyDescent="0.2">
      <c r="D4200" s="11"/>
    </row>
    <row r="4201" spans="4:4" x14ac:dyDescent="0.2">
      <c r="D4201" s="11"/>
    </row>
    <row r="4202" spans="4:4" x14ac:dyDescent="0.2">
      <c r="D4202" s="11"/>
    </row>
    <row r="4203" spans="4:4" x14ac:dyDescent="0.2">
      <c r="D4203" s="11"/>
    </row>
    <row r="4204" spans="4:4" x14ac:dyDescent="0.2">
      <c r="D4204" s="11"/>
    </row>
    <row r="4205" spans="4:4" x14ac:dyDescent="0.2">
      <c r="D4205" s="11"/>
    </row>
    <row r="4206" spans="4:4" x14ac:dyDescent="0.2">
      <c r="D4206" s="11"/>
    </row>
    <row r="4207" spans="4:4" x14ac:dyDescent="0.2">
      <c r="D4207" s="11"/>
    </row>
    <row r="4208" spans="4:4" x14ac:dyDescent="0.2">
      <c r="D4208" s="11"/>
    </row>
    <row r="4209" spans="4:4" x14ac:dyDescent="0.2">
      <c r="D4209" s="11"/>
    </row>
    <row r="4210" spans="4:4" x14ac:dyDescent="0.2">
      <c r="D4210" s="11"/>
    </row>
    <row r="4211" spans="4:4" x14ac:dyDescent="0.2">
      <c r="D4211" s="11"/>
    </row>
    <row r="4212" spans="4:4" x14ac:dyDescent="0.2">
      <c r="D4212" s="11"/>
    </row>
    <row r="4213" spans="4:4" x14ac:dyDescent="0.2">
      <c r="D4213" s="11"/>
    </row>
    <row r="4214" spans="4:4" x14ac:dyDescent="0.2">
      <c r="D4214" s="11"/>
    </row>
    <row r="4215" spans="4:4" x14ac:dyDescent="0.2">
      <c r="D4215" s="11"/>
    </row>
    <row r="4216" spans="4:4" x14ac:dyDescent="0.2">
      <c r="D4216" s="11"/>
    </row>
    <row r="4217" spans="4:4" x14ac:dyDescent="0.2">
      <c r="D4217" s="11"/>
    </row>
    <row r="4218" spans="4:4" x14ac:dyDescent="0.2">
      <c r="D4218" s="11"/>
    </row>
    <row r="4219" spans="4:4" x14ac:dyDescent="0.2">
      <c r="D4219" s="11"/>
    </row>
    <row r="4220" spans="4:4" x14ac:dyDescent="0.2">
      <c r="D4220" s="11"/>
    </row>
    <row r="4221" spans="4:4" x14ac:dyDescent="0.2">
      <c r="D4221" s="11"/>
    </row>
    <row r="4222" spans="4:4" x14ac:dyDescent="0.2">
      <c r="D4222" s="11"/>
    </row>
    <row r="4223" spans="4:4" x14ac:dyDescent="0.2">
      <c r="D4223" s="11"/>
    </row>
    <row r="4224" spans="4:4" x14ac:dyDescent="0.2">
      <c r="D4224" s="11"/>
    </row>
    <row r="4225" spans="4:4" x14ac:dyDescent="0.2">
      <c r="D4225" s="11"/>
    </row>
    <row r="4226" spans="4:4" x14ac:dyDescent="0.2">
      <c r="D4226" s="11"/>
    </row>
    <row r="4227" spans="4:4" x14ac:dyDescent="0.2">
      <c r="D4227" s="11"/>
    </row>
    <row r="4228" spans="4:4" x14ac:dyDescent="0.2">
      <c r="D4228" s="11"/>
    </row>
    <row r="4229" spans="4:4" x14ac:dyDescent="0.2">
      <c r="D4229" s="11"/>
    </row>
    <row r="4230" spans="4:4" x14ac:dyDescent="0.2">
      <c r="D4230" s="11"/>
    </row>
    <row r="4231" spans="4:4" x14ac:dyDescent="0.2">
      <c r="D4231" s="11"/>
    </row>
    <row r="4232" spans="4:4" x14ac:dyDescent="0.2">
      <c r="D4232" s="11"/>
    </row>
    <row r="4233" spans="4:4" x14ac:dyDescent="0.2">
      <c r="D4233" s="11"/>
    </row>
    <row r="4234" spans="4:4" x14ac:dyDescent="0.2">
      <c r="D4234" s="11"/>
    </row>
    <row r="4235" spans="4:4" x14ac:dyDescent="0.2">
      <c r="D4235" s="11"/>
    </row>
    <row r="4236" spans="4:4" x14ac:dyDescent="0.2">
      <c r="D4236" s="11"/>
    </row>
    <row r="4237" spans="4:4" x14ac:dyDescent="0.2">
      <c r="D4237" s="11"/>
    </row>
    <row r="4238" spans="4:4" x14ac:dyDescent="0.2">
      <c r="D4238" s="11"/>
    </row>
    <row r="4239" spans="4:4" x14ac:dyDescent="0.2">
      <c r="D4239" s="11"/>
    </row>
    <row r="4240" spans="4:4" x14ac:dyDescent="0.2">
      <c r="D4240" s="11"/>
    </row>
    <row r="4241" spans="4:4" x14ac:dyDescent="0.2">
      <c r="D4241" s="11"/>
    </row>
    <row r="4242" spans="4:4" x14ac:dyDescent="0.2">
      <c r="D4242" s="11"/>
    </row>
    <row r="4243" spans="4:4" x14ac:dyDescent="0.2">
      <c r="D4243" s="11"/>
    </row>
    <row r="4244" spans="4:4" x14ac:dyDescent="0.2">
      <c r="D4244" s="11"/>
    </row>
    <row r="4245" spans="4:4" x14ac:dyDescent="0.2">
      <c r="D4245" s="11"/>
    </row>
    <row r="4246" spans="4:4" x14ac:dyDescent="0.2">
      <c r="D4246" s="11"/>
    </row>
    <row r="4247" spans="4:4" x14ac:dyDescent="0.2">
      <c r="D4247" s="11"/>
    </row>
    <row r="4248" spans="4:4" x14ac:dyDescent="0.2">
      <c r="D4248" s="11"/>
    </row>
    <row r="4249" spans="4:4" x14ac:dyDescent="0.2">
      <c r="D4249" s="11"/>
    </row>
    <row r="4250" spans="4:4" x14ac:dyDescent="0.2">
      <c r="D4250" s="11"/>
    </row>
    <row r="4251" spans="4:4" x14ac:dyDescent="0.2">
      <c r="D4251" s="11"/>
    </row>
    <row r="4252" spans="4:4" x14ac:dyDescent="0.2">
      <c r="D4252" s="11"/>
    </row>
    <row r="4253" spans="4:4" x14ac:dyDescent="0.2">
      <c r="D4253" s="11"/>
    </row>
    <row r="4254" spans="4:4" x14ac:dyDescent="0.2">
      <c r="D4254" s="11"/>
    </row>
    <row r="4255" spans="4:4" x14ac:dyDescent="0.2">
      <c r="D4255" s="11"/>
    </row>
    <row r="4256" spans="4:4" x14ac:dyDescent="0.2">
      <c r="D4256" s="11"/>
    </row>
    <row r="4257" spans="4:4" x14ac:dyDescent="0.2">
      <c r="D4257" s="11"/>
    </row>
    <row r="4258" spans="4:4" x14ac:dyDescent="0.2">
      <c r="D4258" s="11"/>
    </row>
    <row r="4259" spans="4:4" x14ac:dyDescent="0.2">
      <c r="D4259" s="11"/>
    </row>
    <row r="4260" spans="4:4" x14ac:dyDescent="0.2">
      <c r="D4260" s="11"/>
    </row>
    <row r="4261" spans="4:4" x14ac:dyDescent="0.2">
      <c r="D4261" s="11"/>
    </row>
    <row r="4262" spans="4:4" x14ac:dyDescent="0.2">
      <c r="D4262" s="11"/>
    </row>
    <row r="4263" spans="4:4" x14ac:dyDescent="0.2">
      <c r="D4263" s="11"/>
    </row>
    <row r="4264" spans="4:4" x14ac:dyDescent="0.2">
      <c r="D4264" s="11"/>
    </row>
    <row r="4265" spans="4:4" x14ac:dyDescent="0.2">
      <c r="D4265" s="11"/>
    </row>
    <row r="4266" spans="4:4" x14ac:dyDescent="0.2">
      <c r="D4266" s="11"/>
    </row>
    <row r="4267" spans="4:4" x14ac:dyDescent="0.2">
      <c r="D4267" s="11"/>
    </row>
    <row r="4268" spans="4:4" x14ac:dyDescent="0.2">
      <c r="D4268" s="11"/>
    </row>
    <row r="4269" spans="4:4" x14ac:dyDescent="0.2">
      <c r="D4269" s="11"/>
    </row>
    <row r="4270" spans="4:4" x14ac:dyDescent="0.2">
      <c r="D4270" s="11"/>
    </row>
    <row r="4271" spans="4:4" x14ac:dyDescent="0.2">
      <c r="D4271" s="11"/>
    </row>
    <row r="4272" spans="4:4" x14ac:dyDescent="0.2">
      <c r="D4272" s="11"/>
    </row>
    <row r="4273" spans="4:4" x14ac:dyDescent="0.2">
      <c r="D4273" s="11"/>
    </row>
    <row r="4274" spans="4:4" x14ac:dyDescent="0.2">
      <c r="D4274" s="11"/>
    </row>
    <row r="4275" spans="4:4" x14ac:dyDescent="0.2">
      <c r="D4275" s="11"/>
    </row>
    <row r="4276" spans="4:4" x14ac:dyDescent="0.2">
      <c r="D4276" s="11"/>
    </row>
    <row r="4277" spans="4:4" x14ac:dyDescent="0.2">
      <c r="D4277" s="11"/>
    </row>
    <row r="4278" spans="4:4" x14ac:dyDescent="0.2">
      <c r="D4278" s="11"/>
    </row>
    <row r="4279" spans="4:4" x14ac:dyDescent="0.2">
      <c r="D4279" s="11"/>
    </row>
    <row r="4280" spans="4:4" x14ac:dyDescent="0.2">
      <c r="D4280" s="11"/>
    </row>
    <row r="4281" spans="4:4" x14ac:dyDescent="0.2">
      <c r="D4281" s="11"/>
    </row>
    <row r="4282" spans="4:4" x14ac:dyDescent="0.2">
      <c r="D4282" s="11"/>
    </row>
    <row r="4283" spans="4:4" x14ac:dyDescent="0.2">
      <c r="D4283" s="11"/>
    </row>
    <row r="4284" spans="4:4" x14ac:dyDescent="0.2">
      <c r="D4284" s="11"/>
    </row>
    <row r="4285" spans="4:4" x14ac:dyDescent="0.2">
      <c r="D4285" s="11"/>
    </row>
    <row r="4286" spans="4:4" x14ac:dyDescent="0.2">
      <c r="D4286" s="11"/>
    </row>
    <row r="4287" spans="4:4" x14ac:dyDescent="0.2">
      <c r="D4287" s="11"/>
    </row>
    <row r="4288" spans="4:4" x14ac:dyDescent="0.2">
      <c r="D4288" s="11"/>
    </row>
    <row r="4289" spans="4:4" x14ac:dyDescent="0.2">
      <c r="D4289" s="11"/>
    </row>
    <row r="4290" spans="4:4" x14ac:dyDescent="0.2">
      <c r="D4290" s="11"/>
    </row>
    <row r="4291" spans="4:4" x14ac:dyDescent="0.2">
      <c r="D4291" s="11"/>
    </row>
    <row r="4292" spans="4:4" x14ac:dyDescent="0.2">
      <c r="D4292" s="11"/>
    </row>
    <row r="4293" spans="4:4" x14ac:dyDescent="0.2">
      <c r="D4293" s="11"/>
    </row>
    <row r="4294" spans="4:4" x14ac:dyDescent="0.2">
      <c r="D4294" s="11"/>
    </row>
    <row r="4295" spans="4:4" x14ac:dyDescent="0.2">
      <c r="D4295" s="11"/>
    </row>
    <row r="4296" spans="4:4" x14ac:dyDescent="0.2">
      <c r="D4296" s="11"/>
    </row>
    <row r="4297" spans="4:4" x14ac:dyDescent="0.2">
      <c r="D4297" s="11"/>
    </row>
    <row r="4298" spans="4:4" x14ac:dyDescent="0.2">
      <c r="D4298" s="11"/>
    </row>
    <row r="4299" spans="4:4" x14ac:dyDescent="0.2">
      <c r="D4299" s="11"/>
    </row>
    <row r="4300" spans="4:4" x14ac:dyDescent="0.2">
      <c r="D4300" s="11"/>
    </row>
    <row r="4301" spans="4:4" x14ac:dyDescent="0.2">
      <c r="D4301" s="11"/>
    </row>
    <row r="4302" spans="4:4" x14ac:dyDescent="0.2">
      <c r="D4302" s="11"/>
    </row>
    <row r="4303" spans="4:4" x14ac:dyDescent="0.2">
      <c r="D4303" s="11"/>
    </row>
    <row r="4304" spans="4:4" x14ac:dyDescent="0.2">
      <c r="D4304" s="11"/>
    </row>
    <row r="4305" spans="4:4" x14ac:dyDescent="0.2">
      <c r="D4305" s="11"/>
    </row>
    <row r="4306" spans="4:4" x14ac:dyDescent="0.2">
      <c r="D4306" s="11"/>
    </row>
    <row r="4307" spans="4:4" x14ac:dyDescent="0.2">
      <c r="D4307" s="11"/>
    </row>
    <row r="4308" spans="4:4" x14ac:dyDescent="0.2">
      <c r="D4308" s="11"/>
    </row>
    <row r="4309" spans="4:4" x14ac:dyDescent="0.2">
      <c r="D4309" s="11"/>
    </row>
    <row r="4310" spans="4:4" x14ac:dyDescent="0.2">
      <c r="D4310" s="11"/>
    </row>
    <row r="4311" spans="4:4" x14ac:dyDescent="0.2">
      <c r="D4311" s="11"/>
    </row>
    <row r="4312" spans="4:4" x14ac:dyDescent="0.2">
      <c r="D4312" s="11"/>
    </row>
    <row r="4313" spans="4:4" x14ac:dyDescent="0.2">
      <c r="D4313" s="11"/>
    </row>
    <row r="4314" spans="4:4" x14ac:dyDescent="0.2">
      <c r="D4314" s="11"/>
    </row>
    <row r="4315" spans="4:4" x14ac:dyDescent="0.2">
      <c r="D4315" s="11"/>
    </row>
    <row r="4316" spans="4:4" x14ac:dyDescent="0.2">
      <c r="D4316" s="11"/>
    </row>
    <row r="4317" spans="4:4" x14ac:dyDescent="0.2">
      <c r="D4317" s="11"/>
    </row>
    <row r="4318" spans="4:4" x14ac:dyDescent="0.2">
      <c r="D4318" s="11"/>
    </row>
    <row r="4319" spans="4:4" x14ac:dyDescent="0.2">
      <c r="D4319" s="11"/>
    </row>
    <row r="4320" spans="4:4" x14ac:dyDescent="0.2">
      <c r="D4320" s="11"/>
    </row>
    <row r="4321" spans="4:4" x14ac:dyDescent="0.2">
      <c r="D4321" s="11"/>
    </row>
    <row r="4322" spans="4:4" x14ac:dyDescent="0.2">
      <c r="D4322" s="11"/>
    </row>
    <row r="4323" spans="4:4" x14ac:dyDescent="0.2">
      <c r="D4323" s="11"/>
    </row>
    <row r="4324" spans="4:4" x14ac:dyDescent="0.2">
      <c r="D4324" s="11"/>
    </row>
    <row r="4325" spans="4:4" x14ac:dyDescent="0.2">
      <c r="D4325" s="11"/>
    </row>
    <row r="4326" spans="4:4" x14ac:dyDescent="0.2">
      <c r="D4326" s="11"/>
    </row>
    <row r="4327" spans="4:4" x14ac:dyDescent="0.2">
      <c r="D4327" s="11"/>
    </row>
    <row r="4328" spans="4:4" x14ac:dyDescent="0.2">
      <c r="D4328" s="11"/>
    </row>
    <row r="4329" spans="4:4" x14ac:dyDescent="0.2">
      <c r="D4329" s="11"/>
    </row>
    <row r="4330" spans="4:4" x14ac:dyDescent="0.2">
      <c r="D4330" s="11"/>
    </row>
    <row r="4331" spans="4:4" x14ac:dyDescent="0.2">
      <c r="D4331" s="11"/>
    </row>
    <row r="4332" spans="4:4" x14ac:dyDescent="0.2">
      <c r="D4332" s="11"/>
    </row>
    <row r="4333" spans="4:4" x14ac:dyDescent="0.2">
      <c r="D4333" s="11"/>
    </row>
    <row r="4334" spans="4:4" x14ac:dyDescent="0.2">
      <c r="D4334" s="11"/>
    </row>
    <row r="4335" spans="4:4" x14ac:dyDescent="0.2">
      <c r="D4335" s="11"/>
    </row>
    <row r="4336" spans="4:4" x14ac:dyDescent="0.2">
      <c r="D4336" s="11"/>
    </row>
    <row r="4337" spans="4:4" x14ac:dyDescent="0.2">
      <c r="D4337" s="11"/>
    </row>
    <row r="4338" spans="4:4" x14ac:dyDescent="0.2">
      <c r="D4338" s="11"/>
    </row>
    <row r="4339" spans="4:4" x14ac:dyDescent="0.2">
      <c r="D4339" s="11"/>
    </row>
    <row r="4340" spans="4:4" x14ac:dyDescent="0.2">
      <c r="D4340" s="11"/>
    </row>
    <row r="4341" spans="4:4" x14ac:dyDescent="0.2">
      <c r="D4341" s="11"/>
    </row>
    <row r="4342" spans="4:4" x14ac:dyDescent="0.2">
      <c r="D4342" s="11"/>
    </row>
    <row r="4343" spans="4:4" x14ac:dyDescent="0.2">
      <c r="D4343" s="11"/>
    </row>
    <row r="4344" spans="4:4" x14ac:dyDescent="0.2">
      <c r="D4344" s="11"/>
    </row>
    <row r="4345" spans="4:4" x14ac:dyDescent="0.2">
      <c r="D4345" s="11"/>
    </row>
    <row r="4346" spans="4:4" x14ac:dyDescent="0.2">
      <c r="D4346" s="11"/>
    </row>
    <row r="4347" spans="4:4" x14ac:dyDescent="0.2">
      <c r="D4347" s="11"/>
    </row>
    <row r="4348" spans="4:4" x14ac:dyDescent="0.2">
      <c r="D4348" s="11"/>
    </row>
    <row r="4349" spans="4:4" x14ac:dyDescent="0.2">
      <c r="D4349" s="11"/>
    </row>
    <row r="4350" spans="4:4" x14ac:dyDescent="0.2">
      <c r="D4350" s="11"/>
    </row>
    <row r="4351" spans="4:4" x14ac:dyDescent="0.2">
      <c r="D4351" s="11"/>
    </row>
    <row r="4352" spans="4:4" x14ac:dyDescent="0.2">
      <c r="D4352" s="11"/>
    </row>
    <row r="4353" spans="4:4" x14ac:dyDescent="0.2">
      <c r="D4353" s="11"/>
    </row>
    <row r="4354" spans="4:4" x14ac:dyDescent="0.2">
      <c r="D4354" s="11"/>
    </row>
    <row r="4355" spans="4:4" x14ac:dyDescent="0.2">
      <c r="D4355" s="11"/>
    </row>
    <row r="4356" spans="4:4" x14ac:dyDescent="0.2">
      <c r="D4356" s="11"/>
    </row>
    <row r="4357" spans="4:4" x14ac:dyDescent="0.2">
      <c r="D4357" s="11"/>
    </row>
    <row r="4358" spans="4:4" x14ac:dyDescent="0.2">
      <c r="D4358" s="11"/>
    </row>
    <row r="4359" spans="4:4" x14ac:dyDescent="0.2">
      <c r="D4359" s="11"/>
    </row>
    <row r="4360" spans="4:4" x14ac:dyDescent="0.2">
      <c r="D4360" s="11"/>
    </row>
    <row r="4361" spans="4:4" x14ac:dyDescent="0.2">
      <c r="D4361" s="11"/>
    </row>
    <row r="4362" spans="4:4" x14ac:dyDescent="0.2">
      <c r="D4362" s="11"/>
    </row>
    <row r="4363" spans="4:4" x14ac:dyDescent="0.2">
      <c r="D4363" s="11"/>
    </row>
    <row r="4364" spans="4:4" x14ac:dyDescent="0.2">
      <c r="D4364" s="11"/>
    </row>
    <row r="4365" spans="4:4" x14ac:dyDescent="0.2">
      <c r="D4365" s="11"/>
    </row>
    <row r="4366" spans="4:4" x14ac:dyDescent="0.2">
      <c r="D4366" s="11"/>
    </row>
    <row r="4367" spans="4:4" x14ac:dyDescent="0.2">
      <c r="D4367" s="11"/>
    </row>
    <row r="4368" spans="4:4" x14ac:dyDescent="0.2">
      <c r="D4368" s="11"/>
    </row>
    <row r="4369" spans="4:4" x14ac:dyDescent="0.2">
      <c r="D4369" s="11"/>
    </row>
    <row r="4370" spans="4:4" x14ac:dyDescent="0.2">
      <c r="D4370" s="11"/>
    </row>
    <row r="4371" spans="4:4" x14ac:dyDescent="0.2">
      <c r="D4371" s="11"/>
    </row>
    <row r="4372" spans="4:4" x14ac:dyDescent="0.2">
      <c r="D4372" s="11"/>
    </row>
    <row r="4373" spans="4:4" x14ac:dyDescent="0.2">
      <c r="D4373" s="11"/>
    </row>
    <row r="4374" spans="4:4" x14ac:dyDescent="0.2">
      <c r="D4374" s="11"/>
    </row>
    <row r="4375" spans="4:4" x14ac:dyDescent="0.2">
      <c r="D4375" s="11"/>
    </row>
    <row r="4376" spans="4:4" x14ac:dyDescent="0.2">
      <c r="D4376" s="11"/>
    </row>
    <row r="4377" spans="4:4" x14ac:dyDescent="0.2">
      <c r="D4377" s="11"/>
    </row>
    <row r="4378" spans="4:4" x14ac:dyDescent="0.2">
      <c r="D4378" s="11"/>
    </row>
    <row r="4379" spans="4:4" x14ac:dyDescent="0.2">
      <c r="D4379" s="11"/>
    </row>
    <row r="4380" spans="4:4" x14ac:dyDescent="0.2">
      <c r="D4380" s="11"/>
    </row>
    <row r="4381" spans="4:4" x14ac:dyDescent="0.2">
      <c r="D4381" s="11"/>
    </row>
    <row r="4382" spans="4:4" x14ac:dyDescent="0.2">
      <c r="D4382" s="11"/>
    </row>
    <row r="4383" spans="4:4" x14ac:dyDescent="0.2">
      <c r="D4383" s="11"/>
    </row>
    <row r="4384" spans="4:4" x14ac:dyDescent="0.2">
      <c r="D4384" s="11"/>
    </row>
    <row r="4385" spans="4:4" x14ac:dyDescent="0.2">
      <c r="D4385" s="11"/>
    </row>
    <row r="4386" spans="4:4" x14ac:dyDescent="0.2">
      <c r="D4386" s="11"/>
    </row>
    <row r="4387" spans="4:4" x14ac:dyDescent="0.2">
      <c r="D4387" s="11"/>
    </row>
    <row r="4388" spans="4:4" x14ac:dyDescent="0.2">
      <c r="D4388" s="11"/>
    </row>
    <row r="4389" spans="4:4" x14ac:dyDescent="0.2">
      <c r="D4389" s="11"/>
    </row>
    <row r="4390" spans="4:4" x14ac:dyDescent="0.2">
      <c r="D4390" s="11"/>
    </row>
    <row r="4391" spans="4:4" x14ac:dyDescent="0.2">
      <c r="D4391" s="11"/>
    </row>
    <row r="4392" spans="4:4" x14ac:dyDescent="0.2">
      <c r="D4392" s="11"/>
    </row>
    <row r="4393" spans="4:4" x14ac:dyDescent="0.2">
      <c r="D4393" s="11"/>
    </row>
    <row r="4394" spans="4:4" x14ac:dyDescent="0.2">
      <c r="D4394" s="11"/>
    </row>
    <row r="4395" spans="4:4" x14ac:dyDescent="0.2">
      <c r="D4395" s="11"/>
    </row>
    <row r="4396" spans="4:4" x14ac:dyDescent="0.2">
      <c r="D4396" s="11"/>
    </row>
    <row r="4397" spans="4:4" x14ac:dyDescent="0.2">
      <c r="D4397" s="11"/>
    </row>
    <row r="4398" spans="4:4" x14ac:dyDescent="0.2">
      <c r="D4398" s="11"/>
    </row>
    <row r="4399" spans="4:4" x14ac:dyDescent="0.2">
      <c r="D4399" s="11"/>
    </row>
    <row r="4400" spans="4:4" x14ac:dyDescent="0.2">
      <c r="D4400" s="11"/>
    </row>
    <row r="4401" spans="4:4" x14ac:dyDescent="0.2">
      <c r="D4401" s="11"/>
    </row>
    <row r="4402" spans="4:4" x14ac:dyDescent="0.2">
      <c r="D4402" s="11"/>
    </row>
    <row r="4403" spans="4:4" x14ac:dyDescent="0.2">
      <c r="D4403" s="11"/>
    </row>
    <row r="4404" spans="4:4" x14ac:dyDescent="0.2">
      <c r="D4404" s="11"/>
    </row>
    <row r="4405" spans="4:4" x14ac:dyDescent="0.2">
      <c r="D4405" s="11"/>
    </row>
    <row r="4406" spans="4:4" x14ac:dyDescent="0.2">
      <c r="D4406" s="11"/>
    </row>
    <row r="4407" spans="4:4" x14ac:dyDescent="0.2">
      <c r="D4407" s="11"/>
    </row>
    <row r="4408" spans="4:4" x14ac:dyDescent="0.2">
      <c r="D4408" s="11"/>
    </row>
    <row r="4409" spans="4:4" x14ac:dyDescent="0.2">
      <c r="D4409" s="11"/>
    </row>
    <row r="4410" spans="4:4" x14ac:dyDescent="0.2">
      <c r="D4410" s="11"/>
    </row>
    <row r="4411" spans="4:4" x14ac:dyDescent="0.2">
      <c r="D4411" s="11"/>
    </row>
    <row r="4412" spans="4:4" x14ac:dyDescent="0.2">
      <c r="D4412" s="11"/>
    </row>
    <row r="4413" spans="4:4" x14ac:dyDescent="0.2">
      <c r="D4413" s="11"/>
    </row>
    <row r="4414" spans="4:4" x14ac:dyDescent="0.2">
      <c r="D4414" s="11"/>
    </row>
    <row r="4415" spans="4:4" x14ac:dyDescent="0.2">
      <c r="D4415" s="11"/>
    </row>
    <row r="4416" spans="4:4" x14ac:dyDescent="0.2">
      <c r="D4416" s="11"/>
    </row>
    <row r="4417" spans="4:4" x14ac:dyDescent="0.2">
      <c r="D4417" s="11"/>
    </row>
    <row r="4418" spans="4:4" x14ac:dyDescent="0.2">
      <c r="D4418" s="11"/>
    </row>
    <row r="4419" spans="4:4" x14ac:dyDescent="0.2">
      <c r="D4419" s="11"/>
    </row>
    <row r="4420" spans="4:4" x14ac:dyDescent="0.2">
      <c r="D4420" s="11"/>
    </row>
    <row r="4421" spans="4:4" x14ac:dyDescent="0.2">
      <c r="D4421" s="11"/>
    </row>
    <row r="4422" spans="4:4" x14ac:dyDescent="0.2">
      <c r="D4422" s="11"/>
    </row>
    <row r="4423" spans="4:4" x14ac:dyDescent="0.2">
      <c r="D4423" s="11"/>
    </row>
    <row r="4424" spans="4:4" x14ac:dyDescent="0.2">
      <c r="D4424" s="11"/>
    </row>
    <row r="4425" spans="4:4" x14ac:dyDescent="0.2">
      <c r="D4425" s="11"/>
    </row>
    <row r="4426" spans="4:4" x14ac:dyDescent="0.2">
      <c r="D4426" s="11"/>
    </row>
    <row r="4427" spans="4:4" x14ac:dyDescent="0.2">
      <c r="D4427" s="11"/>
    </row>
    <row r="4428" spans="4:4" x14ac:dyDescent="0.2">
      <c r="D4428" s="11"/>
    </row>
    <row r="4429" spans="4:4" x14ac:dyDescent="0.2">
      <c r="D4429" s="11"/>
    </row>
    <row r="4430" spans="4:4" x14ac:dyDescent="0.2">
      <c r="D4430" s="11"/>
    </row>
    <row r="4431" spans="4:4" x14ac:dyDescent="0.2">
      <c r="D4431" s="11"/>
    </row>
    <row r="4432" spans="4:4" x14ac:dyDescent="0.2">
      <c r="D4432" s="11"/>
    </row>
    <row r="4433" spans="4:4" x14ac:dyDescent="0.2">
      <c r="D4433" s="11"/>
    </row>
    <row r="4434" spans="4:4" x14ac:dyDescent="0.2">
      <c r="D4434" s="11"/>
    </row>
    <row r="4435" spans="4:4" x14ac:dyDescent="0.2">
      <c r="D4435" s="11"/>
    </row>
    <row r="4436" spans="4:4" x14ac:dyDescent="0.2">
      <c r="D4436" s="11"/>
    </row>
    <row r="4437" spans="4:4" x14ac:dyDescent="0.2">
      <c r="D4437" s="11"/>
    </row>
    <row r="4438" spans="4:4" x14ac:dyDescent="0.2">
      <c r="D4438" s="11"/>
    </row>
    <row r="4439" spans="4:4" x14ac:dyDescent="0.2">
      <c r="D4439" s="11"/>
    </row>
    <row r="4440" spans="4:4" x14ac:dyDescent="0.2">
      <c r="D4440" s="11"/>
    </row>
    <row r="4441" spans="4:4" x14ac:dyDescent="0.2">
      <c r="D4441" s="11"/>
    </row>
    <row r="4442" spans="4:4" x14ac:dyDescent="0.2">
      <c r="D4442" s="11"/>
    </row>
    <row r="4443" spans="4:4" x14ac:dyDescent="0.2">
      <c r="D4443" s="11"/>
    </row>
    <row r="4444" spans="4:4" x14ac:dyDescent="0.2">
      <c r="D4444" s="11"/>
    </row>
    <row r="4445" spans="4:4" x14ac:dyDescent="0.2">
      <c r="D4445" s="11"/>
    </row>
    <row r="4446" spans="4:4" x14ac:dyDescent="0.2">
      <c r="D4446" s="11"/>
    </row>
    <row r="4447" spans="4:4" x14ac:dyDescent="0.2">
      <c r="D4447" s="11"/>
    </row>
    <row r="4448" spans="4:4" x14ac:dyDescent="0.2">
      <c r="D4448" s="11"/>
    </row>
    <row r="4449" spans="4:4" x14ac:dyDescent="0.2">
      <c r="D4449" s="11"/>
    </row>
    <row r="4450" spans="4:4" x14ac:dyDescent="0.2">
      <c r="D4450" s="11"/>
    </row>
    <row r="4451" spans="4:4" x14ac:dyDescent="0.2">
      <c r="D4451" s="11"/>
    </row>
    <row r="4452" spans="4:4" x14ac:dyDescent="0.2">
      <c r="D4452" s="11"/>
    </row>
    <row r="4453" spans="4:4" x14ac:dyDescent="0.2">
      <c r="D4453" s="11"/>
    </row>
    <row r="4454" spans="4:4" x14ac:dyDescent="0.2">
      <c r="D4454" s="11"/>
    </row>
    <row r="4455" spans="4:4" x14ac:dyDescent="0.2">
      <c r="D4455" s="11"/>
    </row>
    <row r="4456" spans="4:4" x14ac:dyDescent="0.2">
      <c r="D4456" s="11"/>
    </row>
    <row r="4457" spans="4:4" x14ac:dyDescent="0.2">
      <c r="D4457" s="11"/>
    </row>
    <row r="4458" spans="4:4" x14ac:dyDescent="0.2">
      <c r="D4458" s="11"/>
    </row>
    <row r="4459" spans="4:4" x14ac:dyDescent="0.2">
      <c r="D4459" s="11"/>
    </row>
    <row r="4460" spans="4:4" x14ac:dyDescent="0.2">
      <c r="D4460" s="11"/>
    </row>
    <row r="4461" spans="4:4" x14ac:dyDescent="0.2">
      <c r="D4461" s="11"/>
    </row>
    <row r="4462" spans="4:4" x14ac:dyDescent="0.2">
      <c r="D4462" s="11"/>
    </row>
    <row r="4463" spans="4:4" x14ac:dyDescent="0.2">
      <c r="D4463" s="11"/>
    </row>
    <row r="4464" spans="4:4" x14ac:dyDescent="0.2">
      <c r="D4464" s="11"/>
    </row>
    <row r="4465" spans="4:4" x14ac:dyDescent="0.2">
      <c r="D4465" s="11"/>
    </row>
    <row r="4466" spans="4:4" x14ac:dyDescent="0.2">
      <c r="D4466" s="11"/>
    </row>
    <row r="4467" spans="4:4" x14ac:dyDescent="0.2">
      <c r="D4467" s="11"/>
    </row>
    <row r="4468" spans="4:4" x14ac:dyDescent="0.2">
      <c r="D4468" s="11"/>
    </row>
    <row r="4469" spans="4:4" x14ac:dyDescent="0.2">
      <c r="D4469" s="11"/>
    </row>
    <row r="4470" spans="4:4" x14ac:dyDescent="0.2">
      <c r="D4470" s="11"/>
    </row>
    <row r="4471" spans="4:4" x14ac:dyDescent="0.2">
      <c r="D4471" s="11"/>
    </row>
    <row r="4472" spans="4:4" x14ac:dyDescent="0.2">
      <c r="D4472" s="11"/>
    </row>
    <row r="4473" spans="4:4" x14ac:dyDescent="0.2">
      <c r="D4473" s="11"/>
    </row>
    <row r="4474" spans="4:4" x14ac:dyDescent="0.2">
      <c r="D4474" s="11"/>
    </row>
    <row r="4475" spans="4:4" x14ac:dyDescent="0.2">
      <c r="D4475" s="11"/>
    </row>
    <row r="4476" spans="4:4" x14ac:dyDescent="0.2">
      <c r="D4476" s="11"/>
    </row>
    <row r="4477" spans="4:4" x14ac:dyDescent="0.2">
      <c r="D4477" s="11"/>
    </row>
    <row r="4478" spans="4:4" x14ac:dyDescent="0.2">
      <c r="D4478" s="11"/>
    </row>
    <row r="4479" spans="4:4" x14ac:dyDescent="0.2">
      <c r="D4479" s="11"/>
    </row>
    <row r="4480" spans="4:4" x14ac:dyDescent="0.2">
      <c r="D4480" s="11"/>
    </row>
    <row r="4481" spans="4:4" x14ac:dyDescent="0.2">
      <c r="D4481" s="11"/>
    </row>
    <row r="4482" spans="4:4" x14ac:dyDescent="0.2">
      <c r="D4482" s="11"/>
    </row>
    <row r="4483" spans="4:4" x14ac:dyDescent="0.2">
      <c r="D4483" s="11"/>
    </row>
    <row r="4484" spans="4:4" x14ac:dyDescent="0.2">
      <c r="D4484" s="11"/>
    </row>
    <row r="4485" spans="4:4" x14ac:dyDescent="0.2">
      <c r="D4485" s="11"/>
    </row>
    <row r="4486" spans="4:4" x14ac:dyDescent="0.2">
      <c r="D4486" s="11"/>
    </row>
    <row r="4487" spans="4:4" x14ac:dyDescent="0.2">
      <c r="D4487" s="11"/>
    </row>
    <row r="4488" spans="4:4" x14ac:dyDescent="0.2">
      <c r="D4488" s="11"/>
    </row>
    <row r="4489" spans="4:4" x14ac:dyDescent="0.2">
      <c r="D4489" s="11"/>
    </row>
    <row r="4490" spans="4:4" x14ac:dyDescent="0.2">
      <c r="D4490" s="11"/>
    </row>
    <row r="4491" spans="4:4" x14ac:dyDescent="0.2">
      <c r="D4491" s="11"/>
    </row>
    <row r="4492" spans="4:4" x14ac:dyDescent="0.2">
      <c r="D4492" s="11"/>
    </row>
    <row r="4493" spans="4:4" x14ac:dyDescent="0.2">
      <c r="D4493" s="11"/>
    </row>
    <row r="4494" spans="4:4" x14ac:dyDescent="0.2">
      <c r="D4494" s="11"/>
    </row>
    <row r="4495" spans="4:4" x14ac:dyDescent="0.2">
      <c r="D4495" s="11"/>
    </row>
    <row r="4496" spans="4:4" x14ac:dyDescent="0.2">
      <c r="D4496" s="11"/>
    </row>
    <row r="4497" spans="4:4" x14ac:dyDescent="0.2">
      <c r="D4497" s="11"/>
    </row>
    <row r="4498" spans="4:4" x14ac:dyDescent="0.2">
      <c r="D4498" s="11"/>
    </row>
    <row r="4499" spans="4:4" x14ac:dyDescent="0.2">
      <c r="D4499" s="11"/>
    </row>
    <row r="4500" spans="4:4" x14ac:dyDescent="0.2">
      <c r="D4500" s="11"/>
    </row>
    <row r="4501" spans="4:4" x14ac:dyDescent="0.2">
      <c r="D4501" s="11"/>
    </row>
    <row r="4502" spans="4:4" x14ac:dyDescent="0.2">
      <c r="D4502" s="11"/>
    </row>
    <row r="4503" spans="4:4" x14ac:dyDescent="0.2">
      <c r="D4503" s="11"/>
    </row>
    <row r="4504" spans="4:4" x14ac:dyDescent="0.2">
      <c r="D4504" s="11"/>
    </row>
    <row r="4505" spans="4:4" x14ac:dyDescent="0.2">
      <c r="D4505" s="11"/>
    </row>
    <row r="4506" spans="4:4" x14ac:dyDescent="0.2">
      <c r="D4506" s="11"/>
    </row>
    <row r="4507" spans="4:4" x14ac:dyDescent="0.2">
      <c r="D4507" s="11"/>
    </row>
    <row r="4508" spans="4:4" x14ac:dyDescent="0.2">
      <c r="D4508" s="11"/>
    </row>
    <row r="4509" spans="4:4" x14ac:dyDescent="0.2">
      <c r="D4509" s="11"/>
    </row>
    <row r="4510" spans="4:4" x14ac:dyDescent="0.2">
      <c r="D4510" s="11"/>
    </row>
    <row r="4511" spans="4:4" x14ac:dyDescent="0.2">
      <c r="D4511" s="11"/>
    </row>
    <row r="4512" spans="4:4" x14ac:dyDescent="0.2">
      <c r="D4512" s="11"/>
    </row>
    <row r="4513" spans="4:4" x14ac:dyDescent="0.2">
      <c r="D4513" s="11"/>
    </row>
    <row r="4514" spans="4:4" x14ac:dyDescent="0.2">
      <c r="D4514" s="11"/>
    </row>
    <row r="4515" spans="4:4" x14ac:dyDescent="0.2">
      <c r="D4515" s="11"/>
    </row>
    <row r="4516" spans="4:4" x14ac:dyDescent="0.2">
      <c r="D4516" s="11"/>
    </row>
    <row r="4517" spans="4:4" x14ac:dyDescent="0.2">
      <c r="D4517" s="11"/>
    </row>
    <row r="4518" spans="4:4" x14ac:dyDescent="0.2">
      <c r="D4518" s="11"/>
    </row>
    <row r="4519" spans="4:4" x14ac:dyDescent="0.2">
      <c r="D4519" s="11"/>
    </row>
    <row r="4520" spans="4:4" x14ac:dyDescent="0.2">
      <c r="D4520" s="11"/>
    </row>
    <row r="4521" spans="4:4" x14ac:dyDescent="0.2">
      <c r="D4521" s="11"/>
    </row>
    <row r="4522" spans="4:4" x14ac:dyDescent="0.2">
      <c r="D4522" s="11"/>
    </row>
    <row r="4523" spans="4:4" x14ac:dyDescent="0.2">
      <c r="D4523" s="11"/>
    </row>
    <row r="4524" spans="4:4" x14ac:dyDescent="0.2">
      <c r="D4524" s="11"/>
    </row>
    <row r="4525" spans="4:4" x14ac:dyDescent="0.2">
      <c r="D4525" s="11"/>
    </row>
    <row r="4526" spans="4:4" x14ac:dyDescent="0.2">
      <c r="D4526" s="11"/>
    </row>
    <row r="4527" spans="4:4" x14ac:dyDescent="0.2">
      <c r="D4527" s="11"/>
    </row>
    <row r="4528" spans="4:4" x14ac:dyDescent="0.2">
      <c r="D4528" s="11"/>
    </row>
    <row r="4529" spans="4:4" x14ac:dyDescent="0.2">
      <c r="D4529" s="11"/>
    </row>
    <row r="4530" spans="4:4" x14ac:dyDescent="0.2">
      <c r="D4530" s="11"/>
    </row>
    <row r="4531" spans="4:4" x14ac:dyDescent="0.2">
      <c r="D4531" s="11"/>
    </row>
    <row r="4532" spans="4:4" x14ac:dyDescent="0.2">
      <c r="D4532" s="11"/>
    </row>
    <row r="4533" spans="4:4" x14ac:dyDescent="0.2">
      <c r="D4533" s="11"/>
    </row>
    <row r="4534" spans="4:4" x14ac:dyDescent="0.2">
      <c r="D4534" s="11"/>
    </row>
    <row r="4535" spans="4:4" x14ac:dyDescent="0.2">
      <c r="D4535" s="11"/>
    </row>
    <row r="4536" spans="4:4" x14ac:dyDescent="0.2">
      <c r="D4536" s="11"/>
    </row>
    <row r="4537" spans="4:4" x14ac:dyDescent="0.2">
      <c r="D4537" s="11"/>
    </row>
    <row r="4538" spans="4:4" x14ac:dyDescent="0.2">
      <c r="D4538" s="11"/>
    </row>
    <row r="4539" spans="4:4" x14ac:dyDescent="0.2">
      <c r="D4539" s="11"/>
    </row>
    <row r="4540" spans="4:4" x14ac:dyDescent="0.2">
      <c r="D4540" s="11"/>
    </row>
    <row r="4541" spans="4:4" x14ac:dyDescent="0.2">
      <c r="D4541" s="11"/>
    </row>
    <row r="4542" spans="4:4" x14ac:dyDescent="0.2">
      <c r="D4542" s="11"/>
    </row>
    <row r="4543" spans="4:4" x14ac:dyDescent="0.2">
      <c r="D4543" s="11"/>
    </row>
    <row r="4544" spans="4:4" x14ac:dyDescent="0.2">
      <c r="D4544" s="11"/>
    </row>
    <row r="4545" spans="4:4" x14ac:dyDescent="0.2">
      <c r="D4545" s="11"/>
    </row>
    <row r="4546" spans="4:4" x14ac:dyDescent="0.2">
      <c r="D4546" s="11"/>
    </row>
    <row r="4547" spans="4:4" x14ac:dyDescent="0.2">
      <c r="D4547" s="11"/>
    </row>
    <row r="4548" spans="4:4" x14ac:dyDescent="0.2">
      <c r="D4548" s="11"/>
    </row>
    <row r="4549" spans="4:4" x14ac:dyDescent="0.2">
      <c r="D4549" s="11"/>
    </row>
    <row r="4550" spans="4:4" x14ac:dyDescent="0.2">
      <c r="D4550" s="11"/>
    </row>
    <row r="4551" spans="4:4" x14ac:dyDescent="0.2">
      <c r="D4551" s="11"/>
    </row>
    <row r="4552" spans="4:4" x14ac:dyDescent="0.2">
      <c r="D4552" s="11"/>
    </row>
    <row r="4553" spans="4:4" x14ac:dyDescent="0.2">
      <c r="D4553" s="11"/>
    </row>
    <row r="4554" spans="4:4" x14ac:dyDescent="0.2">
      <c r="D4554" s="11"/>
    </row>
    <row r="4555" spans="4:4" x14ac:dyDescent="0.2">
      <c r="D4555" s="11"/>
    </row>
    <row r="4556" spans="4:4" x14ac:dyDescent="0.2">
      <c r="D4556" s="11"/>
    </row>
    <row r="4557" spans="4:4" x14ac:dyDescent="0.2">
      <c r="D4557" s="11"/>
    </row>
    <row r="4558" spans="4:4" x14ac:dyDescent="0.2">
      <c r="D4558" s="11"/>
    </row>
    <row r="4559" spans="4:4" x14ac:dyDescent="0.2">
      <c r="D4559" s="11"/>
    </row>
    <row r="4560" spans="4:4" x14ac:dyDescent="0.2">
      <c r="D4560" s="11"/>
    </row>
    <row r="4561" spans="4:4" x14ac:dyDescent="0.2">
      <c r="D4561" s="11"/>
    </row>
    <row r="4562" spans="4:4" x14ac:dyDescent="0.2">
      <c r="D4562" s="11"/>
    </row>
    <row r="4563" spans="4:4" x14ac:dyDescent="0.2">
      <c r="D4563" s="11"/>
    </row>
    <row r="4564" spans="4:4" x14ac:dyDescent="0.2">
      <c r="D4564" s="11"/>
    </row>
    <row r="4565" spans="4:4" x14ac:dyDescent="0.2">
      <c r="D4565" s="11"/>
    </row>
    <row r="4566" spans="4:4" x14ac:dyDescent="0.2">
      <c r="D4566" s="11"/>
    </row>
    <row r="4567" spans="4:4" x14ac:dyDescent="0.2">
      <c r="D4567" s="11"/>
    </row>
    <row r="4568" spans="4:4" x14ac:dyDescent="0.2">
      <c r="D4568" s="11"/>
    </row>
    <row r="4569" spans="4:4" x14ac:dyDescent="0.2">
      <c r="D4569" s="11"/>
    </row>
    <row r="4570" spans="4:4" x14ac:dyDescent="0.2">
      <c r="D4570" s="11"/>
    </row>
    <row r="4571" spans="4:4" x14ac:dyDescent="0.2">
      <c r="D4571" s="11"/>
    </row>
    <row r="4572" spans="4:4" x14ac:dyDescent="0.2">
      <c r="D4572" s="11"/>
    </row>
    <row r="4573" spans="4:4" x14ac:dyDescent="0.2">
      <c r="D4573" s="11"/>
    </row>
    <row r="4574" spans="4:4" x14ac:dyDescent="0.2">
      <c r="D4574" s="11"/>
    </row>
    <row r="4575" spans="4:4" x14ac:dyDescent="0.2">
      <c r="D4575" s="11"/>
    </row>
    <row r="4576" spans="4:4" x14ac:dyDescent="0.2">
      <c r="D4576" s="11"/>
    </row>
    <row r="4577" spans="4:4" x14ac:dyDescent="0.2">
      <c r="D4577" s="11"/>
    </row>
    <row r="4578" spans="4:4" x14ac:dyDescent="0.2">
      <c r="D4578" s="11"/>
    </row>
    <row r="4579" spans="4:4" x14ac:dyDescent="0.2">
      <c r="D4579" s="11"/>
    </row>
    <row r="4580" spans="4:4" x14ac:dyDescent="0.2">
      <c r="D4580" s="11"/>
    </row>
    <row r="4581" spans="4:4" x14ac:dyDescent="0.2">
      <c r="D4581" s="11"/>
    </row>
    <row r="4582" spans="4:4" x14ac:dyDescent="0.2">
      <c r="D4582" s="11"/>
    </row>
    <row r="4583" spans="4:4" x14ac:dyDescent="0.2">
      <c r="D4583" s="11"/>
    </row>
    <row r="4584" spans="4:4" x14ac:dyDescent="0.2">
      <c r="D4584" s="11"/>
    </row>
    <row r="4585" spans="4:4" x14ac:dyDescent="0.2">
      <c r="D4585" s="11"/>
    </row>
    <row r="4586" spans="4:4" x14ac:dyDescent="0.2">
      <c r="D4586" s="11"/>
    </row>
    <row r="4587" spans="4:4" x14ac:dyDescent="0.2">
      <c r="D4587" s="11"/>
    </row>
    <row r="4588" spans="4:4" x14ac:dyDescent="0.2">
      <c r="D4588" s="11"/>
    </row>
    <row r="4589" spans="4:4" x14ac:dyDescent="0.2">
      <c r="D4589" s="11"/>
    </row>
    <row r="4590" spans="4:4" x14ac:dyDescent="0.2">
      <c r="D4590" s="11"/>
    </row>
    <row r="4591" spans="4:4" x14ac:dyDescent="0.2">
      <c r="D4591" s="11"/>
    </row>
    <row r="4592" spans="4:4" x14ac:dyDescent="0.2">
      <c r="D4592" s="11"/>
    </row>
    <row r="4593" spans="4:4" x14ac:dyDescent="0.2">
      <c r="D4593" s="11"/>
    </row>
    <row r="4594" spans="4:4" x14ac:dyDescent="0.2">
      <c r="D4594" s="11"/>
    </row>
    <row r="4595" spans="4:4" x14ac:dyDescent="0.2">
      <c r="D4595" s="11"/>
    </row>
    <row r="4596" spans="4:4" x14ac:dyDescent="0.2">
      <c r="D4596" s="11"/>
    </row>
    <row r="4597" spans="4:4" x14ac:dyDescent="0.2">
      <c r="D4597" s="11"/>
    </row>
    <row r="4598" spans="4:4" x14ac:dyDescent="0.2">
      <c r="D4598" s="11"/>
    </row>
    <row r="4599" spans="4:4" x14ac:dyDescent="0.2">
      <c r="D4599" s="11"/>
    </row>
    <row r="4600" spans="4:4" x14ac:dyDescent="0.2">
      <c r="D4600" s="11"/>
    </row>
    <row r="4601" spans="4:4" x14ac:dyDescent="0.2">
      <c r="D4601" s="11"/>
    </row>
    <row r="4602" spans="4:4" x14ac:dyDescent="0.2">
      <c r="D4602" s="11"/>
    </row>
    <row r="4603" spans="4:4" x14ac:dyDescent="0.2">
      <c r="D4603" s="11"/>
    </row>
    <row r="4604" spans="4:4" x14ac:dyDescent="0.2">
      <c r="D4604" s="11"/>
    </row>
    <row r="4605" spans="4:4" x14ac:dyDescent="0.2">
      <c r="D4605" s="11"/>
    </row>
    <row r="4606" spans="4:4" x14ac:dyDescent="0.2">
      <c r="D4606" s="11"/>
    </row>
    <row r="4607" spans="4:4" x14ac:dyDescent="0.2">
      <c r="D4607" s="11"/>
    </row>
    <row r="4608" spans="4:4" x14ac:dyDescent="0.2">
      <c r="D4608" s="11"/>
    </row>
    <row r="4609" spans="4:4" x14ac:dyDescent="0.2">
      <c r="D4609" s="11"/>
    </row>
    <row r="4610" spans="4:4" x14ac:dyDescent="0.2">
      <c r="D4610" s="11"/>
    </row>
    <row r="4611" spans="4:4" x14ac:dyDescent="0.2">
      <c r="D4611" s="11"/>
    </row>
    <row r="4612" spans="4:4" x14ac:dyDescent="0.2">
      <c r="D4612" s="11"/>
    </row>
    <row r="4613" spans="4:4" x14ac:dyDescent="0.2">
      <c r="D4613" s="11"/>
    </row>
    <row r="4614" spans="4:4" x14ac:dyDescent="0.2">
      <c r="D4614" s="11"/>
    </row>
    <row r="4615" spans="4:4" x14ac:dyDescent="0.2">
      <c r="D4615" s="11"/>
    </row>
    <row r="4616" spans="4:4" x14ac:dyDescent="0.2">
      <c r="D4616" s="11"/>
    </row>
    <row r="4617" spans="4:4" x14ac:dyDescent="0.2">
      <c r="D4617" s="11"/>
    </row>
    <row r="4618" spans="4:4" x14ac:dyDescent="0.2">
      <c r="D4618" s="11"/>
    </row>
    <row r="4619" spans="4:4" x14ac:dyDescent="0.2">
      <c r="D4619" s="11"/>
    </row>
    <row r="4620" spans="4:4" x14ac:dyDescent="0.2">
      <c r="D4620" s="11"/>
    </row>
    <row r="4621" spans="4:4" x14ac:dyDescent="0.2">
      <c r="D4621" s="11"/>
    </row>
    <row r="4622" spans="4:4" x14ac:dyDescent="0.2">
      <c r="D4622" s="11"/>
    </row>
    <row r="4623" spans="4:4" x14ac:dyDescent="0.2">
      <c r="D4623" s="11"/>
    </row>
    <row r="4624" spans="4:4" x14ac:dyDescent="0.2">
      <c r="D4624" s="11"/>
    </row>
    <row r="4625" spans="4:4" x14ac:dyDescent="0.2">
      <c r="D4625" s="11"/>
    </row>
    <row r="4626" spans="4:4" x14ac:dyDescent="0.2">
      <c r="D4626" s="11"/>
    </row>
    <row r="4627" spans="4:4" x14ac:dyDescent="0.2">
      <c r="D4627" s="11"/>
    </row>
    <row r="4628" spans="4:4" x14ac:dyDescent="0.2">
      <c r="D4628" s="11"/>
    </row>
    <row r="4629" spans="4:4" x14ac:dyDescent="0.2">
      <c r="D4629" s="11"/>
    </row>
    <row r="4630" spans="4:4" x14ac:dyDescent="0.2">
      <c r="D4630" s="11"/>
    </row>
    <row r="4631" spans="4:4" x14ac:dyDescent="0.2">
      <c r="D4631" s="11"/>
    </row>
    <row r="4632" spans="4:4" x14ac:dyDescent="0.2">
      <c r="D4632" s="11"/>
    </row>
    <row r="4633" spans="4:4" x14ac:dyDescent="0.2">
      <c r="D4633" s="11"/>
    </row>
    <row r="4634" spans="4:4" x14ac:dyDescent="0.2">
      <c r="D4634" s="11"/>
    </row>
    <row r="4635" spans="4:4" x14ac:dyDescent="0.2">
      <c r="D4635" s="11"/>
    </row>
    <row r="4636" spans="4:4" x14ac:dyDescent="0.2">
      <c r="D4636" s="11"/>
    </row>
    <row r="4637" spans="4:4" x14ac:dyDescent="0.2">
      <c r="D4637" s="11"/>
    </row>
    <row r="4638" spans="4:4" x14ac:dyDescent="0.2">
      <c r="D4638" s="11"/>
    </row>
    <row r="4639" spans="4:4" x14ac:dyDescent="0.2">
      <c r="D4639" s="11"/>
    </row>
    <row r="4640" spans="4:4" x14ac:dyDescent="0.2">
      <c r="D4640" s="11"/>
    </row>
    <row r="4641" spans="4:4" x14ac:dyDescent="0.2">
      <c r="D4641" s="11"/>
    </row>
    <row r="4642" spans="4:4" x14ac:dyDescent="0.2">
      <c r="D4642" s="11"/>
    </row>
    <row r="4643" spans="4:4" x14ac:dyDescent="0.2">
      <c r="D4643" s="11"/>
    </row>
    <row r="4644" spans="4:4" x14ac:dyDescent="0.2">
      <c r="D4644" s="11"/>
    </row>
    <row r="4645" spans="4:4" x14ac:dyDescent="0.2">
      <c r="D4645" s="11"/>
    </row>
    <row r="4646" spans="4:4" x14ac:dyDescent="0.2">
      <c r="D4646" s="11"/>
    </row>
    <row r="4647" spans="4:4" x14ac:dyDescent="0.2">
      <c r="D4647" s="11"/>
    </row>
    <row r="4648" spans="4:4" x14ac:dyDescent="0.2">
      <c r="D4648" s="11"/>
    </row>
    <row r="4649" spans="4:4" x14ac:dyDescent="0.2">
      <c r="D4649" s="11"/>
    </row>
    <row r="4650" spans="4:4" x14ac:dyDescent="0.2">
      <c r="D4650" s="11"/>
    </row>
    <row r="4651" spans="4:4" x14ac:dyDescent="0.2">
      <c r="D4651" s="11"/>
    </row>
    <row r="4652" spans="4:4" x14ac:dyDescent="0.2">
      <c r="D4652" s="11"/>
    </row>
    <row r="4653" spans="4:4" x14ac:dyDescent="0.2">
      <c r="D4653" s="11"/>
    </row>
    <row r="4654" spans="4:4" x14ac:dyDescent="0.2">
      <c r="D4654" s="11"/>
    </row>
    <row r="4655" spans="4:4" x14ac:dyDescent="0.2">
      <c r="D4655" s="11"/>
    </row>
    <row r="4656" spans="4:4" x14ac:dyDescent="0.2">
      <c r="D4656" s="11"/>
    </row>
    <row r="4657" spans="4:4" x14ac:dyDescent="0.2">
      <c r="D4657" s="11"/>
    </row>
    <row r="4658" spans="4:4" x14ac:dyDescent="0.2">
      <c r="D4658" s="11"/>
    </row>
    <row r="4659" spans="4:4" x14ac:dyDescent="0.2">
      <c r="D4659" s="11"/>
    </row>
    <row r="4660" spans="4:4" x14ac:dyDescent="0.2">
      <c r="D4660" s="11"/>
    </row>
    <row r="4661" spans="4:4" x14ac:dyDescent="0.2">
      <c r="D4661" s="11"/>
    </row>
    <row r="4662" spans="4:4" x14ac:dyDescent="0.2">
      <c r="D4662" s="11"/>
    </row>
    <row r="4663" spans="4:4" x14ac:dyDescent="0.2">
      <c r="D4663" s="11"/>
    </row>
    <row r="4664" spans="4:4" x14ac:dyDescent="0.2">
      <c r="D4664" s="11"/>
    </row>
    <row r="4665" spans="4:4" x14ac:dyDescent="0.2">
      <c r="D4665" s="11"/>
    </row>
    <row r="4666" spans="4:4" x14ac:dyDescent="0.2">
      <c r="D4666" s="11"/>
    </row>
    <row r="4667" spans="4:4" x14ac:dyDescent="0.2">
      <c r="D4667" s="11"/>
    </row>
    <row r="4668" spans="4:4" x14ac:dyDescent="0.2">
      <c r="D4668" s="11"/>
    </row>
    <row r="4669" spans="4:4" x14ac:dyDescent="0.2">
      <c r="D4669" s="11"/>
    </row>
    <row r="4670" spans="4:4" x14ac:dyDescent="0.2">
      <c r="D4670" s="11"/>
    </row>
    <row r="4671" spans="4:4" x14ac:dyDescent="0.2">
      <c r="D4671" s="11"/>
    </row>
    <row r="4672" spans="4:4" x14ac:dyDescent="0.2">
      <c r="D4672" s="11"/>
    </row>
    <row r="4673" spans="4:4" x14ac:dyDescent="0.2">
      <c r="D4673" s="11"/>
    </row>
    <row r="4674" spans="4:4" x14ac:dyDescent="0.2">
      <c r="D4674" s="11"/>
    </row>
    <row r="4675" spans="4:4" x14ac:dyDescent="0.2">
      <c r="D4675" s="11"/>
    </row>
    <row r="4676" spans="4:4" x14ac:dyDescent="0.2">
      <c r="D4676" s="11"/>
    </row>
    <row r="4677" spans="4:4" x14ac:dyDescent="0.2">
      <c r="D4677" s="11"/>
    </row>
    <row r="4678" spans="4:4" x14ac:dyDescent="0.2">
      <c r="D4678" s="11"/>
    </row>
    <row r="4679" spans="4:4" x14ac:dyDescent="0.2">
      <c r="D4679" s="11"/>
    </row>
    <row r="4680" spans="4:4" x14ac:dyDescent="0.2">
      <c r="D4680" s="11"/>
    </row>
    <row r="4681" spans="4:4" x14ac:dyDescent="0.2">
      <c r="D4681" s="11"/>
    </row>
    <row r="4682" spans="4:4" x14ac:dyDescent="0.2">
      <c r="D4682" s="11"/>
    </row>
    <row r="4683" spans="4:4" x14ac:dyDescent="0.2">
      <c r="D4683" s="11"/>
    </row>
    <row r="4684" spans="4:4" x14ac:dyDescent="0.2">
      <c r="D4684" s="11"/>
    </row>
    <row r="4685" spans="4:4" x14ac:dyDescent="0.2">
      <c r="D4685" s="11"/>
    </row>
    <row r="4686" spans="4:4" x14ac:dyDescent="0.2">
      <c r="D4686" s="11"/>
    </row>
    <row r="4687" spans="4:4" x14ac:dyDescent="0.2">
      <c r="D4687" s="11"/>
    </row>
    <row r="4688" spans="4:4" x14ac:dyDescent="0.2">
      <c r="D4688" s="11"/>
    </row>
    <row r="4689" spans="4:4" x14ac:dyDescent="0.2">
      <c r="D4689" s="11"/>
    </row>
    <row r="4690" spans="4:4" x14ac:dyDescent="0.2">
      <c r="D4690" s="11"/>
    </row>
    <row r="4691" spans="4:4" x14ac:dyDescent="0.2">
      <c r="D4691" s="11"/>
    </row>
    <row r="4692" spans="4:4" x14ac:dyDescent="0.2">
      <c r="D4692" s="11"/>
    </row>
    <row r="4693" spans="4:4" x14ac:dyDescent="0.2">
      <c r="D4693" s="11"/>
    </row>
    <row r="4694" spans="4:4" x14ac:dyDescent="0.2">
      <c r="D4694" s="11"/>
    </row>
    <row r="4695" spans="4:4" x14ac:dyDescent="0.2">
      <c r="D4695" s="11"/>
    </row>
    <row r="4696" spans="4:4" x14ac:dyDescent="0.2">
      <c r="D4696" s="11"/>
    </row>
    <row r="4697" spans="4:4" x14ac:dyDescent="0.2">
      <c r="D4697" s="11"/>
    </row>
    <row r="4698" spans="4:4" x14ac:dyDescent="0.2">
      <c r="D4698" s="11"/>
    </row>
    <row r="4699" spans="4:4" x14ac:dyDescent="0.2">
      <c r="D4699" s="11"/>
    </row>
    <row r="4700" spans="4:4" x14ac:dyDescent="0.2">
      <c r="D4700" s="11"/>
    </row>
    <row r="4701" spans="4:4" x14ac:dyDescent="0.2">
      <c r="D4701" s="11"/>
    </row>
    <row r="4702" spans="4:4" x14ac:dyDescent="0.2">
      <c r="D4702" s="11"/>
    </row>
    <row r="4703" spans="4:4" x14ac:dyDescent="0.2">
      <c r="D4703" s="11"/>
    </row>
    <row r="4704" spans="4:4" x14ac:dyDescent="0.2">
      <c r="D4704" s="11"/>
    </row>
    <row r="4705" spans="4:4" x14ac:dyDescent="0.2">
      <c r="D4705" s="11"/>
    </row>
    <row r="4706" spans="4:4" x14ac:dyDescent="0.2">
      <c r="D4706" s="11"/>
    </row>
    <row r="4707" spans="4:4" x14ac:dyDescent="0.2">
      <c r="D4707" s="11"/>
    </row>
    <row r="4708" spans="4:4" x14ac:dyDescent="0.2">
      <c r="D4708" s="11"/>
    </row>
    <row r="4709" spans="4:4" x14ac:dyDescent="0.2">
      <c r="D4709" s="11"/>
    </row>
    <row r="4710" spans="4:4" x14ac:dyDescent="0.2">
      <c r="D4710" s="11"/>
    </row>
    <row r="4711" spans="4:4" x14ac:dyDescent="0.2">
      <c r="D4711" s="11"/>
    </row>
    <row r="4712" spans="4:4" x14ac:dyDescent="0.2">
      <c r="D4712" s="11"/>
    </row>
    <row r="4713" spans="4:4" x14ac:dyDescent="0.2">
      <c r="D4713" s="11"/>
    </row>
    <row r="4714" spans="4:4" x14ac:dyDescent="0.2">
      <c r="D4714" s="11"/>
    </row>
    <row r="4715" spans="4:4" x14ac:dyDescent="0.2">
      <c r="D4715" s="11"/>
    </row>
    <row r="4716" spans="4:4" x14ac:dyDescent="0.2">
      <c r="D4716" s="11"/>
    </row>
    <row r="4717" spans="4:4" x14ac:dyDescent="0.2">
      <c r="D4717" s="11"/>
    </row>
    <row r="4718" spans="4:4" x14ac:dyDescent="0.2">
      <c r="D4718" s="11"/>
    </row>
    <row r="4719" spans="4:4" x14ac:dyDescent="0.2">
      <c r="D4719" s="11"/>
    </row>
    <row r="4720" spans="4:4" x14ac:dyDescent="0.2">
      <c r="D4720" s="11"/>
    </row>
    <row r="4721" spans="4:4" x14ac:dyDescent="0.2">
      <c r="D4721" s="11"/>
    </row>
    <row r="4722" spans="4:4" x14ac:dyDescent="0.2">
      <c r="D4722" s="11"/>
    </row>
    <row r="4723" spans="4:4" x14ac:dyDescent="0.2">
      <c r="D4723" s="11"/>
    </row>
    <row r="4724" spans="4:4" x14ac:dyDescent="0.2">
      <c r="D4724" s="11"/>
    </row>
    <row r="4725" spans="4:4" x14ac:dyDescent="0.2">
      <c r="D4725" s="11"/>
    </row>
    <row r="4726" spans="4:4" x14ac:dyDescent="0.2">
      <c r="D4726" s="11"/>
    </row>
    <row r="4727" spans="4:4" x14ac:dyDescent="0.2">
      <c r="D4727" s="11"/>
    </row>
    <row r="4728" spans="4:4" x14ac:dyDescent="0.2">
      <c r="D4728" s="11"/>
    </row>
    <row r="4729" spans="4:4" x14ac:dyDescent="0.2">
      <c r="D4729" s="11"/>
    </row>
    <row r="4730" spans="4:4" x14ac:dyDescent="0.2">
      <c r="D4730" s="11"/>
    </row>
    <row r="4731" spans="4:4" x14ac:dyDescent="0.2">
      <c r="D4731" s="11"/>
    </row>
    <row r="4732" spans="4:4" x14ac:dyDescent="0.2">
      <c r="D4732" s="11"/>
    </row>
    <row r="4733" spans="4:4" x14ac:dyDescent="0.2">
      <c r="D4733" s="11"/>
    </row>
    <row r="4734" spans="4:4" x14ac:dyDescent="0.2">
      <c r="D4734" s="11"/>
    </row>
    <row r="4735" spans="4:4" x14ac:dyDescent="0.2">
      <c r="D4735" s="11"/>
    </row>
    <row r="4736" spans="4:4" x14ac:dyDescent="0.2">
      <c r="D4736" s="11"/>
    </row>
    <row r="4737" spans="4:4" x14ac:dyDescent="0.2">
      <c r="D4737" s="11"/>
    </row>
    <row r="4738" spans="4:4" x14ac:dyDescent="0.2">
      <c r="D4738" s="11"/>
    </row>
    <row r="4739" spans="4:4" x14ac:dyDescent="0.2">
      <c r="D4739" s="11"/>
    </row>
    <row r="4740" spans="4:4" x14ac:dyDescent="0.2">
      <c r="D4740" s="11"/>
    </row>
    <row r="4741" spans="4:4" x14ac:dyDescent="0.2">
      <c r="D4741" s="11"/>
    </row>
    <row r="4742" spans="4:4" x14ac:dyDescent="0.2">
      <c r="D4742" s="11"/>
    </row>
    <row r="4743" spans="4:4" x14ac:dyDescent="0.2">
      <c r="D4743" s="11"/>
    </row>
    <row r="4744" spans="4:4" x14ac:dyDescent="0.2">
      <c r="D4744" s="11"/>
    </row>
    <row r="4745" spans="4:4" x14ac:dyDescent="0.2">
      <c r="D4745" s="11"/>
    </row>
    <row r="4746" spans="4:4" x14ac:dyDescent="0.2">
      <c r="D4746" s="11"/>
    </row>
    <row r="4747" spans="4:4" x14ac:dyDescent="0.2">
      <c r="D4747" s="11"/>
    </row>
    <row r="4748" spans="4:4" x14ac:dyDescent="0.2">
      <c r="D4748" s="11"/>
    </row>
    <row r="4749" spans="4:4" x14ac:dyDescent="0.2">
      <c r="D4749" s="11"/>
    </row>
    <row r="4750" spans="4:4" x14ac:dyDescent="0.2">
      <c r="D4750" s="11"/>
    </row>
    <row r="4751" spans="4:4" x14ac:dyDescent="0.2">
      <c r="D4751" s="11"/>
    </row>
    <row r="4752" spans="4:4" x14ac:dyDescent="0.2">
      <c r="D4752" s="11"/>
    </row>
    <row r="4753" spans="4:4" x14ac:dyDescent="0.2">
      <c r="D4753" s="11"/>
    </row>
    <row r="4754" spans="4:4" x14ac:dyDescent="0.2">
      <c r="D4754" s="11"/>
    </row>
    <row r="4755" spans="4:4" x14ac:dyDescent="0.2">
      <c r="D4755" s="11"/>
    </row>
    <row r="4756" spans="4:4" x14ac:dyDescent="0.2">
      <c r="D4756" s="11"/>
    </row>
    <row r="4757" spans="4:4" x14ac:dyDescent="0.2">
      <c r="D4757" s="11"/>
    </row>
    <row r="4758" spans="4:4" x14ac:dyDescent="0.2">
      <c r="D4758" s="11"/>
    </row>
    <row r="4759" spans="4:4" x14ac:dyDescent="0.2">
      <c r="D4759" s="11"/>
    </row>
    <row r="4760" spans="4:4" x14ac:dyDescent="0.2">
      <c r="D4760" s="11"/>
    </row>
    <row r="4761" spans="4:4" x14ac:dyDescent="0.2">
      <c r="D4761" s="11"/>
    </row>
    <row r="4762" spans="4:4" x14ac:dyDescent="0.2">
      <c r="D4762" s="11"/>
    </row>
    <row r="4763" spans="4:4" x14ac:dyDescent="0.2">
      <c r="D4763" s="11"/>
    </row>
    <row r="4764" spans="4:4" x14ac:dyDescent="0.2">
      <c r="D4764" s="11"/>
    </row>
    <row r="4765" spans="4:4" x14ac:dyDescent="0.2">
      <c r="D4765" s="11"/>
    </row>
    <row r="4766" spans="4:4" x14ac:dyDescent="0.2">
      <c r="D4766" s="11"/>
    </row>
    <row r="4767" spans="4:4" x14ac:dyDescent="0.2">
      <c r="D4767" s="11"/>
    </row>
    <row r="4768" spans="4:4" x14ac:dyDescent="0.2">
      <c r="D4768" s="11"/>
    </row>
    <row r="4769" spans="4:4" x14ac:dyDescent="0.2">
      <c r="D4769" s="11"/>
    </row>
    <row r="4770" spans="4:4" x14ac:dyDescent="0.2">
      <c r="D4770" s="11"/>
    </row>
    <row r="4771" spans="4:4" x14ac:dyDescent="0.2">
      <c r="D4771" s="11"/>
    </row>
    <row r="4772" spans="4:4" x14ac:dyDescent="0.2">
      <c r="D4772" s="11"/>
    </row>
    <row r="4773" spans="4:4" x14ac:dyDescent="0.2">
      <c r="D4773" s="11"/>
    </row>
    <row r="4774" spans="4:4" x14ac:dyDescent="0.2">
      <c r="D4774" s="11"/>
    </row>
    <row r="4775" spans="4:4" x14ac:dyDescent="0.2">
      <c r="D4775" s="11"/>
    </row>
    <row r="4776" spans="4:4" x14ac:dyDescent="0.2">
      <c r="D4776" s="11"/>
    </row>
    <row r="4777" spans="4:4" x14ac:dyDescent="0.2">
      <c r="D4777" s="11"/>
    </row>
    <row r="4778" spans="4:4" x14ac:dyDescent="0.2">
      <c r="D4778" s="11"/>
    </row>
    <row r="4779" spans="4:4" x14ac:dyDescent="0.2">
      <c r="D4779" s="11"/>
    </row>
    <row r="4780" spans="4:4" x14ac:dyDescent="0.2">
      <c r="D4780" s="11"/>
    </row>
    <row r="4781" spans="4:4" x14ac:dyDescent="0.2">
      <c r="D4781" s="11"/>
    </row>
    <row r="4782" spans="4:4" x14ac:dyDescent="0.2">
      <c r="D4782" s="11"/>
    </row>
    <row r="4783" spans="4:4" x14ac:dyDescent="0.2">
      <c r="D4783" s="11"/>
    </row>
    <row r="4784" spans="4:4" x14ac:dyDescent="0.2">
      <c r="D4784" s="11"/>
    </row>
    <row r="4785" spans="4:4" x14ac:dyDescent="0.2">
      <c r="D4785" s="11"/>
    </row>
    <row r="4786" spans="4:4" x14ac:dyDescent="0.2">
      <c r="D4786" s="11"/>
    </row>
    <row r="4787" spans="4:4" x14ac:dyDescent="0.2">
      <c r="D4787" s="11"/>
    </row>
    <row r="4788" spans="4:4" x14ac:dyDescent="0.2">
      <c r="D4788" s="11"/>
    </row>
    <row r="4789" spans="4:4" x14ac:dyDescent="0.2">
      <c r="D4789" s="11"/>
    </row>
    <row r="4790" spans="4:4" x14ac:dyDescent="0.2">
      <c r="D4790" s="11"/>
    </row>
    <row r="4791" spans="4:4" x14ac:dyDescent="0.2">
      <c r="D4791" s="11"/>
    </row>
    <row r="4792" spans="4:4" x14ac:dyDescent="0.2">
      <c r="D4792" s="11"/>
    </row>
    <row r="4793" spans="4:4" x14ac:dyDescent="0.2">
      <c r="D4793" s="11"/>
    </row>
    <row r="4794" spans="4:4" x14ac:dyDescent="0.2">
      <c r="D4794" s="11"/>
    </row>
    <row r="4795" spans="4:4" x14ac:dyDescent="0.2">
      <c r="D4795" s="11"/>
    </row>
    <row r="4796" spans="4:4" x14ac:dyDescent="0.2">
      <c r="D4796" s="11"/>
    </row>
    <row r="4797" spans="4:4" x14ac:dyDescent="0.2">
      <c r="D4797" s="11"/>
    </row>
    <row r="4798" spans="4:4" x14ac:dyDescent="0.2">
      <c r="D4798" s="11"/>
    </row>
    <row r="4799" spans="4:4" x14ac:dyDescent="0.2">
      <c r="D4799" s="11"/>
    </row>
    <row r="4800" spans="4:4" x14ac:dyDescent="0.2">
      <c r="D4800" s="11"/>
    </row>
    <row r="4801" spans="4:4" x14ac:dyDescent="0.2">
      <c r="D4801" s="11"/>
    </row>
    <row r="4802" spans="4:4" x14ac:dyDescent="0.2">
      <c r="D4802" s="11"/>
    </row>
    <row r="4803" spans="4:4" x14ac:dyDescent="0.2">
      <c r="D4803" s="11"/>
    </row>
    <row r="4804" spans="4:4" x14ac:dyDescent="0.2">
      <c r="D4804" s="11"/>
    </row>
    <row r="4805" spans="4:4" x14ac:dyDescent="0.2">
      <c r="D4805" s="11"/>
    </row>
    <row r="4806" spans="4:4" x14ac:dyDescent="0.2">
      <c r="D4806" s="11"/>
    </row>
    <row r="4807" spans="4:4" x14ac:dyDescent="0.2">
      <c r="D4807" s="11"/>
    </row>
    <row r="4808" spans="4:4" x14ac:dyDescent="0.2">
      <c r="D4808" s="11"/>
    </row>
    <row r="4809" spans="4:4" x14ac:dyDescent="0.2">
      <c r="D4809" s="11"/>
    </row>
    <row r="4810" spans="4:4" x14ac:dyDescent="0.2">
      <c r="D4810" s="11"/>
    </row>
    <row r="4811" spans="4:4" x14ac:dyDescent="0.2">
      <c r="D4811" s="11"/>
    </row>
    <row r="4812" spans="4:4" x14ac:dyDescent="0.2">
      <c r="D4812" s="11"/>
    </row>
    <row r="4813" spans="4:4" x14ac:dyDescent="0.2">
      <c r="D4813" s="11"/>
    </row>
    <row r="4814" spans="4:4" x14ac:dyDescent="0.2">
      <c r="D4814" s="11"/>
    </row>
    <row r="4815" spans="4:4" x14ac:dyDescent="0.2">
      <c r="D4815" s="11"/>
    </row>
    <row r="4816" spans="4:4" x14ac:dyDescent="0.2">
      <c r="D4816" s="11"/>
    </row>
    <row r="4817" spans="4:4" x14ac:dyDescent="0.2">
      <c r="D4817" s="11"/>
    </row>
    <row r="4818" spans="4:4" x14ac:dyDescent="0.2">
      <c r="D4818" s="11"/>
    </row>
    <row r="4819" spans="4:4" x14ac:dyDescent="0.2">
      <c r="D4819" s="11"/>
    </row>
    <row r="4820" spans="4:4" x14ac:dyDescent="0.2">
      <c r="D4820" s="11"/>
    </row>
    <row r="4821" spans="4:4" x14ac:dyDescent="0.2">
      <c r="D4821" s="11"/>
    </row>
    <row r="4822" spans="4:4" x14ac:dyDescent="0.2">
      <c r="D4822" s="11"/>
    </row>
    <row r="4823" spans="4:4" x14ac:dyDescent="0.2">
      <c r="D4823" s="11"/>
    </row>
    <row r="4824" spans="4:4" x14ac:dyDescent="0.2">
      <c r="D4824" s="11"/>
    </row>
    <row r="4825" spans="4:4" x14ac:dyDescent="0.2">
      <c r="D4825" s="11"/>
    </row>
    <row r="4826" spans="4:4" x14ac:dyDescent="0.2">
      <c r="D4826" s="11"/>
    </row>
    <row r="4827" spans="4:4" x14ac:dyDescent="0.2">
      <c r="D4827" s="11"/>
    </row>
    <row r="4828" spans="4:4" x14ac:dyDescent="0.2">
      <c r="D4828" s="11"/>
    </row>
    <row r="4829" spans="4:4" x14ac:dyDescent="0.2">
      <c r="D4829" s="11"/>
    </row>
    <row r="4830" spans="4:4" x14ac:dyDescent="0.2">
      <c r="D4830" s="11"/>
    </row>
    <row r="4831" spans="4:4" x14ac:dyDescent="0.2">
      <c r="D4831" s="11"/>
    </row>
    <row r="4832" spans="4:4" x14ac:dyDescent="0.2">
      <c r="D4832" s="11"/>
    </row>
    <row r="4833" spans="4:4" x14ac:dyDescent="0.2">
      <c r="D4833" s="11"/>
    </row>
    <row r="4834" spans="4:4" x14ac:dyDescent="0.2">
      <c r="D4834" s="11"/>
    </row>
    <row r="4835" spans="4:4" x14ac:dyDescent="0.2">
      <c r="D4835" s="11"/>
    </row>
    <row r="4836" spans="4:4" x14ac:dyDescent="0.2">
      <c r="D4836" s="11"/>
    </row>
    <row r="4837" spans="4:4" x14ac:dyDescent="0.2">
      <c r="D4837" s="11"/>
    </row>
    <row r="4838" spans="4:4" x14ac:dyDescent="0.2">
      <c r="D4838" s="11"/>
    </row>
    <row r="4839" spans="4:4" x14ac:dyDescent="0.2">
      <c r="D4839" s="11"/>
    </row>
    <row r="4840" spans="4:4" x14ac:dyDescent="0.2">
      <c r="D4840" s="11"/>
    </row>
    <row r="4841" spans="4:4" x14ac:dyDescent="0.2">
      <c r="D4841" s="11"/>
    </row>
    <row r="4842" spans="4:4" x14ac:dyDescent="0.2">
      <c r="D4842" s="11"/>
    </row>
    <row r="4843" spans="4:4" x14ac:dyDescent="0.2">
      <c r="D4843" s="11"/>
    </row>
    <row r="4844" spans="4:4" x14ac:dyDescent="0.2">
      <c r="D4844" s="11"/>
    </row>
    <row r="4845" spans="4:4" x14ac:dyDescent="0.2">
      <c r="D4845" s="11"/>
    </row>
    <row r="4846" spans="4:4" x14ac:dyDescent="0.2">
      <c r="D4846" s="11"/>
    </row>
    <row r="4847" spans="4:4" x14ac:dyDescent="0.2">
      <c r="D4847" s="11"/>
    </row>
    <row r="4848" spans="4:4" x14ac:dyDescent="0.2">
      <c r="D4848" s="11"/>
    </row>
    <row r="4849" spans="4:4" x14ac:dyDescent="0.2">
      <c r="D4849" s="11"/>
    </row>
    <row r="4850" spans="4:4" x14ac:dyDescent="0.2">
      <c r="D4850" s="11"/>
    </row>
    <row r="4851" spans="4:4" x14ac:dyDescent="0.2">
      <c r="D4851" s="11"/>
    </row>
    <row r="4852" spans="4:4" x14ac:dyDescent="0.2">
      <c r="D4852" s="11"/>
    </row>
    <row r="4853" spans="4:4" x14ac:dyDescent="0.2">
      <c r="D4853" s="11"/>
    </row>
    <row r="4854" spans="4:4" x14ac:dyDescent="0.2">
      <c r="D4854" s="11"/>
    </row>
    <row r="4855" spans="4:4" x14ac:dyDescent="0.2">
      <c r="D4855" s="11"/>
    </row>
    <row r="4856" spans="4:4" x14ac:dyDescent="0.2">
      <c r="D4856" s="11"/>
    </row>
    <row r="4857" spans="4:4" x14ac:dyDescent="0.2">
      <c r="D4857" s="11"/>
    </row>
    <row r="4858" spans="4:4" x14ac:dyDescent="0.2">
      <c r="D4858" s="11"/>
    </row>
    <row r="4859" spans="4:4" x14ac:dyDescent="0.2">
      <c r="D4859" s="11"/>
    </row>
    <row r="4860" spans="4:4" x14ac:dyDescent="0.2">
      <c r="D4860" s="11"/>
    </row>
    <row r="4861" spans="4:4" x14ac:dyDescent="0.2">
      <c r="D4861" s="11"/>
    </row>
    <row r="4862" spans="4:4" x14ac:dyDescent="0.2">
      <c r="D4862" s="11"/>
    </row>
    <row r="4863" spans="4:4" x14ac:dyDescent="0.2">
      <c r="D4863" s="11"/>
    </row>
    <row r="4864" spans="4:4" x14ac:dyDescent="0.2">
      <c r="D4864" s="11"/>
    </row>
    <row r="4865" spans="4:4" x14ac:dyDescent="0.2">
      <c r="D4865" s="11"/>
    </row>
    <row r="4866" spans="4:4" x14ac:dyDescent="0.2">
      <c r="D4866" s="11"/>
    </row>
    <row r="4867" spans="4:4" x14ac:dyDescent="0.2">
      <c r="D4867" s="11"/>
    </row>
    <row r="4868" spans="4:4" x14ac:dyDescent="0.2">
      <c r="D4868" s="11"/>
    </row>
    <row r="4869" spans="4:4" x14ac:dyDescent="0.2">
      <c r="D4869" s="11"/>
    </row>
    <row r="4870" spans="4:4" x14ac:dyDescent="0.2">
      <c r="D4870" s="11"/>
    </row>
    <row r="4871" spans="4:4" x14ac:dyDescent="0.2">
      <c r="D4871" s="11"/>
    </row>
    <row r="4872" spans="4:4" x14ac:dyDescent="0.2">
      <c r="D4872" s="11"/>
    </row>
    <row r="4873" spans="4:4" x14ac:dyDescent="0.2">
      <c r="D4873" s="11"/>
    </row>
    <row r="4874" spans="4:4" x14ac:dyDescent="0.2">
      <c r="D4874" s="11"/>
    </row>
    <row r="4875" spans="4:4" x14ac:dyDescent="0.2">
      <c r="D4875" s="11"/>
    </row>
    <row r="4876" spans="4:4" x14ac:dyDescent="0.2">
      <c r="D4876" s="11"/>
    </row>
    <row r="4877" spans="4:4" x14ac:dyDescent="0.2">
      <c r="D4877" s="11"/>
    </row>
    <row r="4878" spans="4:4" x14ac:dyDescent="0.2">
      <c r="D4878" s="11"/>
    </row>
    <row r="4879" spans="4:4" x14ac:dyDescent="0.2">
      <c r="D4879" s="11"/>
    </row>
    <row r="4880" spans="4:4" x14ac:dyDescent="0.2">
      <c r="D4880" s="11"/>
    </row>
    <row r="4881" spans="4:4" x14ac:dyDescent="0.2">
      <c r="D4881" s="11"/>
    </row>
    <row r="4882" spans="4:4" x14ac:dyDescent="0.2">
      <c r="D4882" s="11"/>
    </row>
    <row r="4883" spans="4:4" x14ac:dyDescent="0.2">
      <c r="D4883" s="11"/>
    </row>
    <row r="4884" spans="4:4" x14ac:dyDescent="0.2">
      <c r="D4884" s="11"/>
    </row>
    <row r="4885" spans="4:4" x14ac:dyDescent="0.2">
      <c r="D4885" s="11"/>
    </row>
    <row r="4886" spans="4:4" x14ac:dyDescent="0.2">
      <c r="D4886" s="11"/>
    </row>
    <row r="4887" spans="4:4" x14ac:dyDescent="0.2">
      <c r="D4887" s="11"/>
    </row>
    <row r="4888" spans="4:4" x14ac:dyDescent="0.2">
      <c r="D4888" s="11"/>
    </row>
    <row r="4889" spans="4:4" x14ac:dyDescent="0.2">
      <c r="D4889" s="11"/>
    </row>
    <row r="4890" spans="4:4" x14ac:dyDescent="0.2">
      <c r="D4890" s="11"/>
    </row>
    <row r="4891" spans="4:4" x14ac:dyDescent="0.2">
      <c r="D4891" s="11"/>
    </row>
    <row r="4892" spans="4:4" x14ac:dyDescent="0.2">
      <c r="D4892" s="11"/>
    </row>
    <row r="4893" spans="4:4" x14ac:dyDescent="0.2">
      <c r="D4893" s="11"/>
    </row>
    <row r="4894" spans="4:4" x14ac:dyDescent="0.2">
      <c r="D4894" s="11"/>
    </row>
    <row r="4895" spans="4:4" x14ac:dyDescent="0.2">
      <c r="D4895" s="11"/>
    </row>
    <row r="4896" spans="4:4" x14ac:dyDescent="0.2">
      <c r="D4896" s="11"/>
    </row>
    <row r="4897" spans="4:4" x14ac:dyDescent="0.2">
      <c r="D4897" s="11"/>
    </row>
    <row r="4898" spans="4:4" x14ac:dyDescent="0.2">
      <c r="D4898" s="11"/>
    </row>
    <row r="4899" spans="4:4" x14ac:dyDescent="0.2">
      <c r="D4899" s="11"/>
    </row>
    <row r="4900" spans="4:4" x14ac:dyDescent="0.2">
      <c r="D4900" s="11"/>
    </row>
    <row r="4901" spans="4:4" x14ac:dyDescent="0.2">
      <c r="D4901" s="11"/>
    </row>
    <row r="4902" spans="4:4" x14ac:dyDescent="0.2">
      <c r="D4902" s="11"/>
    </row>
    <row r="4903" spans="4:4" x14ac:dyDescent="0.2">
      <c r="D4903" s="11"/>
    </row>
    <row r="4904" spans="4:4" x14ac:dyDescent="0.2">
      <c r="D4904" s="11"/>
    </row>
    <row r="4905" spans="4:4" x14ac:dyDescent="0.2">
      <c r="D4905" s="11"/>
    </row>
    <row r="4906" spans="4:4" x14ac:dyDescent="0.2">
      <c r="D4906" s="11"/>
    </row>
    <row r="4907" spans="4:4" x14ac:dyDescent="0.2">
      <c r="D4907" s="11"/>
    </row>
    <row r="4908" spans="4:4" x14ac:dyDescent="0.2">
      <c r="D4908" s="11"/>
    </row>
    <row r="4909" spans="4:4" x14ac:dyDescent="0.2">
      <c r="D4909" s="11"/>
    </row>
    <row r="4910" spans="4:4" x14ac:dyDescent="0.2">
      <c r="D4910" s="11"/>
    </row>
    <row r="4911" spans="4:4" x14ac:dyDescent="0.2">
      <c r="D4911" s="11"/>
    </row>
    <row r="4912" spans="4:4" x14ac:dyDescent="0.2">
      <c r="D4912" s="11"/>
    </row>
    <row r="4913" spans="4:4" x14ac:dyDescent="0.2">
      <c r="D4913" s="11"/>
    </row>
    <row r="4914" spans="4:4" x14ac:dyDescent="0.2">
      <c r="D4914" s="11"/>
    </row>
    <row r="4915" spans="4:4" x14ac:dyDescent="0.2">
      <c r="D4915" s="11"/>
    </row>
    <row r="4916" spans="4:4" x14ac:dyDescent="0.2">
      <c r="D4916" s="11"/>
    </row>
    <row r="4917" spans="4:4" x14ac:dyDescent="0.2">
      <c r="D4917" s="11"/>
    </row>
    <row r="4918" spans="4:4" x14ac:dyDescent="0.2">
      <c r="D4918" s="11"/>
    </row>
    <row r="4919" spans="4:4" x14ac:dyDescent="0.2">
      <c r="D4919" s="11"/>
    </row>
    <row r="4920" spans="4:4" x14ac:dyDescent="0.2">
      <c r="D4920" s="11"/>
    </row>
    <row r="4921" spans="4:4" x14ac:dyDescent="0.2">
      <c r="D4921" s="11"/>
    </row>
    <row r="4922" spans="4:4" x14ac:dyDescent="0.2">
      <c r="D4922" s="11"/>
    </row>
    <row r="4923" spans="4:4" x14ac:dyDescent="0.2">
      <c r="D4923" s="11"/>
    </row>
    <row r="4924" spans="4:4" x14ac:dyDescent="0.2">
      <c r="D4924" s="11"/>
    </row>
    <row r="4925" spans="4:4" x14ac:dyDescent="0.2">
      <c r="D4925" s="11"/>
    </row>
    <row r="4926" spans="4:4" x14ac:dyDescent="0.2">
      <c r="D4926" s="11"/>
    </row>
    <row r="4927" spans="4:4" x14ac:dyDescent="0.2">
      <c r="D4927" s="11"/>
    </row>
    <row r="4928" spans="4:4" x14ac:dyDescent="0.2">
      <c r="D4928" s="11"/>
    </row>
    <row r="4929" spans="4:4" x14ac:dyDescent="0.2">
      <c r="D4929" s="11"/>
    </row>
    <row r="4930" spans="4:4" x14ac:dyDescent="0.2">
      <c r="D4930" s="11"/>
    </row>
    <row r="4931" spans="4:4" x14ac:dyDescent="0.2">
      <c r="D4931" s="11"/>
    </row>
    <row r="4932" spans="4:4" x14ac:dyDescent="0.2">
      <c r="D4932" s="11"/>
    </row>
    <row r="4933" spans="4:4" x14ac:dyDescent="0.2">
      <c r="D4933" s="11"/>
    </row>
    <row r="4934" spans="4:4" x14ac:dyDescent="0.2">
      <c r="D4934" s="11"/>
    </row>
    <row r="4935" spans="4:4" x14ac:dyDescent="0.2">
      <c r="D4935" s="11"/>
    </row>
    <row r="4936" spans="4:4" x14ac:dyDescent="0.2">
      <c r="D4936" s="11"/>
    </row>
    <row r="4937" spans="4:4" x14ac:dyDescent="0.2">
      <c r="D4937" s="11"/>
    </row>
    <row r="4938" spans="4:4" x14ac:dyDescent="0.2">
      <c r="D4938" s="11"/>
    </row>
    <row r="4939" spans="4:4" x14ac:dyDescent="0.2">
      <c r="D4939" s="11"/>
    </row>
    <row r="4940" spans="4:4" x14ac:dyDescent="0.2">
      <c r="D4940" s="11"/>
    </row>
    <row r="4941" spans="4:4" x14ac:dyDescent="0.2">
      <c r="D4941" s="11"/>
    </row>
    <row r="4942" spans="4:4" x14ac:dyDescent="0.2">
      <c r="D4942" s="11"/>
    </row>
    <row r="4943" spans="4:4" x14ac:dyDescent="0.2">
      <c r="D4943" s="11"/>
    </row>
    <row r="4944" spans="4:4" x14ac:dyDescent="0.2">
      <c r="D4944" s="11"/>
    </row>
    <row r="4945" spans="4:4" x14ac:dyDescent="0.2">
      <c r="D4945" s="11"/>
    </row>
    <row r="4946" spans="4:4" x14ac:dyDescent="0.2">
      <c r="D4946" s="11"/>
    </row>
    <row r="4947" spans="4:4" x14ac:dyDescent="0.2">
      <c r="D4947" s="11"/>
    </row>
    <row r="4948" spans="4:4" x14ac:dyDescent="0.2">
      <c r="D4948" s="11"/>
    </row>
    <row r="4949" spans="4:4" x14ac:dyDescent="0.2">
      <c r="D4949" s="11"/>
    </row>
    <row r="4950" spans="4:4" x14ac:dyDescent="0.2">
      <c r="D4950" s="11"/>
    </row>
    <row r="4951" spans="4:4" x14ac:dyDescent="0.2">
      <c r="D4951" s="11"/>
    </row>
    <row r="4952" spans="4:4" x14ac:dyDescent="0.2">
      <c r="D4952" s="11"/>
    </row>
    <row r="4953" spans="4:4" x14ac:dyDescent="0.2">
      <c r="D4953" s="11"/>
    </row>
    <row r="4954" spans="4:4" x14ac:dyDescent="0.2">
      <c r="D4954" s="11"/>
    </row>
    <row r="4955" spans="4:4" x14ac:dyDescent="0.2">
      <c r="D4955" s="11"/>
    </row>
    <row r="4956" spans="4:4" x14ac:dyDescent="0.2">
      <c r="D4956" s="11"/>
    </row>
    <row r="4957" spans="4:4" x14ac:dyDescent="0.2">
      <c r="D4957" s="11"/>
    </row>
    <row r="4958" spans="4:4" x14ac:dyDescent="0.2">
      <c r="D4958" s="11"/>
    </row>
    <row r="4959" spans="4:4" x14ac:dyDescent="0.2">
      <c r="D4959" s="11"/>
    </row>
    <row r="4960" spans="4:4" x14ac:dyDescent="0.2">
      <c r="D4960" s="11"/>
    </row>
    <row r="4961" spans="4:4" x14ac:dyDescent="0.2">
      <c r="D4961" s="11"/>
    </row>
    <row r="4962" spans="4:4" x14ac:dyDescent="0.2">
      <c r="D4962" s="11"/>
    </row>
    <row r="4963" spans="4:4" x14ac:dyDescent="0.2">
      <c r="D4963" s="11"/>
    </row>
    <row r="4964" spans="4:4" x14ac:dyDescent="0.2">
      <c r="D4964" s="11"/>
    </row>
    <row r="4965" spans="4:4" x14ac:dyDescent="0.2">
      <c r="D4965" s="11"/>
    </row>
    <row r="4966" spans="4:4" x14ac:dyDescent="0.2">
      <c r="D4966" s="11"/>
    </row>
    <row r="4967" spans="4:4" x14ac:dyDescent="0.2">
      <c r="D4967" s="11"/>
    </row>
    <row r="4968" spans="4:4" x14ac:dyDescent="0.2">
      <c r="D4968" s="11"/>
    </row>
    <row r="4969" spans="4:4" x14ac:dyDescent="0.2">
      <c r="D4969" s="11"/>
    </row>
    <row r="4970" spans="4:4" x14ac:dyDescent="0.2">
      <c r="D4970" s="11"/>
    </row>
    <row r="4971" spans="4:4" x14ac:dyDescent="0.2">
      <c r="D4971" s="11"/>
    </row>
    <row r="4972" spans="4:4" x14ac:dyDescent="0.2">
      <c r="D4972" s="11"/>
    </row>
    <row r="4973" spans="4:4" x14ac:dyDescent="0.2">
      <c r="D4973" s="11"/>
    </row>
    <row r="4974" spans="4:4" x14ac:dyDescent="0.2">
      <c r="D4974" s="11"/>
    </row>
    <row r="4975" spans="4:4" x14ac:dyDescent="0.2">
      <c r="D4975" s="11"/>
    </row>
    <row r="4976" spans="4:4" x14ac:dyDescent="0.2">
      <c r="D4976" s="11"/>
    </row>
    <row r="4977" spans="4:4" x14ac:dyDescent="0.2">
      <c r="D4977" s="11"/>
    </row>
    <row r="4978" spans="4:4" x14ac:dyDescent="0.2">
      <c r="D4978" s="11"/>
    </row>
    <row r="4979" spans="4:4" x14ac:dyDescent="0.2">
      <c r="D4979" s="11"/>
    </row>
    <row r="4980" spans="4:4" x14ac:dyDescent="0.2">
      <c r="D4980" s="11"/>
    </row>
    <row r="4981" spans="4:4" x14ac:dyDescent="0.2">
      <c r="D4981" s="11"/>
    </row>
    <row r="4982" spans="4:4" x14ac:dyDescent="0.2">
      <c r="D4982" s="11"/>
    </row>
    <row r="4983" spans="4:4" x14ac:dyDescent="0.2">
      <c r="D4983" s="11"/>
    </row>
    <row r="4984" spans="4:4" x14ac:dyDescent="0.2">
      <c r="D4984" s="11"/>
    </row>
    <row r="4985" spans="4:4" x14ac:dyDescent="0.2">
      <c r="D4985" s="11"/>
    </row>
    <row r="4986" spans="4:4" x14ac:dyDescent="0.2">
      <c r="D4986" s="11"/>
    </row>
    <row r="4987" spans="4:4" x14ac:dyDescent="0.2">
      <c r="D4987" s="11"/>
    </row>
    <row r="4988" spans="4:4" x14ac:dyDescent="0.2">
      <c r="D4988" s="11"/>
    </row>
    <row r="4989" spans="4:4" x14ac:dyDescent="0.2">
      <c r="D4989" s="11"/>
    </row>
    <row r="4990" spans="4:4" x14ac:dyDescent="0.2">
      <c r="D4990" s="11"/>
    </row>
    <row r="4991" spans="4:4" x14ac:dyDescent="0.2">
      <c r="D4991" s="11"/>
    </row>
    <row r="4992" spans="4:4" x14ac:dyDescent="0.2">
      <c r="D4992" s="11"/>
    </row>
    <row r="4993" spans="4:4" x14ac:dyDescent="0.2">
      <c r="D4993" s="11"/>
    </row>
    <row r="4994" spans="4:4" x14ac:dyDescent="0.2">
      <c r="D4994" s="11"/>
    </row>
    <row r="4995" spans="4:4" x14ac:dyDescent="0.2">
      <c r="D4995" s="11"/>
    </row>
    <row r="4996" spans="4:4" x14ac:dyDescent="0.2">
      <c r="D4996" s="11"/>
    </row>
    <row r="4997" spans="4:4" x14ac:dyDescent="0.2">
      <c r="D4997" s="11"/>
    </row>
    <row r="4998" spans="4:4" x14ac:dyDescent="0.2">
      <c r="D4998" s="11"/>
    </row>
    <row r="4999" spans="4:4" x14ac:dyDescent="0.2">
      <c r="D4999" s="11"/>
    </row>
    <row r="5000" spans="4:4" x14ac:dyDescent="0.2">
      <c r="D5000" s="11"/>
    </row>
  </sheetData>
  <sheetProtection password="CCE1" sheet="1" objects="1" scenarios="1"/>
  <protectedRanges>
    <protectedRange sqref="F9 F15 F19 F23 F35 F39 F44 F56 F88 F93 F97 F106 F110 F114 F118 F122 F125 F131 F137 F144 F151 F156 F164 F169 F173 F176 F179 F182 F185 F190 F193 F197 F201 F205 F208 F211 F215 F219" name="Oblast1"/>
  </protectedRanges>
  <mergeCells count="88">
    <mergeCell ref="C11:G11"/>
    <mergeCell ref="A1:G1"/>
    <mergeCell ref="C2:G2"/>
    <mergeCell ref="C3:G3"/>
    <mergeCell ref="C4:G4"/>
    <mergeCell ref="C10:G10"/>
    <mergeCell ref="C45:G45"/>
    <mergeCell ref="C14:G14"/>
    <mergeCell ref="C16:G16"/>
    <mergeCell ref="C18:G18"/>
    <mergeCell ref="C20:G20"/>
    <mergeCell ref="C21:G21"/>
    <mergeCell ref="C24:G24"/>
    <mergeCell ref="C34:G34"/>
    <mergeCell ref="C36:G36"/>
    <mergeCell ref="C38:G38"/>
    <mergeCell ref="C40:G40"/>
    <mergeCell ref="C43:G43"/>
    <mergeCell ref="C111:G111"/>
    <mergeCell ref="C55:G55"/>
    <mergeCell ref="C57:G57"/>
    <mergeCell ref="C87:G87"/>
    <mergeCell ref="C89:G89"/>
    <mergeCell ref="C92:G92"/>
    <mergeCell ref="C94:G94"/>
    <mergeCell ref="C96:G96"/>
    <mergeCell ref="C98:G98"/>
    <mergeCell ref="C105:G105"/>
    <mergeCell ref="C107:G107"/>
    <mergeCell ref="C109:G109"/>
    <mergeCell ref="C150:G150"/>
    <mergeCell ref="C113:G113"/>
    <mergeCell ref="C117:G117"/>
    <mergeCell ref="C119:G119"/>
    <mergeCell ref="C121:G121"/>
    <mergeCell ref="C124:G124"/>
    <mergeCell ref="C130:G130"/>
    <mergeCell ref="C132:G132"/>
    <mergeCell ref="C136:G136"/>
    <mergeCell ref="C138:G138"/>
    <mergeCell ref="C143:G143"/>
    <mergeCell ref="C145:G145"/>
    <mergeCell ref="C186:G186"/>
    <mergeCell ref="C152:G152"/>
    <mergeCell ref="C155:G155"/>
    <mergeCell ref="C157:G157"/>
    <mergeCell ref="C163:G163"/>
    <mergeCell ref="C168:G168"/>
    <mergeCell ref="C172:G172"/>
    <mergeCell ref="C175:G175"/>
    <mergeCell ref="C178:G178"/>
    <mergeCell ref="C181:G181"/>
    <mergeCell ref="C183:G183"/>
    <mergeCell ref="C184:G184"/>
    <mergeCell ref="C228:G228"/>
    <mergeCell ref="C188:G188"/>
    <mergeCell ref="C192:G192"/>
    <mergeCell ref="C195:G195"/>
    <mergeCell ref="C199:G199"/>
    <mergeCell ref="C203:G203"/>
    <mergeCell ref="C207:G207"/>
    <mergeCell ref="C210:G210"/>
    <mergeCell ref="C213:G213"/>
    <mergeCell ref="C217:G217"/>
    <mergeCell ref="C221:G221"/>
    <mergeCell ref="C225:G225"/>
    <mergeCell ref="C267:G267"/>
    <mergeCell ref="C231:G231"/>
    <mergeCell ref="C234:G234"/>
    <mergeCell ref="C238:G238"/>
    <mergeCell ref="C241:G241"/>
    <mergeCell ref="C245:G245"/>
    <mergeCell ref="C249:G249"/>
    <mergeCell ref="C254:G254"/>
    <mergeCell ref="C258:G258"/>
    <mergeCell ref="C261:G261"/>
    <mergeCell ref="C264:G264"/>
    <mergeCell ref="C266:G266"/>
    <mergeCell ref="C289:G289"/>
    <mergeCell ref="C291:G291"/>
    <mergeCell ref="C292:G292"/>
    <mergeCell ref="C294:G294"/>
    <mergeCell ref="C270:G270"/>
    <mergeCell ref="C273:G273"/>
    <mergeCell ref="C276:G276"/>
    <mergeCell ref="C279:G279"/>
    <mergeCell ref="C282:G282"/>
    <mergeCell ref="C285:G285"/>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011"/>
  <sheetViews>
    <sheetView view="pageBreakPreview" zoomScale="70" zoomScaleNormal="100" zoomScaleSheetLayoutView="70" workbookViewId="0">
      <pane ySplit="7" topLeftCell="A8" activePane="bottomLeft" state="frozen"/>
      <selection pane="bottomLeft" activeCell="O34" sqref="O34"/>
    </sheetView>
  </sheetViews>
  <sheetFormatPr defaultRowHeight="12.75" outlineLevelRow="3" x14ac:dyDescent="0.2"/>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2" max="12" width="9.140625" customWidth="1"/>
    <col min="14" max="24" width="9.140625" customWidth="1"/>
    <col min="36" max="36" width="98.7109375" customWidth="1"/>
  </cols>
  <sheetData>
    <row r="1" spans="1:43" ht="15.75" customHeight="1" x14ac:dyDescent="0.25">
      <c r="A1" s="401" t="s">
        <v>3011</v>
      </c>
      <c r="B1" s="401"/>
      <c r="C1" s="401"/>
      <c r="D1" s="401"/>
      <c r="E1" s="401"/>
      <c r="F1" s="401"/>
      <c r="G1" s="401"/>
    </row>
    <row r="2" spans="1:43" ht="25.15" customHeight="1" x14ac:dyDescent="0.2">
      <c r="A2" s="275" t="s">
        <v>100</v>
      </c>
      <c r="B2" s="276" t="s">
        <v>2610</v>
      </c>
      <c r="C2" s="402" t="s">
        <v>2611</v>
      </c>
      <c r="D2" s="403"/>
      <c r="E2" s="403"/>
      <c r="F2" s="403"/>
      <c r="G2" s="404"/>
    </row>
    <row r="3" spans="1:43" ht="25.15" customHeight="1" x14ac:dyDescent="0.2">
      <c r="A3" s="275" t="s">
        <v>7</v>
      </c>
      <c r="B3" s="276" t="s">
        <v>2612</v>
      </c>
      <c r="C3" s="402" t="s">
        <v>2613</v>
      </c>
      <c r="D3" s="403"/>
      <c r="E3" s="403"/>
      <c r="F3" s="403"/>
      <c r="G3" s="404"/>
      <c r="L3" s="277"/>
    </row>
    <row r="4" spans="1:43" ht="25.15" customHeight="1" x14ac:dyDescent="0.2">
      <c r="A4" s="278" t="s">
        <v>8</v>
      </c>
      <c r="B4" s="279" t="s">
        <v>2893</v>
      </c>
      <c r="C4" s="405" t="s">
        <v>2894</v>
      </c>
      <c r="D4" s="406"/>
      <c r="E4" s="406"/>
      <c r="F4" s="406"/>
      <c r="G4" s="407"/>
    </row>
    <row r="5" spans="1:43" x14ac:dyDescent="0.2">
      <c r="D5" s="11"/>
    </row>
    <row r="6" spans="1:43" ht="38.25" x14ac:dyDescent="0.2">
      <c r="A6" s="280" t="s">
        <v>107</v>
      </c>
      <c r="B6" s="281" t="s">
        <v>108</v>
      </c>
      <c r="C6" s="281" t="s">
        <v>109</v>
      </c>
      <c r="D6" s="282" t="s">
        <v>110</v>
      </c>
      <c r="E6" s="280" t="s">
        <v>2616</v>
      </c>
      <c r="F6" s="283" t="s">
        <v>2617</v>
      </c>
      <c r="G6" s="280" t="s">
        <v>28</v>
      </c>
      <c r="H6" s="284" t="s">
        <v>113</v>
      </c>
      <c r="I6" s="312" t="s">
        <v>2353</v>
      </c>
      <c r="J6" s="312" t="s">
        <v>2354</v>
      </c>
      <c r="K6" s="312" t="s">
        <v>2352</v>
      </c>
    </row>
    <row r="7" spans="1:43" hidden="1" x14ac:dyDescent="0.2">
      <c r="A7" s="4"/>
      <c r="B7" s="5"/>
      <c r="C7" s="5"/>
      <c r="D7" s="7"/>
      <c r="E7" s="285"/>
      <c r="F7" s="136"/>
      <c r="G7" s="136"/>
      <c r="H7" s="136"/>
      <c r="I7" s="136"/>
      <c r="J7" s="136"/>
      <c r="K7" s="136"/>
    </row>
    <row r="8" spans="1:43" x14ac:dyDescent="0.2">
      <c r="A8" s="286" t="s">
        <v>114</v>
      </c>
      <c r="B8" s="287" t="s">
        <v>48</v>
      </c>
      <c r="C8" s="288" t="s">
        <v>49</v>
      </c>
      <c r="D8" s="289"/>
      <c r="E8" s="290"/>
      <c r="F8" s="291"/>
      <c r="G8" s="291">
        <f>SUMIF(P9:P14,"&lt;&gt;NOR",G9:G14)</f>
        <v>0</v>
      </c>
      <c r="H8" s="291"/>
      <c r="I8" s="291">
        <f>G8</f>
        <v>0</v>
      </c>
      <c r="J8" s="291"/>
      <c r="K8" s="291"/>
    </row>
    <row r="9" spans="1:43" ht="22.5" outlineLevel="1" x14ac:dyDescent="0.2">
      <c r="A9" s="292">
        <v>1</v>
      </c>
      <c r="B9" s="293" t="s">
        <v>2895</v>
      </c>
      <c r="C9" s="294" t="s">
        <v>2896</v>
      </c>
      <c r="D9" s="295" t="s">
        <v>128</v>
      </c>
      <c r="E9" s="296">
        <v>7.2318800000000003</v>
      </c>
      <c r="F9" s="297"/>
      <c r="G9" s="298">
        <f>ROUND(E9*F9,2)</f>
        <v>0</v>
      </c>
      <c r="H9" s="298" t="s">
        <v>811</v>
      </c>
      <c r="I9" s="298">
        <f>G9</f>
        <v>0</v>
      </c>
      <c r="J9" s="298"/>
      <c r="K9" s="298"/>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row>
    <row r="10" spans="1:43" outlineLevel="2" x14ac:dyDescent="0.2">
      <c r="A10" s="232"/>
      <c r="B10" s="300"/>
      <c r="C10" s="395" t="s">
        <v>2897</v>
      </c>
      <c r="D10" s="396"/>
      <c r="E10" s="396"/>
      <c r="F10" s="396"/>
      <c r="G10" s="396"/>
      <c r="H10" s="299"/>
      <c r="I10" s="299"/>
      <c r="J10" s="299"/>
      <c r="K10" s="299"/>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1:43" outlineLevel="2" x14ac:dyDescent="0.2">
      <c r="A11" s="232"/>
      <c r="B11" s="300"/>
      <c r="C11" s="301" t="s">
        <v>2898</v>
      </c>
      <c r="D11" s="302"/>
      <c r="E11" s="303">
        <v>2.052</v>
      </c>
      <c r="F11" s="299"/>
      <c r="G11" s="299"/>
      <c r="H11" s="299"/>
      <c r="I11" s="299"/>
      <c r="J11" s="299"/>
      <c r="K11" s="299"/>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outlineLevel="3" x14ac:dyDescent="0.2">
      <c r="A12" s="232"/>
      <c r="B12" s="300"/>
      <c r="C12" s="301" t="s">
        <v>2899</v>
      </c>
      <c r="D12" s="302"/>
      <c r="E12" s="303">
        <v>3.42</v>
      </c>
      <c r="F12" s="299"/>
      <c r="G12" s="299"/>
      <c r="H12" s="299"/>
      <c r="I12" s="299"/>
      <c r="J12" s="299"/>
      <c r="K12" s="299"/>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row>
    <row r="13" spans="1:43" outlineLevel="3" x14ac:dyDescent="0.2">
      <c r="A13" s="232"/>
      <c r="B13" s="300"/>
      <c r="C13" s="301" t="s">
        <v>2900</v>
      </c>
      <c r="D13" s="302"/>
      <c r="E13" s="303">
        <v>1.7598800000000001</v>
      </c>
      <c r="F13" s="299"/>
      <c r="G13" s="299"/>
      <c r="H13" s="299"/>
      <c r="I13" s="299"/>
      <c r="J13" s="299"/>
      <c r="K13" s="299"/>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outlineLevel="2" x14ac:dyDescent="0.2">
      <c r="A14" s="232"/>
      <c r="B14" s="300"/>
      <c r="C14" s="393"/>
      <c r="D14" s="394"/>
      <c r="E14" s="394"/>
      <c r="F14" s="394"/>
      <c r="G14" s="394"/>
      <c r="H14" s="299"/>
      <c r="I14" s="299"/>
      <c r="J14" s="299"/>
      <c r="K14" s="299"/>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x14ac:dyDescent="0.2">
      <c r="A15" s="286" t="s">
        <v>114</v>
      </c>
      <c r="B15" s="287" t="s">
        <v>56</v>
      </c>
      <c r="C15" s="288" t="s">
        <v>2901</v>
      </c>
      <c r="D15" s="289"/>
      <c r="E15" s="290"/>
      <c r="F15" s="291"/>
      <c r="G15" s="291">
        <f>SUMIF(P16:P31,"&lt;&gt;NOR",G16:G31)</f>
        <v>0</v>
      </c>
      <c r="H15" s="291"/>
      <c r="I15" s="291">
        <f>G15</f>
        <v>0</v>
      </c>
      <c r="J15" s="291"/>
      <c r="K15" s="291"/>
    </row>
    <row r="16" spans="1:43" ht="22.5" outlineLevel="1" x14ac:dyDescent="0.2">
      <c r="A16" s="292">
        <v>2</v>
      </c>
      <c r="B16" s="293" t="s">
        <v>2902</v>
      </c>
      <c r="C16" s="294" t="s">
        <v>2903</v>
      </c>
      <c r="D16" s="295" t="s">
        <v>160</v>
      </c>
      <c r="E16" s="296">
        <v>20.7195</v>
      </c>
      <c r="F16" s="297"/>
      <c r="G16" s="298">
        <f>ROUND(E16*F16,2)</f>
        <v>0</v>
      </c>
      <c r="H16" s="298" t="s">
        <v>811</v>
      </c>
      <c r="I16" s="298">
        <f>G16</f>
        <v>0</v>
      </c>
      <c r="J16" s="298"/>
      <c r="K16" s="298"/>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outlineLevel="2" x14ac:dyDescent="0.2">
      <c r="A17" s="232"/>
      <c r="B17" s="300"/>
      <c r="C17" s="301" t="s">
        <v>2904</v>
      </c>
      <c r="D17" s="302"/>
      <c r="E17" s="303">
        <v>5.13</v>
      </c>
      <c r="F17" s="299"/>
      <c r="G17" s="299"/>
      <c r="H17" s="299"/>
      <c r="I17" s="299"/>
      <c r="J17" s="299"/>
      <c r="K17" s="299"/>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outlineLevel="3" x14ac:dyDescent="0.2">
      <c r="A18" s="232"/>
      <c r="B18" s="300"/>
      <c r="C18" s="301" t="s">
        <v>2905</v>
      </c>
      <c r="D18" s="302"/>
      <c r="E18" s="303">
        <v>8.5500000000000007</v>
      </c>
      <c r="F18" s="299"/>
      <c r="G18" s="299"/>
      <c r="H18" s="299"/>
      <c r="I18" s="299"/>
      <c r="J18" s="299"/>
      <c r="K18" s="299"/>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outlineLevel="3" x14ac:dyDescent="0.2">
      <c r="A19" s="232"/>
      <c r="B19" s="300"/>
      <c r="C19" s="301" t="s">
        <v>2906</v>
      </c>
      <c r="D19" s="302"/>
      <c r="E19" s="303">
        <v>7.0395000000000003</v>
      </c>
      <c r="F19" s="299"/>
      <c r="G19" s="299"/>
      <c r="H19" s="299"/>
      <c r="I19" s="299"/>
      <c r="J19" s="299"/>
      <c r="K19" s="299"/>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outlineLevel="2" x14ac:dyDescent="0.2">
      <c r="A20" s="232"/>
      <c r="B20" s="300"/>
      <c r="C20" s="393"/>
      <c r="D20" s="394"/>
      <c r="E20" s="394"/>
      <c r="F20" s="394"/>
      <c r="G20" s="394"/>
      <c r="H20" s="299"/>
      <c r="I20" s="299"/>
      <c r="J20" s="299"/>
      <c r="K20" s="299"/>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outlineLevel="1" x14ac:dyDescent="0.2">
      <c r="A21" s="292">
        <v>3</v>
      </c>
      <c r="B21" s="293" t="s">
        <v>2907</v>
      </c>
      <c r="C21" s="294" t="s">
        <v>2908</v>
      </c>
      <c r="D21" s="295" t="s">
        <v>160</v>
      </c>
      <c r="E21" s="296">
        <v>20.7195</v>
      </c>
      <c r="F21" s="297"/>
      <c r="G21" s="298">
        <f>ROUND(E21*F21,2)</f>
        <v>0</v>
      </c>
      <c r="H21" s="298" t="s">
        <v>811</v>
      </c>
      <c r="I21" s="298">
        <f>G21</f>
        <v>0</v>
      </c>
      <c r="J21" s="298"/>
      <c r="K21" s="298"/>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22.5" outlineLevel="2" x14ac:dyDescent="0.2">
      <c r="A22" s="232"/>
      <c r="B22" s="300"/>
      <c r="C22" s="395" t="s">
        <v>2909</v>
      </c>
      <c r="D22" s="396"/>
      <c r="E22" s="396"/>
      <c r="F22" s="396"/>
      <c r="G22" s="396"/>
      <c r="H22" s="299"/>
      <c r="I22" s="299"/>
      <c r="J22" s="299"/>
      <c r="K22" s="299"/>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304" t="str">
        <f>C22</f>
        <v>na rovném povrchu vnitřních stěn, pilířů, svislých panelových konstrukcí, s nejnutnějším obroušením podkladu (pemzou apod.) a oprášením,</v>
      </c>
      <c r="AK22" s="107"/>
      <c r="AL22" s="107"/>
      <c r="AM22" s="107"/>
      <c r="AN22" s="107"/>
      <c r="AO22" s="107"/>
      <c r="AP22" s="107"/>
      <c r="AQ22" s="107"/>
    </row>
    <row r="23" spans="1:43" outlineLevel="2" x14ac:dyDescent="0.2">
      <c r="A23" s="232"/>
      <c r="B23" s="300"/>
      <c r="C23" s="301" t="s">
        <v>2904</v>
      </c>
      <c r="D23" s="302"/>
      <c r="E23" s="303">
        <v>5.13</v>
      </c>
      <c r="F23" s="299"/>
      <c r="G23" s="299"/>
      <c r="H23" s="299"/>
      <c r="I23" s="299"/>
      <c r="J23" s="299"/>
      <c r="K23" s="299"/>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outlineLevel="3" x14ac:dyDescent="0.2">
      <c r="A24" s="232"/>
      <c r="B24" s="300"/>
      <c r="C24" s="301" t="s">
        <v>2905</v>
      </c>
      <c r="D24" s="302"/>
      <c r="E24" s="303">
        <v>8.5500000000000007</v>
      </c>
      <c r="F24" s="299"/>
      <c r="G24" s="299"/>
      <c r="H24" s="299"/>
      <c r="I24" s="299"/>
      <c r="J24" s="299"/>
      <c r="K24" s="299"/>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row>
    <row r="25" spans="1:43" outlineLevel="3" x14ac:dyDescent="0.2">
      <c r="A25" s="232"/>
      <c r="B25" s="300"/>
      <c r="C25" s="301" t="s">
        <v>2906</v>
      </c>
      <c r="D25" s="302"/>
      <c r="E25" s="303">
        <v>7.0395000000000003</v>
      </c>
      <c r="F25" s="299"/>
      <c r="G25" s="299"/>
      <c r="H25" s="299"/>
      <c r="I25" s="299"/>
      <c r="J25" s="299"/>
      <c r="K25" s="299"/>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outlineLevel="2" x14ac:dyDescent="0.2">
      <c r="A26" s="232"/>
      <c r="B26" s="300"/>
      <c r="C26" s="393"/>
      <c r="D26" s="394"/>
      <c r="E26" s="394"/>
      <c r="F26" s="394"/>
      <c r="G26" s="394"/>
      <c r="H26" s="299"/>
      <c r="I26" s="299"/>
      <c r="J26" s="299"/>
      <c r="K26" s="299"/>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row>
    <row r="27" spans="1:43" ht="22.5" outlineLevel="1" x14ac:dyDescent="0.2">
      <c r="A27" s="292">
        <v>4</v>
      </c>
      <c r="B27" s="293" t="s">
        <v>2910</v>
      </c>
      <c r="C27" s="294" t="s">
        <v>2911</v>
      </c>
      <c r="D27" s="295" t="s">
        <v>160</v>
      </c>
      <c r="E27" s="296">
        <v>20.7195</v>
      </c>
      <c r="F27" s="297"/>
      <c r="G27" s="298">
        <f>ROUND(E27*F27,2)</f>
        <v>0</v>
      </c>
      <c r="H27" s="298" t="s">
        <v>811</v>
      </c>
      <c r="I27" s="298">
        <f>G27</f>
        <v>0</v>
      </c>
      <c r="J27" s="298"/>
      <c r="K27" s="298"/>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outlineLevel="2" x14ac:dyDescent="0.2">
      <c r="A28" s="232"/>
      <c r="B28" s="300"/>
      <c r="C28" s="301" t="s">
        <v>2904</v>
      </c>
      <c r="D28" s="302"/>
      <c r="E28" s="303">
        <v>5.13</v>
      </c>
      <c r="F28" s="299"/>
      <c r="G28" s="299"/>
      <c r="H28" s="299"/>
      <c r="I28" s="299"/>
      <c r="J28" s="299"/>
      <c r="K28" s="299"/>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outlineLevel="3" x14ac:dyDescent="0.2">
      <c r="A29" s="232"/>
      <c r="B29" s="300"/>
      <c r="C29" s="301" t="s">
        <v>2905</v>
      </c>
      <c r="D29" s="302"/>
      <c r="E29" s="303">
        <v>8.5500000000000007</v>
      </c>
      <c r="F29" s="299"/>
      <c r="G29" s="299"/>
      <c r="H29" s="299"/>
      <c r="I29" s="299"/>
      <c r="J29" s="299"/>
      <c r="K29" s="299"/>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outlineLevel="3" x14ac:dyDescent="0.2">
      <c r="A30" s="232"/>
      <c r="B30" s="300"/>
      <c r="C30" s="301" t="s">
        <v>2906</v>
      </c>
      <c r="D30" s="302"/>
      <c r="E30" s="303">
        <v>7.0395000000000003</v>
      </c>
      <c r="F30" s="299"/>
      <c r="G30" s="299"/>
      <c r="H30" s="299"/>
      <c r="I30" s="299"/>
      <c r="J30" s="299"/>
      <c r="K30" s="299"/>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row>
    <row r="31" spans="1:43" outlineLevel="2" x14ac:dyDescent="0.2">
      <c r="A31" s="232"/>
      <c r="B31" s="300"/>
      <c r="C31" s="393"/>
      <c r="D31" s="394"/>
      <c r="E31" s="394"/>
      <c r="F31" s="394"/>
      <c r="G31" s="394"/>
      <c r="H31" s="299"/>
      <c r="I31" s="299"/>
      <c r="J31" s="299"/>
      <c r="K31" s="299"/>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x14ac:dyDescent="0.2">
      <c r="A32" s="286" t="s">
        <v>114</v>
      </c>
      <c r="B32" s="287" t="s">
        <v>58</v>
      </c>
      <c r="C32" s="288" t="s">
        <v>2912</v>
      </c>
      <c r="D32" s="289"/>
      <c r="E32" s="290"/>
      <c r="F32" s="291"/>
      <c r="G32" s="291">
        <f>SUMIF(P33:P62,"&lt;&gt;NOR",G33:G62)</f>
        <v>0</v>
      </c>
      <c r="H32" s="291"/>
      <c r="I32" s="291">
        <f>G32</f>
        <v>0</v>
      </c>
      <c r="J32" s="291"/>
      <c r="K32" s="291"/>
    </row>
    <row r="33" spans="1:43" outlineLevel="1" x14ac:dyDescent="0.2">
      <c r="A33" s="292">
        <v>5</v>
      </c>
      <c r="B33" s="293" t="s">
        <v>2913</v>
      </c>
      <c r="C33" s="294" t="s">
        <v>2914</v>
      </c>
      <c r="D33" s="295" t="s">
        <v>160</v>
      </c>
      <c r="E33" s="296">
        <v>34.44</v>
      </c>
      <c r="F33" s="297"/>
      <c r="G33" s="298">
        <f>ROUND(E33*F33,2)</f>
        <v>0</v>
      </c>
      <c r="H33" s="298" t="s">
        <v>811</v>
      </c>
      <c r="I33" s="298">
        <f>G33</f>
        <v>0</v>
      </c>
      <c r="J33" s="298"/>
      <c r="K33" s="298"/>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22.5" outlineLevel="2" x14ac:dyDescent="0.2">
      <c r="A34" s="232"/>
      <c r="B34" s="300"/>
      <c r="C34" s="395" t="s">
        <v>2915</v>
      </c>
      <c r="D34" s="396"/>
      <c r="E34" s="396"/>
      <c r="F34" s="396"/>
      <c r="G34" s="396"/>
      <c r="H34" s="299"/>
      <c r="I34" s="299"/>
      <c r="J34" s="299"/>
      <c r="K34" s="299"/>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304" t="str">
        <f>C34</f>
        <v>soklových a podzemních konstrukcí z pěnového polystyrenu (30-35 kg/m3) s povrchovou úpravou stěrkou (pro obklad), omítkou nebo nopovou fólií (podzemní konstrukce)</v>
      </c>
      <c r="AK34" s="107"/>
      <c r="AL34" s="107"/>
      <c r="AM34" s="107"/>
      <c r="AN34" s="107"/>
      <c r="AO34" s="107"/>
      <c r="AP34" s="107"/>
      <c r="AQ34" s="107"/>
    </row>
    <row r="35" spans="1:43" outlineLevel="2" x14ac:dyDescent="0.2">
      <c r="A35" s="232"/>
      <c r="B35" s="300"/>
      <c r="C35" s="301" t="s">
        <v>2916</v>
      </c>
      <c r="D35" s="302"/>
      <c r="E35" s="303">
        <v>34.44</v>
      </c>
      <c r="F35" s="299"/>
      <c r="G35" s="299"/>
      <c r="H35" s="299"/>
      <c r="I35" s="299"/>
      <c r="J35" s="299"/>
      <c r="K35" s="299"/>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outlineLevel="2" x14ac:dyDescent="0.2">
      <c r="A36" s="232"/>
      <c r="B36" s="300"/>
      <c r="C36" s="393"/>
      <c r="D36" s="394"/>
      <c r="E36" s="394"/>
      <c r="F36" s="394"/>
      <c r="G36" s="394"/>
      <c r="H36" s="299"/>
      <c r="I36" s="299"/>
      <c r="J36" s="299"/>
      <c r="K36" s="299"/>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22.5" outlineLevel="1" x14ac:dyDescent="0.2">
      <c r="A37" s="292">
        <v>6</v>
      </c>
      <c r="B37" s="293" t="s">
        <v>2917</v>
      </c>
      <c r="C37" s="294" t="s">
        <v>2918</v>
      </c>
      <c r="D37" s="295" t="s">
        <v>160</v>
      </c>
      <c r="E37" s="296">
        <v>41.6</v>
      </c>
      <c r="F37" s="297"/>
      <c r="G37" s="298">
        <f>ROUND(E37*F37,2)</f>
        <v>0</v>
      </c>
      <c r="H37" s="298" t="s">
        <v>811</v>
      </c>
      <c r="I37" s="298">
        <f>G37</f>
        <v>0</v>
      </c>
      <c r="J37" s="298"/>
      <c r="K37" s="298"/>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33.75" outlineLevel="2" x14ac:dyDescent="0.2">
      <c r="A38" s="232"/>
      <c r="B38" s="300"/>
      <c r="C38" s="395" t="s">
        <v>2919</v>
      </c>
      <c r="D38" s="396"/>
      <c r="E38" s="396"/>
      <c r="F38" s="396"/>
      <c r="G38" s="396"/>
      <c r="H38" s="299"/>
      <c r="I38" s="299"/>
      <c r="J38" s="299"/>
      <c r="K38" s="299"/>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304" t="str">
        <f>C38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K38" s="107"/>
      <c r="AL38" s="107"/>
      <c r="AM38" s="107"/>
      <c r="AN38" s="107"/>
      <c r="AO38" s="107"/>
      <c r="AP38" s="107"/>
      <c r="AQ38" s="107"/>
    </row>
    <row r="39" spans="1:43" outlineLevel="2" x14ac:dyDescent="0.2">
      <c r="A39" s="232"/>
      <c r="B39" s="300"/>
      <c r="C39" s="397" t="s">
        <v>2920</v>
      </c>
      <c r="D39" s="398"/>
      <c r="E39" s="398"/>
      <c r="F39" s="398"/>
      <c r="G39" s="398"/>
      <c r="H39" s="299"/>
      <c r="I39" s="299"/>
      <c r="J39" s="299"/>
      <c r="K39" s="299"/>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outlineLevel="2" x14ac:dyDescent="0.2">
      <c r="A40" s="232"/>
      <c r="B40" s="300"/>
      <c r="C40" s="301" t="s">
        <v>2921</v>
      </c>
      <c r="D40" s="302"/>
      <c r="E40" s="303">
        <v>41.6</v>
      </c>
      <c r="F40" s="299"/>
      <c r="G40" s="299"/>
      <c r="H40" s="299"/>
      <c r="I40" s="299"/>
      <c r="J40" s="299"/>
      <c r="K40" s="299"/>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row>
    <row r="41" spans="1:43" outlineLevel="2" x14ac:dyDescent="0.2">
      <c r="A41" s="232"/>
      <c r="B41" s="300"/>
      <c r="C41" s="393"/>
      <c r="D41" s="394"/>
      <c r="E41" s="394"/>
      <c r="F41" s="394"/>
      <c r="G41" s="394"/>
      <c r="H41" s="299"/>
      <c r="I41" s="299"/>
      <c r="J41" s="299"/>
      <c r="K41" s="299"/>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row>
    <row r="42" spans="1:43" outlineLevel="1" x14ac:dyDescent="0.2">
      <c r="A42" s="292">
        <v>7</v>
      </c>
      <c r="B42" s="293" t="s">
        <v>2922</v>
      </c>
      <c r="C42" s="294" t="s">
        <v>2923</v>
      </c>
      <c r="D42" s="295" t="s">
        <v>179</v>
      </c>
      <c r="E42" s="296">
        <v>12.3</v>
      </c>
      <c r="F42" s="297"/>
      <c r="G42" s="298">
        <f>ROUND(E42*F42,2)</f>
        <v>0</v>
      </c>
      <c r="H42" s="298" t="s">
        <v>811</v>
      </c>
      <c r="I42" s="298">
        <f>G42</f>
        <v>0</v>
      </c>
      <c r="J42" s="298"/>
      <c r="K42" s="298"/>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row>
    <row r="43" spans="1:43" outlineLevel="2" x14ac:dyDescent="0.2">
      <c r="A43" s="232"/>
      <c r="B43" s="300"/>
      <c r="C43" s="301" t="s">
        <v>2924</v>
      </c>
      <c r="D43" s="302"/>
      <c r="E43" s="303">
        <v>12.3</v>
      </c>
      <c r="F43" s="299"/>
      <c r="G43" s="299"/>
      <c r="H43" s="299"/>
      <c r="I43" s="299"/>
      <c r="J43" s="299"/>
      <c r="K43" s="299"/>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43" outlineLevel="2" x14ac:dyDescent="0.2">
      <c r="A44" s="232"/>
      <c r="B44" s="300"/>
      <c r="C44" s="393"/>
      <c r="D44" s="394"/>
      <c r="E44" s="394"/>
      <c r="F44" s="394"/>
      <c r="G44" s="394"/>
      <c r="H44" s="299"/>
      <c r="I44" s="299"/>
      <c r="J44" s="299"/>
      <c r="K44" s="299"/>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outlineLevel="1" x14ac:dyDescent="0.2">
      <c r="A45" s="292">
        <v>8</v>
      </c>
      <c r="B45" s="293" t="s">
        <v>2925</v>
      </c>
      <c r="C45" s="294" t="s">
        <v>2926</v>
      </c>
      <c r="D45" s="295" t="s">
        <v>160</v>
      </c>
      <c r="E45" s="296">
        <v>19.78</v>
      </c>
      <c r="F45" s="297"/>
      <c r="G45" s="298">
        <f>ROUND(E45*F45,2)</f>
        <v>0</v>
      </c>
      <c r="H45" s="298" t="s">
        <v>811</v>
      </c>
      <c r="I45" s="298">
        <f>G45</f>
        <v>0</v>
      </c>
      <c r="J45" s="298"/>
      <c r="K45" s="29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outlineLevel="2" x14ac:dyDescent="0.2">
      <c r="A46" s="232"/>
      <c r="B46" s="300"/>
      <c r="C46" s="301" t="s">
        <v>2927</v>
      </c>
      <c r="D46" s="302"/>
      <c r="E46" s="303">
        <v>5.13</v>
      </c>
      <c r="F46" s="299"/>
      <c r="G46" s="299"/>
      <c r="H46" s="299"/>
      <c r="I46" s="299"/>
      <c r="J46" s="299"/>
      <c r="K46" s="299"/>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row>
    <row r="47" spans="1:43" outlineLevel="3" x14ac:dyDescent="0.2">
      <c r="A47" s="232"/>
      <c r="B47" s="300"/>
      <c r="C47" s="301" t="s">
        <v>2905</v>
      </c>
      <c r="D47" s="302"/>
      <c r="E47" s="303">
        <v>8.5500000000000007</v>
      </c>
      <c r="F47" s="299"/>
      <c r="G47" s="299"/>
      <c r="H47" s="299"/>
      <c r="I47" s="299"/>
      <c r="J47" s="299"/>
      <c r="K47" s="299"/>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outlineLevel="3" x14ac:dyDescent="0.2">
      <c r="A48" s="232"/>
      <c r="B48" s="300"/>
      <c r="C48" s="301" t="s">
        <v>2928</v>
      </c>
      <c r="D48" s="302"/>
      <c r="E48" s="303">
        <v>6.1</v>
      </c>
      <c r="F48" s="299"/>
      <c r="G48" s="299"/>
      <c r="H48" s="299"/>
      <c r="I48" s="299"/>
      <c r="J48" s="299"/>
      <c r="K48" s="299"/>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1:43" outlineLevel="2" x14ac:dyDescent="0.2">
      <c r="A49" s="232"/>
      <c r="B49" s="300"/>
      <c r="C49" s="393"/>
      <c r="D49" s="394"/>
      <c r="E49" s="394"/>
      <c r="F49" s="394"/>
      <c r="G49" s="394"/>
      <c r="H49" s="299"/>
      <c r="I49" s="299"/>
      <c r="J49" s="299"/>
      <c r="K49" s="299"/>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outlineLevel="1" x14ac:dyDescent="0.2">
      <c r="A50" s="292">
        <v>9</v>
      </c>
      <c r="B50" s="293" t="s">
        <v>2929</v>
      </c>
      <c r="C50" s="294" t="s">
        <v>2930</v>
      </c>
      <c r="D50" s="295" t="s">
        <v>160</v>
      </c>
      <c r="E50" s="296">
        <v>76.040000000000006</v>
      </c>
      <c r="F50" s="297"/>
      <c r="G50" s="298">
        <f>ROUND(E50*F50,2)</f>
        <v>0</v>
      </c>
      <c r="H50" s="298" t="s">
        <v>811</v>
      </c>
      <c r="I50" s="298">
        <f>G50</f>
        <v>0</v>
      </c>
      <c r="J50" s="298"/>
      <c r="K50" s="298"/>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row>
    <row r="51" spans="1:43" outlineLevel="2" x14ac:dyDescent="0.2">
      <c r="A51" s="232"/>
      <c r="B51" s="300"/>
      <c r="C51" s="301" t="s">
        <v>2916</v>
      </c>
      <c r="D51" s="302"/>
      <c r="E51" s="303">
        <v>34.44</v>
      </c>
      <c r="F51" s="299"/>
      <c r="G51" s="299"/>
      <c r="H51" s="299"/>
      <c r="I51" s="299"/>
      <c r="J51" s="299"/>
      <c r="K51" s="299"/>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row>
    <row r="52" spans="1:43" outlineLevel="3" x14ac:dyDescent="0.2">
      <c r="A52" s="232"/>
      <c r="B52" s="300"/>
      <c r="C52" s="301" t="s">
        <v>2921</v>
      </c>
      <c r="D52" s="302"/>
      <c r="E52" s="303">
        <v>41.6</v>
      </c>
      <c r="F52" s="299"/>
      <c r="G52" s="299"/>
      <c r="H52" s="299"/>
      <c r="I52" s="299"/>
      <c r="J52" s="299"/>
      <c r="K52" s="299"/>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row>
    <row r="53" spans="1:43" outlineLevel="2" x14ac:dyDescent="0.2">
      <c r="A53" s="232"/>
      <c r="B53" s="300"/>
      <c r="C53" s="393"/>
      <c r="D53" s="394"/>
      <c r="E53" s="394"/>
      <c r="F53" s="394"/>
      <c r="G53" s="394"/>
      <c r="H53" s="299"/>
      <c r="I53" s="299"/>
      <c r="J53" s="299"/>
      <c r="K53" s="299"/>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row>
    <row r="54" spans="1:43" outlineLevel="1" x14ac:dyDescent="0.2">
      <c r="A54" s="292">
        <v>10</v>
      </c>
      <c r="B54" s="293" t="s">
        <v>2931</v>
      </c>
      <c r="C54" s="294" t="s">
        <v>2932</v>
      </c>
      <c r="D54" s="295" t="s">
        <v>160</v>
      </c>
      <c r="E54" s="296">
        <v>76.040000000000006</v>
      </c>
      <c r="F54" s="297"/>
      <c r="G54" s="298">
        <f>ROUND(E54*F54,2)</f>
        <v>0</v>
      </c>
      <c r="H54" s="298" t="s">
        <v>811</v>
      </c>
      <c r="I54" s="298">
        <f>G54</f>
        <v>0</v>
      </c>
      <c r="J54" s="298"/>
      <c r="K54" s="298"/>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row>
    <row r="55" spans="1:43" outlineLevel="2" x14ac:dyDescent="0.2">
      <c r="A55" s="232"/>
      <c r="B55" s="300"/>
      <c r="C55" s="301" t="s">
        <v>2916</v>
      </c>
      <c r="D55" s="302"/>
      <c r="E55" s="303">
        <v>34.44</v>
      </c>
      <c r="F55" s="299"/>
      <c r="G55" s="299"/>
      <c r="H55" s="299"/>
      <c r="I55" s="299"/>
      <c r="J55" s="299"/>
      <c r="K55" s="299"/>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row>
    <row r="56" spans="1:43" outlineLevel="3" x14ac:dyDescent="0.2">
      <c r="A56" s="232"/>
      <c r="B56" s="300"/>
      <c r="C56" s="301" t="s">
        <v>2921</v>
      </c>
      <c r="D56" s="302"/>
      <c r="E56" s="303">
        <v>41.6</v>
      </c>
      <c r="F56" s="299"/>
      <c r="G56" s="299"/>
      <c r="H56" s="299"/>
      <c r="I56" s="299"/>
      <c r="J56" s="299"/>
      <c r="K56" s="299"/>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row>
    <row r="57" spans="1:43" outlineLevel="2" x14ac:dyDescent="0.2">
      <c r="A57" s="232"/>
      <c r="B57" s="300"/>
      <c r="C57" s="393"/>
      <c r="D57" s="394"/>
      <c r="E57" s="394"/>
      <c r="F57" s="394"/>
      <c r="G57" s="394"/>
      <c r="H57" s="299"/>
      <c r="I57" s="299"/>
      <c r="J57" s="299"/>
      <c r="K57" s="299"/>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row>
    <row r="58" spans="1:43" outlineLevel="1" x14ac:dyDescent="0.2">
      <c r="A58" s="292">
        <v>11</v>
      </c>
      <c r="B58" s="293" t="s">
        <v>2933</v>
      </c>
      <c r="C58" s="294" t="s">
        <v>2934</v>
      </c>
      <c r="D58" s="295" t="s">
        <v>160</v>
      </c>
      <c r="E58" s="296">
        <v>76.040000000000006</v>
      </c>
      <c r="F58" s="297"/>
      <c r="G58" s="298">
        <f>ROUND(E58*F58,2)</f>
        <v>0</v>
      </c>
      <c r="H58" s="298" t="s">
        <v>811</v>
      </c>
      <c r="I58" s="298">
        <f>G58</f>
        <v>0</v>
      </c>
      <c r="J58" s="298"/>
      <c r="K58" s="298"/>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row>
    <row r="59" spans="1:43" outlineLevel="2" x14ac:dyDescent="0.2">
      <c r="A59" s="232"/>
      <c r="B59" s="300"/>
      <c r="C59" s="301" t="s">
        <v>2935</v>
      </c>
      <c r="D59" s="302"/>
      <c r="E59" s="303">
        <v>76.040000000000006</v>
      </c>
      <c r="F59" s="299"/>
      <c r="G59" s="299"/>
      <c r="H59" s="299"/>
      <c r="I59" s="299"/>
      <c r="J59" s="299"/>
      <c r="K59" s="299"/>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row>
    <row r="60" spans="1:43" outlineLevel="2" x14ac:dyDescent="0.2">
      <c r="A60" s="232"/>
      <c r="B60" s="300"/>
      <c r="C60" s="393"/>
      <c r="D60" s="394"/>
      <c r="E60" s="394"/>
      <c r="F60" s="394"/>
      <c r="G60" s="394"/>
      <c r="H60" s="299"/>
      <c r="I60" s="299"/>
      <c r="J60" s="299"/>
      <c r="K60" s="299"/>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outlineLevel="1" x14ac:dyDescent="0.2">
      <c r="A61" s="292">
        <v>12</v>
      </c>
      <c r="B61" s="293" t="s">
        <v>404</v>
      </c>
      <c r="C61" s="294" t="s">
        <v>2936</v>
      </c>
      <c r="D61" s="295" t="s">
        <v>160</v>
      </c>
      <c r="E61" s="296">
        <v>76.040000000000006</v>
      </c>
      <c r="F61" s="297"/>
      <c r="G61" s="298">
        <f>ROUND(E61*F61,2)</f>
        <v>0</v>
      </c>
      <c r="H61" s="298" t="s">
        <v>811</v>
      </c>
      <c r="I61" s="298">
        <f>G61</f>
        <v>0</v>
      </c>
      <c r="J61" s="298"/>
      <c r="K61" s="298"/>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row>
    <row r="62" spans="1:43" outlineLevel="2" x14ac:dyDescent="0.2">
      <c r="A62" s="232"/>
      <c r="B62" s="300"/>
      <c r="C62" s="408"/>
      <c r="D62" s="409"/>
      <c r="E62" s="409"/>
      <c r="F62" s="409"/>
      <c r="G62" s="409"/>
      <c r="H62" s="299"/>
      <c r="I62" s="299"/>
      <c r="J62" s="299"/>
      <c r="K62" s="299"/>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row>
    <row r="63" spans="1:43" x14ac:dyDescent="0.2">
      <c r="A63" s="286" t="s">
        <v>114</v>
      </c>
      <c r="B63" s="287" t="s">
        <v>62</v>
      </c>
      <c r="C63" s="288" t="s">
        <v>63</v>
      </c>
      <c r="D63" s="289"/>
      <c r="E63" s="290"/>
      <c r="F63" s="291"/>
      <c r="G63" s="291">
        <f>SUMIF(P64:P76,"&lt;&gt;NOR",G64:G76)</f>
        <v>0</v>
      </c>
      <c r="H63" s="291"/>
      <c r="I63" s="291">
        <f>G63</f>
        <v>0</v>
      </c>
      <c r="J63" s="291"/>
      <c r="K63" s="291"/>
    </row>
    <row r="64" spans="1:43" ht="22.5" outlineLevel="1" x14ac:dyDescent="0.2">
      <c r="A64" s="292">
        <v>13</v>
      </c>
      <c r="B64" s="293" t="s">
        <v>2937</v>
      </c>
      <c r="C64" s="294" t="s">
        <v>2938</v>
      </c>
      <c r="D64" s="295" t="s">
        <v>160</v>
      </c>
      <c r="E64" s="296">
        <v>16.12</v>
      </c>
      <c r="F64" s="297"/>
      <c r="G64" s="298">
        <f>ROUND(E64*F64,2)</f>
        <v>0</v>
      </c>
      <c r="H64" s="298" t="s">
        <v>811</v>
      </c>
      <c r="I64" s="298">
        <f>G64</f>
        <v>0</v>
      </c>
      <c r="J64" s="298"/>
      <c r="K64" s="298"/>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row>
    <row r="65" spans="1:43" outlineLevel="2" x14ac:dyDescent="0.2">
      <c r="A65" s="232"/>
      <c r="B65" s="300"/>
      <c r="C65" s="395" t="s">
        <v>2939</v>
      </c>
      <c r="D65" s="396"/>
      <c r="E65" s="396"/>
      <c r="F65" s="396"/>
      <c r="G65" s="396"/>
      <c r="H65" s="299"/>
      <c r="I65" s="299"/>
      <c r="J65" s="299"/>
      <c r="K65" s="299"/>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row>
    <row r="66" spans="1:43" outlineLevel="2" x14ac:dyDescent="0.2">
      <c r="A66" s="232"/>
      <c r="B66" s="300"/>
      <c r="C66" s="397" t="s">
        <v>2940</v>
      </c>
      <c r="D66" s="398"/>
      <c r="E66" s="398"/>
      <c r="F66" s="398"/>
      <c r="G66" s="398"/>
      <c r="H66" s="299"/>
      <c r="I66" s="299"/>
      <c r="J66" s="299"/>
      <c r="K66" s="299"/>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row>
    <row r="67" spans="1:43" outlineLevel="2" x14ac:dyDescent="0.2">
      <c r="A67" s="232"/>
      <c r="B67" s="300"/>
      <c r="C67" s="301" t="s">
        <v>2941</v>
      </c>
      <c r="D67" s="302"/>
      <c r="E67" s="303">
        <v>16.12</v>
      </c>
      <c r="F67" s="299"/>
      <c r="G67" s="299"/>
      <c r="H67" s="299"/>
      <c r="I67" s="299"/>
      <c r="J67" s="299"/>
      <c r="K67" s="299"/>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row>
    <row r="68" spans="1:43" outlineLevel="2" x14ac:dyDescent="0.2">
      <c r="A68" s="232"/>
      <c r="B68" s="300"/>
      <c r="C68" s="393"/>
      <c r="D68" s="394"/>
      <c r="E68" s="394"/>
      <c r="F68" s="394"/>
      <c r="G68" s="394"/>
      <c r="H68" s="299"/>
      <c r="I68" s="299"/>
      <c r="J68" s="299"/>
      <c r="K68" s="299"/>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row>
    <row r="69" spans="1:43" ht="22.5" outlineLevel="1" x14ac:dyDescent="0.2">
      <c r="A69" s="292">
        <v>14</v>
      </c>
      <c r="B69" s="293" t="s">
        <v>463</v>
      </c>
      <c r="C69" s="294" t="s">
        <v>2942</v>
      </c>
      <c r="D69" s="295" t="s">
        <v>160</v>
      </c>
      <c r="E69" s="296">
        <v>16.12</v>
      </c>
      <c r="F69" s="297"/>
      <c r="G69" s="298">
        <f>ROUND(E69*F69,2)</f>
        <v>0</v>
      </c>
      <c r="H69" s="298" t="s">
        <v>811</v>
      </c>
      <c r="I69" s="298">
        <f>G69</f>
        <v>0</v>
      </c>
      <c r="J69" s="298"/>
      <c r="K69" s="298"/>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row>
    <row r="70" spans="1:43" outlineLevel="2" x14ac:dyDescent="0.2">
      <c r="A70" s="232"/>
      <c r="B70" s="300"/>
      <c r="C70" s="395" t="s">
        <v>2939</v>
      </c>
      <c r="D70" s="396"/>
      <c r="E70" s="396"/>
      <c r="F70" s="396"/>
      <c r="G70" s="396"/>
      <c r="H70" s="299"/>
      <c r="I70" s="299"/>
      <c r="J70" s="299"/>
      <c r="K70" s="299"/>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row>
    <row r="71" spans="1:43" outlineLevel="2" x14ac:dyDescent="0.2">
      <c r="A71" s="232"/>
      <c r="B71" s="300"/>
      <c r="C71" s="393"/>
      <c r="D71" s="394"/>
      <c r="E71" s="394"/>
      <c r="F71" s="394"/>
      <c r="G71" s="394"/>
      <c r="H71" s="299"/>
      <c r="I71" s="299"/>
      <c r="J71" s="299"/>
      <c r="K71" s="299"/>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row>
    <row r="72" spans="1:43" outlineLevel="1" x14ac:dyDescent="0.2">
      <c r="A72" s="292">
        <v>15</v>
      </c>
      <c r="B72" s="293" t="s">
        <v>2943</v>
      </c>
      <c r="C72" s="294" t="s">
        <v>2944</v>
      </c>
      <c r="D72" s="295" t="s">
        <v>160</v>
      </c>
      <c r="E72" s="296">
        <v>16.12</v>
      </c>
      <c r="F72" s="297"/>
      <c r="G72" s="298">
        <f>ROUND(E72*F72,2)</f>
        <v>0</v>
      </c>
      <c r="H72" s="298" t="s">
        <v>811</v>
      </c>
      <c r="I72" s="298">
        <f>G72</f>
        <v>0</v>
      </c>
      <c r="J72" s="298"/>
      <c r="K72" s="298"/>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row>
    <row r="73" spans="1:43" outlineLevel="2" x14ac:dyDescent="0.2">
      <c r="A73" s="232"/>
      <c r="B73" s="300"/>
      <c r="C73" s="408"/>
      <c r="D73" s="409"/>
      <c r="E73" s="409"/>
      <c r="F73" s="409"/>
      <c r="G73" s="409"/>
      <c r="H73" s="299"/>
      <c r="I73" s="299"/>
      <c r="J73" s="299"/>
      <c r="K73" s="299"/>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row>
    <row r="74" spans="1:43" outlineLevel="1" x14ac:dyDescent="0.2">
      <c r="A74" s="292">
        <v>16</v>
      </c>
      <c r="B74" s="293" t="s">
        <v>458</v>
      </c>
      <c r="C74" s="294" t="s">
        <v>2945</v>
      </c>
      <c r="D74" s="295" t="s">
        <v>160</v>
      </c>
      <c r="E74" s="296">
        <v>6.3</v>
      </c>
      <c r="F74" s="297"/>
      <c r="G74" s="298">
        <f>ROUND(E74*F74,2)</f>
        <v>0</v>
      </c>
      <c r="H74" s="298" t="s">
        <v>811</v>
      </c>
      <c r="I74" s="298">
        <f>G74</f>
        <v>0</v>
      </c>
      <c r="J74" s="298"/>
      <c r="K74" s="298"/>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row>
    <row r="75" spans="1:43" outlineLevel="2" x14ac:dyDescent="0.2">
      <c r="A75" s="232"/>
      <c r="B75" s="300"/>
      <c r="C75" s="301" t="s">
        <v>2946</v>
      </c>
      <c r="D75" s="302"/>
      <c r="E75" s="303">
        <v>6.3</v>
      </c>
      <c r="F75" s="299"/>
      <c r="G75" s="299"/>
      <c r="H75" s="299"/>
      <c r="I75" s="299"/>
      <c r="J75" s="299"/>
      <c r="K75" s="299"/>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row>
    <row r="76" spans="1:43" outlineLevel="2" x14ac:dyDescent="0.2">
      <c r="A76" s="232"/>
      <c r="B76" s="300"/>
      <c r="C76" s="393"/>
      <c r="D76" s="394"/>
      <c r="E76" s="394"/>
      <c r="F76" s="394"/>
      <c r="G76" s="394"/>
      <c r="H76" s="299"/>
      <c r="I76" s="299"/>
      <c r="J76" s="299"/>
      <c r="K76" s="299"/>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row>
    <row r="77" spans="1:43" x14ac:dyDescent="0.2">
      <c r="A77" s="286" t="s">
        <v>114</v>
      </c>
      <c r="B77" s="287" t="s">
        <v>68</v>
      </c>
      <c r="C77" s="288" t="s">
        <v>69</v>
      </c>
      <c r="D77" s="289"/>
      <c r="E77" s="290"/>
      <c r="F77" s="291"/>
      <c r="G77" s="291">
        <f>SUMIF(P78:P80,"&lt;&gt;NOR",G78:G80)</f>
        <v>0</v>
      </c>
      <c r="H77" s="291"/>
      <c r="I77" s="291">
        <f>G77</f>
        <v>0</v>
      </c>
      <c r="J77" s="291"/>
      <c r="K77" s="291"/>
    </row>
    <row r="78" spans="1:43" ht="22.5" outlineLevel="1" x14ac:dyDescent="0.2">
      <c r="A78" s="292">
        <v>17</v>
      </c>
      <c r="B78" s="293" t="s">
        <v>2947</v>
      </c>
      <c r="C78" s="294" t="s">
        <v>2948</v>
      </c>
      <c r="D78" s="295" t="s">
        <v>210</v>
      </c>
      <c r="E78" s="296">
        <v>15.88594</v>
      </c>
      <c r="F78" s="297"/>
      <c r="G78" s="298">
        <f>ROUND(E78*F78,2)</f>
        <v>0</v>
      </c>
      <c r="H78" s="298" t="s">
        <v>811</v>
      </c>
      <c r="I78" s="298">
        <f>G78</f>
        <v>0</v>
      </c>
      <c r="J78" s="298"/>
      <c r="K78" s="298"/>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row>
    <row r="79" spans="1:43" outlineLevel="2" x14ac:dyDescent="0.2">
      <c r="A79" s="232"/>
      <c r="B79" s="300"/>
      <c r="C79" s="395" t="s">
        <v>2949</v>
      </c>
      <c r="D79" s="396"/>
      <c r="E79" s="396"/>
      <c r="F79" s="396"/>
      <c r="G79" s="396"/>
      <c r="H79" s="299"/>
      <c r="I79" s="299"/>
      <c r="J79" s="299"/>
      <c r="K79" s="299"/>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row>
    <row r="80" spans="1:43" outlineLevel="2" x14ac:dyDescent="0.2">
      <c r="A80" s="232"/>
      <c r="B80" s="300"/>
      <c r="C80" s="393"/>
      <c r="D80" s="394"/>
      <c r="E80" s="394"/>
      <c r="F80" s="394"/>
      <c r="G80" s="394"/>
      <c r="H80" s="299"/>
      <c r="I80" s="299"/>
      <c r="J80" s="299"/>
      <c r="K80" s="299"/>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row>
    <row r="81" spans="1:11" x14ac:dyDescent="0.2">
      <c r="A81" s="322" t="s">
        <v>114</v>
      </c>
      <c r="B81" s="287" t="s">
        <v>94</v>
      </c>
      <c r="C81" s="288" t="s">
        <v>95</v>
      </c>
      <c r="D81" s="289"/>
      <c r="E81" s="290"/>
      <c r="F81" s="291"/>
      <c r="G81" s="291">
        <f>SUMIF(AG82:AG91,"&lt;&gt;NOR",G82:G91)</f>
        <v>0</v>
      </c>
      <c r="H81" s="291"/>
      <c r="I81" s="291">
        <f>G81</f>
        <v>0</v>
      </c>
      <c r="J81" s="291"/>
      <c r="K81" s="291"/>
    </row>
    <row r="82" spans="1:11" x14ac:dyDescent="0.2">
      <c r="A82" s="323">
        <v>18</v>
      </c>
      <c r="B82" s="293" t="s">
        <v>787</v>
      </c>
      <c r="C82" s="294" t="s">
        <v>3013</v>
      </c>
      <c r="D82" s="295" t="s">
        <v>160</v>
      </c>
      <c r="E82" s="296">
        <v>20.7195</v>
      </c>
      <c r="F82" s="297"/>
      <c r="G82" s="298">
        <f>ROUND(E82*F82,2)</f>
        <v>0</v>
      </c>
      <c r="H82" s="298" t="s">
        <v>811</v>
      </c>
      <c r="I82" s="298">
        <f>G82</f>
        <v>0</v>
      </c>
      <c r="J82" s="298"/>
      <c r="K82" s="298"/>
    </row>
    <row r="83" spans="1:11" x14ac:dyDescent="0.2">
      <c r="A83" s="232"/>
      <c r="B83" s="300"/>
      <c r="C83" s="301" t="s">
        <v>2904</v>
      </c>
      <c r="D83" s="302"/>
      <c r="E83" s="303">
        <v>5.13</v>
      </c>
      <c r="F83" s="299"/>
      <c r="G83" s="299"/>
      <c r="H83" s="299"/>
      <c r="I83" s="299"/>
      <c r="J83" s="299"/>
      <c r="K83" s="299"/>
    </row>
    <row r="84" spans="1:11" x14ac:dyDescent="0.2">
      <c r="A84" s="232"/>
      <c r="B84" s="300"/>
      <c r="C84" s="301" t="s">
        <v>2905</v>
      </c>
      <c r="D84" s="302"/>
      <c r="E84" s="303">
        <v>8.5500000000000007</v>
      </c>
      <c r="F84" s="299"/>
      <c r="G84" s="299"/>
      <c r="H84" s="299"/>
      <c r="I84" s="299"/>
      <c r="J84" s="299"/>
      <c r="K84" s="299"/>
    </row>
    <row r="85" spans="1:11" x14ac:dyDescent="0.2">
      <c r="A85" s="232"/>
      <c r="B85" s="300"/>
      <c r="C85" s="301" t="s">
        <v>2906</v>
      </c>
      <c r="D85" s="302"/>
      <c r="E85" s="303">
        <v>7.0395000000000003</v>
      </c>
      <c r="F85" s="299"/>
      <c r="G85" s="299"/>
      <c r="H85" s="299"/>
      <c r="I85" s="299"/>
      <c r="J85" s="299"/>
      <c r="K85" s="299"/>
    </row>
    <row r="86" spans="1:11" x14ac:dyDescent="0.2">
      <c r="A86" s="232"/>
      <c r="B86" s="300"/>
      <c r="C86" s="393"/>
      <c r="D86" s="394"/>
      <c r="E86" s="394"/>
      <c r="F86" s="394"/>
      <c r="G86" s="394"/>
      <c r="H86" s="299"/>
      <c r="I86" s="299"/>
      <c r="J86" s="299"/>
      <c r="K86" s="299"/>
    </row>
    <row r="87" spans="1:11" x14ac:dyDescent="0.2">
      <c r="A87" s="323">
        <v>19</v>
      </c>
      <c r="B87" s="293" t="s">
        <v>793</v>
      </c>
      <c r="C87" s="294" t="s">
        <v>3014</v>
      </c>
      <c r="D87" s="295" t="s">
        <v>160</v>
      </c>
      <c r="E87" s="296">
        <v>20.7195</v>
      </c>
      <c r="F87" s="297"/>
      <c r="G87" s="298">
        <f>ROUND(E87*F87,2)</f>
        <v>0</v>
      </c>
      <c r="H87" s="298" t="s">
        <v>811</v>
      </c>
      <c r="I87" s="298">
        <f>G87</f>
        <v>0</v>
      </c>
      <c r="J87" s="298"/>
      <c r="K87" s="298"/>
    </row>
    <row r="88" spans="1:11" x14ac:dyDescent="0.2">
      <c r="A88" s="232"/>
      <c r="B88" s="300"/>
      <c r="C88" s="301" t="s">
        <v>2904</v>
      </c>
      <c r="D88" s="302"/>
      <c r="E88" s="303">
        <v>5.13</v>
      </c>
      <c r="F88" s="299"/>
      <c r="G88" s="299"/>
      <c r="H88" s="299"/>
      <c r="I88" s="299"/>
      <c r="J88" s="299"/>
      <c r="K88" s="299"/>
    </row>
    <row r="89" spans="1:11" x14ac:dyDescent="0.2">
      <c r="A89" s="232"/>
      <c r="B89" s="300"/>
      <c r="C89" s="301" t="s">
        <v>2905</v>
      </c>
      <c r="D89" s="302"/>
      <c r="E89" s="303">
        <v>8.5500000000000007</v>
      </c>
      <c r="F89" s="299"/>
      <c r="G89" s="299"/>
      <c r="H89" s="299"/>
      <c r="I89" s="299"/>
      <c r="J89" s="299"/>
      <c r="K89" s="299"/>
    </row>
    <row r="90" spans="1:11" x14ac:dyDescent="0.2">
      <c r="A90" s="232"/>
      <c r="B90" s="300"/>
      <c r="C90" s="301" t="s">
        <v>2906</v>
      </c>
      <c r="D90" s="302"/>
      <c r="E90" s="303">
        <v>7.0395000000000003</v>
      </c>
      <c r="F90" s="299"/>
      <c r="G90" s="299"/>
      <c r="H90" s="299"/>
      <c r="I90" s="299"/>
      <c r="J90" s="299"/>
      <c r="K90" s="299"/>
    </row>
    <row r="91" spans="1:11" x14ac:dyDescent="0.2">
      <c r="A91" s="232"/>
      <c r="B91" s="300"/>
      <c r="C91" s="393"/>
      <c r="D91" s="394"/>
      <c r="E91" s="394"/>
      <c r="F91" s="394"/>
      <c r="G91" s="394"/>
      <c r="H91" s="299"/>
      <c r="I91" s="299"/>
      <c r="J91" s="299"/>
      <c r="K91" s="299"/>
    </row>
    <row r="92" spans="1:11" x14ac:dyDescent="0.2">
      <c r="A92" s="4"/>
      <c r="B92" s="5"/>
      <c r="C92" s="129"/>
      <c r="D92" s="7"/>
      <c r="E92" s="4"/>
      <c r="F92" s="4"/>
      <c r="G92" s="4"/>
      <c r="H92" s="4"/>
      <c r="I92" s="4"/>
      <c r="J92" s="4"/>
      <c r="K92" s="4"/>
    </row>
    <row r="93" spans="1:11" x14ac:dyDescent="0.2">
      <c r="A93" s="305"/>
      <c r="B93" s="306" t="s">
        <v>28</v>
      </c>
      <c r="C93" s="307"/>
      <c r="D93" s="308"/>
      <c r="E93" s="309"/>
      <c r="F93" s="309"/>
      <c r="G93" s="310">
        <f>G8+G15+G32+G63+G77+G81</f>
        <v>0</v>
      </c>
      <c r="H93" s="4"/>
      <c r="I93" s="313">
        <f>I8+I15+I32+I63+I77+I81</f>
        <v>0</v>
      </c>
      <c r="J93" s="313"/>
      <c r="K93" s="313"/>
    </row>
    <row r="94" spans="1:11" x14ac:dyDescent="0.2">
      <c r="C94" s="311"/>
      <c r="D94" s="11"/>
    </row>
    <row r="95" spans="1:11" x14ac:dyDescent="0.2">
      <c r="B95" s="324"/>
      <c r="C95" s="277" t="s">
        <v>3015</v>
      </c>
      <c r="D95" s="11"/>
    </row>
    <row r="96" spans="1:11" x14ac:dyDescent="0.2">
      <c r="D96" s="11"/>
    </row>
    <row r="97" spans="4:4" x14ac:dyDescent="0.2">
      <c r="D97" s="11"/>
    </row>
    <row r="98" spans="4:4" x14ac:dyDescent="0.2">
      <c r="D98" s="11"/>
    </row>
    <row r="99" spans="4:4" x14ac:dyDescent="0.2">
      <c r="D99" s="11"/>
    </row>
    <row r="100" spans="4:4" x14ac:dyDescent="0.2">
      <c r="D100" s="11"/>
    </row>
    <row r="101" spans="4:4" x14ac:dyDescent="0.2">
      <c r="D101" s="11"/>
    </row>
    <row r="102" spans="4:4" x14ac:dyDescent="0.2">
      <c r="D102" s="11"/>
    </row>
    <row r="103" spans="4:4" x14ac:dyDescent="0.2">
      <c r="D103" s="11"/>
    </row>
    <row r="104" spans="4:4" x14ac:dyDescent="0.2">
      <c r="D104" s="11"/>
    </row>
    <row r="105" spans="4:4" x14ac:dyDescent="0.2">
      <c r="D105" s="11"/>
    </row>
    <row r="106" spans="4:4" x14ac:dyDescent="0.2">
      <c r="D106" s="11"/>
    </row>
    <row r="107" spans="4:4" x14ac:dyDescent="0.2">
      <c r="D107" s="11"/>
    </row>
    <row r="108" spans="4:4" x14ac:dyDescent="0.2">
      <c r="D108" s="11"/>
    </row>
    <row r="109" spans="4:4" x14ac:dyDescent="0.2">
      <c r="D109" s="11"/>
    </row>
    <row r="110" spans="4:4" x14ac:dyDescent="0.2">
      <c r="D110" s="11"/>
    </row>
    <row r="111" spans="4:4" x14ac:dyDescent="0.2">
      <c r="D111" s="11"/>
    </row>
    <row r="112" spans="4:4" x14ac:dyDescent="0.2">
      <c r="D112" s="11"/>
    </row>
    <row r="113" spans="4:4" x14ac:dyDescent="0.2">
      <c r="D113" s="11"/>
    </row>
    <row r="114" spans="4:4" x14ac:dyDescent="0.2">
      <c r="D114" s="11"/>
    </row>
    <row r="115" spans="4:4" x14ac:dyDescent="0.2">
      <c r="D115" s="11"/>
    </row>
    <row r="116" spans="4:4" x14ac:dyDescent="0.2">
      <c r="D116" s="11"/>
    </row>
    <row r="117" spans="4:4" x14ac:dyDescent="0.2">
      <c r="D117" s="11"/>
    </row>
    <row r="118" spans="4:4" x14ac:dyDescent="0.2">
      <c r="D118" s="11"/>
    </row>
    <row r="119" spans="4:4" x14ac:dyDescent="0.2">
      <c r="D119" s="11"/>
    </row>
    <row r="120" spans="4:4" x14ac:dyDescent="0.2">
      <c r="D120" s="11"/>
    </row>
    <row r="121" spans="4:4" x14ac:dyDescent="0.2">
      <c r="D121" s="11"/>
    </row>
    <row r="122" spans="4:4" x14ac:dyDescent="0.2">
      <c r="D122" s="11"/>
    </row>
    <row r="123" spans="4:4" x14ac:dyDescent="0.2">
      <c r="D123" s="11"/>
    </row>
    <row r="124" spans="4:4" x14ac:dyDescent="0.2">
      <c r="D124" s="11"/>
    </row>
    <row r="125" spans="4:4" x14ac:dyDescent="0.2">
      <c r="D125" s="11"/>
    </row>
    <row r="126" spans="4:4" x14ac:dyDescent="0.2">
      <c r="D126" s="11"/>
    </row>
    <row r="127" spans="4:4" x14ac:dyDescent="0.2">
      <c r="D127" s="11"/>
    </row>
    <row r="128" spans="4:4" x14ac:dyDescent="0.2">
      <c r="D128" s="11"/>
    </row>
    <row r="129" spans="4:4" x14ac:dyDescent="0.2">
      <c r="D129" s="11"/>
    </row>
    <row r="130" spans="4:4" x14ac:dyDescent="0.2">
      <c r="D130" s="11"/>
    </row>
    <row r="131" spans="4:4" x14ac:dyDescent="0.2">
      <c r="D131" s="11"/>
    </row>
    <row r="132" spans="4:4" x14ac:dyDescent="0.2">
      <c r="D132" s="11"/>
    </row>
    <row r="133" spans="4:4" x14ac:dyDescent="0.2">
      <c r="D133" s="11"/>
    </row>
    <row r="134" spans="4:4" x14ac:dyDescent="0.2">
      <c r="D134" s="11"/>
    </row>
    <row r="135" spans="4:4" x14ac:dyDescent="0.2">
      <c r="D135" s="11"/>
    </row>
    <row r="136" spans="4:4" x14ac:dyDescent="0.2">
      <c r="D136" s="11"/>
    </row>
    <row r="137" spans="4:4" x14ac:dyDescent="0.2">
      <c r="D137" s="11"/>
    </row>
    <row r="138" spans="4:4" x14ac:dyDescent="0.2">
      <c r="D138" s="11"/>
    </row>
    <row r="139" spans="4:4" x14ac:dyDescent="0.2">
      <c r="D139" s="11"/>
    </row>
    <row r="140" spans="4:4" x14ac:dyDescent="0.2">
      <c r="D140" s="11"/>
    </row>
    <row r="141" spans="4:4" x14ac:dyDescent="0.2">
      <c r="D141" s="11"/>
    </row>
    <row r="142" spans="4:4" x14ac:dyDescent="0.2">
      <c r="D142" s="11"/>
    </row>
    <row r="143" spans="4:4" x14ac:dyDescent="0.2">
      <c r="D143" s="11"/>
    </row>
    <row r="144" spans="4:4" x14ac:dyDescent="0.2">
      <c r="D144" s="11"/>
    </row>
    <row r="145" spans="4:4" x14ac:dyDescent="0.2">
      <c r="D145" s="11"/>
    </row>
    <row r="146" spans="4:4" x14ac:dyDescent="0.2">
      <c r="D146" s="11"/>
    </row>
    <row r="147" spans="4:4" x14ac:dyDescent="0.2">
      <c r="D147" s="11"/>
    </row>
    <row r="148" spans="4:4" x14ac:dyDescent="0.2">
      <c r="D148" s="11"/>
    </row>
    <row r="149" spans="4:4" x14ac:dyDescent="0.2">
      <c r="D149" s="11"/>
    </row>
    <row r="150" spans="4:4" x14ac:dyDescent="0.2">
      <c r="D150" s="11"/>
    </row>
    <row r="151" spans="4:4" x14ac:dyDescent="0.2">
      <c r="D151" s="11"/>
    </row>
    <row r="152" spans="4:4" x14ac:dyDescent="0.2">
      <c r="D152" s="11"/>
    </row>
    <row r="153" spans="4:4" x14ac:dyDescent="0.2">
      <c r="D153" s="11"/>
    </row>
    <row r="154" spans="4:4" x14ac:dyDescent="0.2">
      <c r="D154" s="11"/>
    </row>
    <row r="155" spans="4:4" x14ac:dyDescent="0.2">
      <c r="D155" s="11"/>
    </row>
    <row r="156" spans="4:4" x14ac:dyDescent="0.2">
      <c r="D156" s="11"/>
    </row>
    <row r="157" spans="4:4" x14ac:dyDescent="0.2">
      <c r="D157" s="11"/>
    </row>
    <row r="158" spans="4:4" x14ac:dyDescent="0.2">
      <c r="D158" s="11"/>
    </row>
    <row r="159" spans="4:4" x14ac:dyDescent="0.2">
      <c r="D159" s="11"/>
    </row>
    <row r="160" spans="4:4" x14ac:dyDescent="0.2">
      <c r="D160" s="11"/>
    </row>
    <row r="161" spans="4:4" x14ac:dyDescent="0.2">
      <c r="D161" s="11"/>
    </row>
    <row r="162" spans="4:4" x14ac:dyDescent="0.2">
      <c r="D162" s="11"/>
    </row>
    <row r="163" spans="4:4" x14ac:dyDescent="0.2">
      <c r="D163" s="11"/>
    </row>
    <row r="164" spans="4:4" x14ac:dyDescent="0.2">
      <c r="D164" s="11"/>
    </row>
    <row r="165" spans="4:4" x14ac:dyDescent="0.2">
      <c r="D165" s="11"/>
    </row>
    <row r="166" spans="4:4" x14ac:dyDescent="0.2">
      <c r="D166" s="11"/>
    </row>
    <row r="167" spans="4:4" x14ac:dyDescent="0.2">
      <c r="D167" s="11"/>
    </row>
    <row r="168" spans="4:4" x14ac:dyDescent="0.2">
      <c r="D168" s="11"/>
    </row>
    <row r="169" spans="4:4" x14ac:dyDescent="0.2">
      <c r="D169" s="11"/>
    </row>
    <row r="170" spans="4:4" x14ac:dyDescent="0.2">
      <c r="D170" s="11"/>
    </row>
    <row r="171" spans="4:4" x14ac:dyDescent="0.2">
      <c r="D171" s="11"/>
    </row>
    <row r="172" spans="4:4" x14ac:dyDescent="0.2">
      <c r="D172" s="11"/>
    </row>
    <row r="173" spans="4:4" x14ac:dyDescent="0.2">
      <c r="D173" s="11"/>
    </row>
    <row r="174" spans="4:4" x14ac:dyDescent="0.2">
      <c r="D174" s="11"/>
    </row>
    <row r="175" spans="4:4" x14ac:dyDescent="0.2">
      <c r="D175" s="11"/>
    </row>
    <row r="176" spans="4:4" x14ac:dyDescent="0.2">
      <c r="D176" s="11"/>
    </row>
    <row r="177" spans="4:4" x14ac:dyDescent="0.2">
      <c r="D177" s="11"/>
    </row>
    <row r="178" spans="4:4" x14ac:dyDescent="0.2">
      <c r="D178" s="11"/>
    </row>
    <row r="179" spans="4:4" x14ac:dyDescent="0.2">
      <c r="D179" s="11"/>
    </row>
    <row r="180" spans="4:4" x14ac:dyDescent="0.2">
      <c r="D180" s="11"/>
    </row>
    <row r="181" spans="4:4" x14ac:dyDescent="0.2">
      <c r="D181" s="11"/>
    </row>
    <row r="182" spans="4:4" x14ac:dyDescent="0.2">
      <c r="D182" s="11"/>
    </row>
    <row r="183" spans="4:4" x14ac:dyDescent="0.2">
      <c r="D183" s="11"/>
    </row>
    <row r="184" spans="4:4" x14ac:dyDescent="0.2">
      <c r="D184" s="11"/>
    </row>
    <row r="185" spans="4:4" x14ac:dyDescent="0.2">
      <c r="D185" s="11"/>
    </row>
    <row r="186" spans="4:4" x14ac:dyDescent="0.2">
      <c r="D186" s="11"/>
    </row>
    <row r="187" spans="4:4" x14ac:dyDescent="0.2">
      <c r="D187" s="11"/>
    </row>
    <row r="188" spans="4:4" x14ac:dyDescent="0.2">
      <c r="D188" s="11"/>
    </row>
    <row r="189" spans="4:4" x14ac:dyDescent="0.2">
      <c r="D189" s="11"/>
    </row>
    <row r="190" spans="4:4" x14ac:dyDescent="0.2">
      <c r="D190" s="11"/>
    </row>
    <row r="191" spans="4:4" x14ac:dyDescent="0.2">
      <c r="D191" s="11"/>
    </row>
    <row r="192" spans="4:4" x14ac:dyDescent="0.2">
      <c r="D192" s="11"/>
    </row>
    <row r="193" spans="4:4" x14ac:dyDescent="0.2">
      <c r="D193" s="11"/>
    </row>
    <row r="194" spans="4:4" x14ac:dyDescent="0.2">
      <c r="D194" s="11"/>
    </row>
    <row r="195" spans="4:4" x14ac:dyDescent="0.2">
      <c r="D195" s="11"/>
    </row>
    <row r="196" spans="4:4" x14ac:dyDescent="0.2">
      <c r="D196" s="11"/>
    </row>
    <row r="197" spans="4:4" x14ac:dyDescent="0.2">
      <c r="D197" s="11"/>
    </row>
    <row r="198" spans="4:4" x14ac:dyDescent="0.2">
      <c r="D198" s="11"/>
    </row>
    <row r="199" spans="4:4" x14ac:dyDescent="0.2">
      <c r="D199" s="11"/>
    </row>
    <row r="200" spans="4:4" x14ac:dyDescent="0.2">
      <c r="D200" s="11"/>
    </row>
    <row r="201" spans="4:4" x14ac:dyDescent="0.2">
      <c r="D201" s="11"/>
    </row>
    <row r="202" spans="4:4" x14ac:dyDescent="0.2">
      <c r="D202" s="11"/>
    </row>
    <row r="203" spans="4:4" x14ac:dyDescent="0.2">
      <c r="D203" s="11"/>
    </row>
    <row r="204" spans="4:4" x14ac:dyDescent="0.2">
      <c r="D204" s="11"/>
    </row>
    <row r="205" spans="4:4" x14ac:dyDescent="0.2">
      <c r="D205" s="11"/>
    </row>
    <row r="206" spans="4:4" x14ac:dyDescent="0.2">
      <c r="D206" s="11"/>
    </row>
    <row r="207" spans="4:4" x14ac:dyDescent="0.2">
      <c r="D207" s="11"/>
    </row>
    <row r="208" spans="4:4" x14ac:dyDescent="0.2">
      <c r="D208" s="11"/>
    </row>
    <row r="209" spans="4:4" x14ac:dyDescent="0.2">
      <c r="D209" s="11"/>
    </row>
    <row r="210" spans="4:4" x14ac:dyDescent="0.2">
      <c r="D210" s="11"/>
    </row>
    <row r="211" spans="4:4" x14ac:dyDescent="0.2">
      <c r="D211" s="11"/>
    </row>
    <row r="212" spans="4:4" x14ac:dyDescent="0.2">
      <c r="D212" s="11"/>
    </row>
    <row r="213" spans="4:4" x14ac:dyDescent="0.2">
      <c r="D213" s="11"/>
    </row>
    <row r="214" spans="4:4" x14ac:dyDescent="0.2">
      <c r="D214" s="11"/>
    </row>
    <row r="215" spans="4:4" x14ac:dyDescent="0.2">
      <c r="D215" s="11"/>
    </row>
    <row r="216" spans="4:4" x14ac:dyDescent="0.2">
      <c r="D216" s="11"/>
    </row>
    <row r="217" spans="4:4" x14ac:dyDescent="0.2">
      <c r="D217" s="11"/>
    </row>
    <row r="218" spans="4:4" x14ac:dyDescent="0.2">
      <c r="D218" s="11"/>
    </row>
    <row r="219" spans="4:4" x14ac:dyDescent="0.2">
      <c r="D219" s="11"/>
    </row>
    <row r="220" spans="4:4" x14ac:dyDescent="0.2">
      <c r="D220" s="11"/>
    </row>
    <row r="221" spans="4:4" x14ac:dyDescent="0.2">
      <c r="D221" s="11"/>
    </row>
    <row r="222" spans="4:4" x14ac:dyDescent="0.2">
      <c r="D222" s="11"/>
    </row>
    <row r="223" spans="4:4" x14ac:dyDescent="0.2">
      <c r="D223" s="11"/>
    </row>
    <row r="224" spans="4:4" x14ac:dyDescent="0.2">
      <c r="D224" s="11"/>
    </row>
    <row r="225" spans="4:4" x14ac:dyDescent="0.2">
      <c r="D225" s="11"/>
    </row>
    <row r="226" spans="4:4" x14ac:dyDescent="0.2">
      <c r="D226" s="11"/>
    </row>
    <row r="227" spans="4:4" x14ac:dyDescent="0.2">
      <c r="D227" s="11"/>
    </row>
    <row r="228" spans="4:4" x14ac:dyDescent="0.2">
      <c r="D228" s="11"/>
    </row>
    <row r="229" spans="4:4" x14ac:dyDescent="0.2">
      <c r="D229" s="11"/>
    </row>
    <row r="230" spans="4:4" x14ac:dyDescent="0.2">
      <c r="D230" s="11"/>
    </row>
    <row r="231" spans="4:4" x14ac:dyDescent="0.2">
      <c r="D231" s="11"/>
    </row>
    <row r="232" spans="4:4" x14ac:dyDescent="0.2">
      <c r="D232" s="11"/>
    </row>
    <row r="233" spans="4:4" x14ac:dyDescent="0.2">
      <c r="D233" s="11"/>
    </row>
    <row r="234" spans="4:4" x14ac:dyDescent="0.2">
      <c r="D234" s="11"/>
    </row>
    <row r="235" spans="4:4" x14ac:dyDescent="0.2">
      <c r="D235" s="11"/>
    </row>
    <row r="236" spans="4:4" x14ac:dyDescent="0.2">
      <c r="D236" s="11"/>
    </row>
    <row r="237" spans="4:4" x14ac:dyDescent="0.2">
      <c r="D237" s="11"/>
    </row>
    <row r="238" spans="4:4" x14ac:dyDescent="0.2">
      <c r="D238" s="11"/>
    </row>
    <row r="239" spans="4:4" x14ac:dyDescent="0.2">
      <c r="D239" s="11"/>
    </row>
    <row r="240" spans="4:4" x14ac:dyDescent="0.2">
      <c r="D240" s="11"/>
    </row>
    <row r="241" spans="4:4" x14ac:dyDescent="0.2">
      <c r="D241" s="11"/>
    </row>
    <row r="242" spans="4:4" x14ac:dyDescent="0.2">
      <c r="D242" s="11"/>
    </row>
    <row r="243" spans="4:4" x14ac:dyDescent="0.2">
      <c r="D243" s="11"/>
    </row>
    <row r="244" spans="4:4" x14ac:dyDescent="0.2">
      <c r="D244" s="11"/>
    </row>
    <row r="245" spans="4:4" x14ac:dyDescent="0.2">
      <c r="D245" s="11"/>
    </row>
    <row r="246" spans="4:4" x14ac:dyDescent="0.2">
      <c r="D246" s="11"/>
    </row>
    <row r="247" spans="4:4" x14ac:dyDescent="0.2">
      <c r="D247" s="11"/>
    </row>
    <row r="248" spans="4:4" x14ac:dyDescent="0.2">
      <c r="D248" s="11"/>
    </row>
    <row r="249" spans="4:4" x14ac:dyDescent="0.2">
      <c r="D249" s="11"/>
    </row>
    <row r="250" spans="4:4" x14ac:dyDescent="0.2">
      <c r="D250" s="11"/>
    </row>
    <row r="251" spans="4:4" x14ac:dyDescent="0.2">
      <c r="D251" s="11"/>
    </row>
    <row r="252" spans="4:4" x14ac:dyDescent="0.2">
      <c r="D252" s="11"/>
    </row>
    <row r="253" spans="4:4" x14ac:dyDescent="0.2">
      <c r="D253" s="11"/>
    </row>
    <row r="254" spans="4:4" x14ac:dyDescent="0.2">
      <c r="D254" s="11"/>
    </row>
    <row r="255" spans="4:4" x14ac:dyDescent="0.2">
      <c r="D255" s="11"/>
    </row>
    <row r="256" spans="4:4" x14ac:dyDescent="0.2">
      <c r="D256" s="11"/>
    </row>
    <row r="257" spans="4:4" x14ac:dyDescent="0.2">
      <c r="D257" s="11"/>
    </row>
    <row r="258" spans="4:4" x14ac:dyDescent="0.2">
      <c r="D258" s="11"/>
    </row>
    <row r="259" spans="4:4" x14ac:dyDescent="0.2">
      <c r="D259" s="11"/>
    </row>
    <row r="260" spans="4:4" x14ac:dyDescent="0.2">
      <c r="D260" s="11"/>
    </row>
    <row r="261" spans="4:4" x14ac:dyDescent="0.2">
      <c r="D261" s="11"/>
    </row>
    <row r="262" spans="4:4" x14ac:dyDescent="0.2">
      <c r="D262" s="11"/>
    </row>
    <row r="263" spans="4:4" x14ac:dyDescent="0.2">
      <c r="D263" s="11"/>
    </row>
    <row r="264" spans="4:4" x14ac:dyDescent="0.2">
      <c r="D264" s="11"/>
    </row>
    <row r="265" spans="4:4" x14ac:dyDescent="0.2">
      <c r="D265" s="11"/>
    </row>
    <row r="266" spans="4:4" x14ac:dyDescent="0.2">
      <c r="D266" s="11"/>
    </row>
    <row r="267" spans="4:4" x14ac:dyDescent="0.2">
      <c r="D267" s="11"/>
    </row>
    <row r="268" spans="4:4" x14ac:dyDescent="0.2">
      <c r="D268" s="11"/>
    </row>
    <row r="269" spans="4:4" x14ac:dyDescent="0.2">
      <c r="D269" s="11"/>
    </row>
    <row r="270" spans="4:4" x14ac:dyDescent="0.2">
      <c r="D270" s="11"/>
    </row>
    <row r="271" spans="4:4" x14ac:dyDescent="0.2">
      <c r="D271" s="11"/>
    </row>
    <row r="272" spans="4:4" x14ac:dyDescent="0.2">
      <c r="D272" s="11"/>
    </row>
    <row r="273" spans="4:4" x14ac:dyDescent="0.2">
      <c r="D273" s="11"/>
    </row>
    <row r="274" spans="4:4" x14ac:dyDescent="0.2">
      <c r="D274" s="11"/>
    </row>
    <row r="275" spans="4:4" x14ac:dyDescent="0.2">
      <c r="D275" s="11"/>
    </row>
    <row r="276" spans="4:4" x14ac:dyDescent="0.2">
      <c r="D276" s="11"/>
    </row>
    <row r="277" spans="4:4" x14ac:dyDescent="0.2">
      <c r="D277" s="11"/>
    </row>
    <row r="278" spans="4:4" x14ac:dyDescent="0.2">
      <c r="D278" s="11"/>
    </row>
    <row r="279" spans="4:4" x14ac:dyDescent="0.2">
      <c r="D279" s="11"/>
    </row>
    <row r="280" spans="4:4" x14ac:dyDescent="0.2">
      <c r="D280" s="11"/>
    </row>
    <row r="281" spans="4:4" x14ac:dyDescent="0.2">
      <c r="D281" s="11"/>
    </row>
    <row r="282" spans="4:4" x14ac:dyDescent="0.2">
      <c r="D282" s="11"/>
    </row>
    <row r="283" spans="4:4" x14ac:dyDescent="0.2">
      <c r="D283" s="11"/>
    </row>
    <row r="284" spans="4:4" x14ac:dyDescent="0.2">
      <c r="D284" s="11"/>
    </row>
    <row r="285" spans="4:4" x14ac:dyDescent="0.2">
      <c r="D285" s="11"/>
    </row>
    <row r="286" spans="4:4" x14ac:dyDescent="0.2">
      <c r="D286" s="11"/>
    </row>
    <row r="287" spans="4:4" x14ac:dyDescent="0.2">
      <c r="D287" s="11"/>
    </row>
    <row r="288" spans="4:4" x14ac:dyDescent="0.2">
      <c r="D288" s="11"/>
    </row>
    <row r="289" spans="4:4" x14ac:dyDescent="0.2">
      <c r="D289" s="11"/>
    </row>
    <row r="290" spans="4:4" x14ac:dyDescent="0.2">
      <c r="D290" s="11"/>
    </row>
    <row r="291" spans="4:4" x14ac:dyDescent="0.2">
      <c r="D291" s="11"/>
    </row>
    <row r="292" spans="4:4" x14ac:dyDescent="0.2">
      <c r="D292" s="11"/>
    </row>
    <row r="293" spans="4:4" x14ac:dyDescent="0.2">
      <c r="D293" s="11"/>
    </row>
    <row r="294" spans="4:4" x14ac:dyDescent="0.2">
      <c r="D294" s="11"/>
    </row>
    <row r="295" spans="4:4" x14ac:dyDescent="0.2">
      <c r="D295" s="11"/>
    </row>
    <row r="296" spans="4:4" x14ac:dyDescent="0.2">
      <c r="D296" s="11"/>
    </row>
    <row r="297" spans="4:4" x14ac:dyDescent="0.2">
      <c r="D297" s="11"/>
    </row>
    <row r="298" spans="4:4" x14ac:dyDescent="0.2">
      <c r="D298" s="11"/>
    </row>
    <row r="299" spans="4:4" x14ac:dyDescent="0.2">
      <c r="D299" s="11"/>
    </row>
    <row r="300" spans="4:4" x14ac:dyDescent="0.2">
      <c r="D300" s="11"/>
    </row>
    <row r="301" spans="4:4" x14ac:dyDescent="0.2">
      <c r="D301" s="11"/>
    </row>
    <row r="302" spans="4:4" x14ac:dyDescent="0.2">
      <c r="D302" s="11"/>
    </row>
    <row r="303" spans="4:4" x14ac:dyDescent="0.2">
      <c r="D303" s="11"/>
    </row>
    <row r="304" spans="4:4" x14ac:dyDescent="0.2">
      <c r="D304" s="11"/>
    </row>
    <row r="305" spans="4:4" x14ac:dyDescent="0.2">
      <c r="D305" s="11"/>
    </row>
    <row r="306" spans="4:4" x14ac:dyDescent="0.2">
      <c r="D306" s="11"/>
    </row>
    <row r="307" spans="4:4" x14ac:dyDescent="0.2">
      <c r="D307" s="11"/>
    </row>
    <row r="308" spans="4:4" x14ac:dyDescent="0.2">
      <c r="D308" s="11"/>
    </row>
    <row r="309" spans="4:4" x14ac:dyDescent="0.2">
      <c r="D309" s="11"/>
    </row>
    <row r="310" spans="4:4" x14ac:dyDescent="0.2">
      <c r="D310" s="11"/>
    </row>
    <row r="311" spans="4:4" x14ac:dyDescent="0.2">
      <c r="D311" s="11"/>
    </row>
    <row r="312" spans="4:4" x14ac:dyDescent="0.2">
      <c r="D312" s="11"/>
    </row>
    <row r="313" spans="4:4" x14ac:dyDescent="0.2">
      <c r="D313" s="11"/>
    </row>
    <row r="314" spans="4:4" x14ac:dyDescent="0.2">
      <c r="D314" s="11"/>
    </row>
    <row r="315" spans="4:4" x14ac:dyDescent="0.2">
      <c r="D315" s="11"/>
    </row>
    <row r="316" spans="4:4" x14ac:dyDescent="0.2">
      <c r="D316" s="11"/>
    </row>
    <row r="317" spans="4:4" x14ac:dyDescent="0.2">
      <c r="D317" s="11"/>
    </row>
    <row r="318" spans="4:4" x14ac:dyDescent="0.2">
      <c r="D318" s="11"/>
    </row>
    <row r="319" spans="4:4" x14ac:dyDescent="0.2">
      <c r="D319" s="11"/>
    </row>
    <row r="320" spans="4:4" x14ac:dyDescent="0.2">
      <c r="D320" s="11"/>
    </row>
    <row r="321" spans="4:4" x14ac:dyDescent="0.2">
      <c r="D321" s="11"/>
    </row>
    <row r="322" spans="4:4" x14ac:dyDescent="0.2">
      <c r="D322" s="11"/>
    </row>
    <row r="323" spans="4:4" x14ac:dyDescent="0.2">
      <c r="D323" s="11"/>
    </row>
    <row r="324" spans="4:4" x14ac:dyDescent="0.2">
      <c r="D324" s="11"/>
    </row>
    <row r="325" spans="4:4" x14ac:dyDescent="0.2">
      <c r="D325" s="11"/>
    </row>
    <row r="326" spans="4:4" x14ac:dyDescent="0.2">
      <c r="D326" s="11"/>
    </row>
    <row r="327" spans="4:4" x14ac:dyDescent="0.2">
      <c r="D327" s="11"/>
    </row>
    <row r="328" spans="4:4" x14ac:dyDescent="0.2">
      <c r="D328" s="11"/>
    </row>
    <row r="329" spans="4:4" x14ac:dyDescent="0.2">
      <c r="D329" s="11"/>
    </row>
    <row r="330" spans="4:4" x14ac:dyDescent="0.2">
      <c r="D330" s="11"/>
    </row>
    <row r="331" spans="4:4" x14ac:dyDescent="0.2">
      <c r="D331" s="11"/>
    </row>
    <row r="332" spans="4:4" x14ac:dyDescent="0.2">
      <c r="D332" s="11"/>
    </row>
    <row r="333" spans="4:4" x14ac:dyDescent="0.2">
      <c r="D333" s="11"/>
    </row>
    <row r="334" spans="4:4" x14ac:dyDescent="0.2">
      <c r="D334" s="11"/>
    </row>
    <row r="335" spans="4:4" x14ac:dyDescent="0.2">
      <c r="D335" s="11"/>
    </row>
    <row r="336" spans="4:4" x14ac:dyDescent="0.2">
      <c r="D336" s="11"/>
    </row>
    <row r="337" spans="4:4" x14ac:dyDescent="0.2">
      <c r="D337" s="11"/>
    </row>
    <row r="338" spans="4:4" x14ac:dyDescent="0.2">
      <c r="D338" s="11"/>
    </row>
    <row r="339" spans="4:4" x14ac:dyDescent="0.2">
      <c r="D339" s="11"/>
    </row>
    <row r="340" spans="4:4" x14ac:dyDescent="0.2">
      <c r="D340" s="11"/>
    </row>
    <row r="341" spans="4:4" x14ac:dyDescent="0.2">
      <c r="D341" s="11"/>
    </row>
    <row r="342" spans="4:4" x14ac:dyDescent="0.2">
      <c r="D342" s="11"/>
    </row>
    <row r="343" spans="4:4" x14ac:dyDescent="0.2">
      <c r="D343" s="11"/>
    </row>
    <row r="344" spans="4:4" x14ac:dyDescent="0.2">
      <c r="D344" s="11"/>
    </row>
    <row r="345" spans="4:4" x14ac:dyDescent="0.2">
      <c r="D345" s="11"/>
    </row>
    <row r="346" spans="4:4" x14ac:dyDescent="0.2">
      <c r="D346" s="11"/>
    </row>
    <row r="347" spans="4:4" x14ac:dyDescent="0.2">
      <c r="D347" s="11"/>
    </row>
    <row r="348" spans="4:4" x14ac:dyDescent="0.2">
      <c r="D348" s="11"/>
    </row>
    <row r="349" spans="4:4" x14ac:dyDescent="0.2">
      <c r="D349" s="11"/>
    </row>
    <row r="350" spans="4:4" x14ac:dyDescent="0.2">
      <c r="D350" s="11"/>
    </row>
    <row r="351" spans="4:4" x14ac:dyDescent="0.2">
      <c r="D351" s="11"/>
    </row>
    <row r="352" spans="4:4" x14ac:dyDescent="0.2">
      <c r="D352" s="11"/>
    </row>
    <row r="353" spans="4:4" x14ac:dyDescent="0.2">
      <c r="D353" s="11"/>
    </row>
    <row r="354" spans="4:4" x14ac:dyDescent="0.2">
      <c r="D354" s="11"/>
    </row>
    <row r="355" spans="4:4" x14ac:dyDescent="0.2">
      <c r="D355" s="11"/>
    </row>
    <row r="356" spans="4:4" x14ac:dyDescent="0.2">
      <c r="D356" s="11"/>
    </row>
    <row r="357" spans="4:4" x14ac:dyDescent="0.2">
      <c r="D357" s="11"/>
    </row>
    <row r="358" spans="4:4" x14ac:dyDescent="0.2">
      <c r="D358" s="11"/>
    </row>
    <row r="359" spans="4:4" x14ac:dyDescent="0.2">
      <c r="D359" s="11"/>
    </row>
    <row r="360" spans="4:4" x14ac:dyDescent="0.2">
      <c r="D360" s="11"/>
    </row>
    <row r="361" spans="4:4" x14ac:dyDescent="0.2">
      <c r="D361" s="11"/>
    </row>
    <row r="362" spans="4:4" x14ac:dyDescent="0.2">
      <c r="D362" s="11"/>
    </row>
    <row r="363" spans="4:4" x14ac:dyDescent="0.2">
      <c r="D363" s="11"/>
    </row>
    <row r="364" spans="4:4" x14ac:dyDescent="0.2">
      <c r="D364" s="11"/>
    </row>
    <row r="365" spans="4:4" x14ac:dyDescent="0.2">
      <c r="D365" s="11"/>
    </row>
    <row r="366" spans="4:4" x14ac:dyDescent="0.2">
      <c r="D366" s="11"/>
    </row>
    <row r="367" spans="4:4" x14ac:dyDescent="0.2">
      <c r="D367" s="11"/>
    </row>
    <row r="368" spans="4:4" x14ac:dyDescent="0.2">
      <c r="D368" s="11"/>
    </row>
    <row r="369" spans="4:4" x14ac:dyDescent="0.2">
      <c r="D369" s="11"/>
    </row>
    <row r="370" spans="4:4" x14ac:dyDescent="0.2">
      <c r="D370" s="11"/>
    </row>
    <row r="371" spans="4:4" x14ac:dyDescent="0.2">
      <c r="D371" s="11"/>
    </row>
    <row r="372" spans="4:4" x14ac:dyDescent="0.2">
      <c r="D372" s="11"/>
    </row>
    <row r="373" spans="4:4" x14ac:dyDescent="0.2">
      <c r="D373" s="11"/>
    </row>
    <row r="374" spans="4:4" x14ac:dyDescent="0.2">
      <c r="D374" s="11"/>
    </row>
    <row r="375" spans="4:4" x14ac:dyDescent="0.2">
      <c r="D375" s="11"/>
    </row>
    <row r="376" spans="4:4" x14ac:dyDescent="0.2">
      <c r="D376" s="11"/>
    </row>
    <row r="377" spans="4:4" x14ac:dyDescent="0.2">
      <c r="D377" s="11"/>
    </row>
    <row r="378" spans="4:4" x14ac:dyDescent="0.2">
      <c r="D378" s="11"/>
    </row>
    <row r="379" spans="4:4" x14ac:dyDescent="0.2">
      <c r="D379" s="11"/>
    </row>
    <row r="380" spans="4:4" x14ac:dyDescent="0.2">
      <c r="D380" s="11"/>
    </row>
    <row r="381" spans="4:4" x14ac:dyDescent="0.2">
      <c r="D381" s="11"/>
    </row>
    <row r="382" spans="4:4" x14ac:dyDescent="0.2">
      <c r="D382" s="11"/>
    </row>
    <row r="383" spans="4:4" x14ac:dyDescent="0.2">
      <c r="D383" s="11"/>
    </row>
    <row r="384" spans="4:4" x14ac:dyDescent="0.2">
      <c r="D384" s="11"/>
    </row>
    <row r="385" spans="4:4" x14ac:dyDescent="0.2">
      <c r="D385" s="11"/>
    </row>
    <row r="386" spans="4:4" x14ac:dyDescent="0.2">
      <c r="D386" s="11"/>
    </row>
    <row r="387" spans="4:4" x14ac:dyDescent="0.2">
      <c r="D387" s="11"/>
    </row>
    <row r="388" spans="4:4" x14ac:dyDescent="0.2">
      <c r="D388" s="11"/>
    </row>
    <row r="389" spans="4:4" x14ac:dyDescent="0.2">
      <c r="D389" s="11"/>
    </row>
    <row r="390" spans="4:4" x14ac:dyDescent="0.2">
      <c r="D390" s="11"/>
    </row>
    <row r="391" spans="4:4" x14ac:dyDescent="0.2">
      <c r="D391" s="11"/>
    </row>
    <row r="392" spans="4:4" x14ac:dyDescent="0.2">
      <c r="D392" s="11"/>
    </row>
    <row r="393" spans="4:4" x14ac:dyDescent="0.2">
      <c r="D393" s="11"/>
    </row>
    <row r="394" spans="4:4" x14ac:dyDescent="0.2">
      <c r="D394" s="11"/>
    </row>
    <row r="395" spans="4:4" x14ac:dyDescent="0.2">
      <c r="D395" s="11"/>
    </row>
    <row r="396" spans="4:4" x14ac:dyDescent="0.2">
      <c r="D396" s="11"/>
    </row>
    <row r="397" spans="4:4" x14ac:dyDescent="0.2">
      <c r="D397" s="11"/>
    </row>
    <row r="398" spans="4:4" x14ac:dyDescent="0.2">
      <c r="D398" s="11"/>
    </row>
    <row r="399" spans="4:4" x14ac:dyDescent="0.2">
      <c r="D399" s="11"/>
    </row>
    <row r="400" spans="4:4" x14ac:dyDescent="0.2">
      <c r="D400" s="11"/>
    </row>
    <row r="401" spans="4:4" x14ac:dyDescent="0.2">
      <c r="D401" s="11"/>
    </row>
    <row r="402" spans="4:4" x14ac:dyDescent="0.2">
      <c r="D402" s="11"/>
    </row>
    <row r="403" spans="4:4" x14ac:dyDescent="0.2">
      <c r="D403" s="11"/>
    </row>
    <row r="404" spans="4:4" x14ac:dyDescent="0.2">
      <c r="D404" s="11"/>
    </row>
    <row r="405" spans="4:4" x14ac:dyDescent="0.2">
      <c r="D405" s="11"/>
    </row>
    <row r="406" spans="4:4" x14ac:dyDescent="0.2">
      <c r="D406" s="11"/>
    </row>
    <row r="407" spans="4:4" x14ac:dyDescent="0.2">
      <c r="D407" s="11"/>
    </row>
    <row r="408" spans="4:4" x14ac:dyDescent="0.2">
      <c r="D408" s="11"/>
    </row>
    <row r="409" spans="4:4" x14ac:dyDescent="0.2">
      <c r="D409" s="11"/>
    </row>
    <row r="410" spans="4:4" x14ac:dyDescent="0.2">
      <c r="D410" s="11"/>
    </row>
    <row r="411" spans="4:4" x14ac:dyDescent="0.2">
      <c r="D411" s="11"/>
    </row>
    <row r="412" spans="4:4" x14ac:dyDescent="0.2">
      <c r="D412" s="11"/>
    </row>
    <row r="413" spans="4:4" x14ac:dyDescent="0.2">
      <c r="D413" s="11"/>
    </row>
    <row r="414" spans="4:4" x14ac:dyDescent="0.2">
      <c r="D414" s="11"/>
    </row>
    <row r="415" spans="4:4" x14ac:dyDescent="0.2">
      <c r="D415" s="11"/>
    </row>
    <row r="416" spans="4:4" x14ac:dyDescent="0.2">
      <c r="D416" s="11"/>
    </row>
    <row r="417" spans="4:4" x14ac:dyDescent="0.2">
      <c r="D417" s="11"/>
    </row>
    <row r="418" spans="4:4" x14ac:dyDescent="0.2">
      <c r="D418" s="11"/>
    </row>
    <row r="419" spans="4:4" x14ac:dyDescent="0.2">
      <c r="D419" s="11"/>
    </row>
    <row r="420" spans="4:4" x14ac:dyDescent="0.2">
      <c r="D420" s="11"/>
    </row>
    <row r="421" spans="4:4" x14ac:dyDescent="0.2">
      <c r="D421" s="11"/>
    </row>
    <row r="422" spans="4:4" x14ac:dyDescent="0.2">
      <c r="D422" s="11"/>
    </row>
    <row r="423" spans="4:4" x14ac:dyDescent="0.2">
      <c r="D423" s="11"/>
    </row>
    <row r="424" spans="4:4" x14ac:dyDescent="0.2">
      <c r="D424" s="11"/>
    </row>
    <row r="425" spans="4:4" x14ac:dyDescent="0.2">
      <c r="D425" s="11"/>
    </row>
    <row r="426" spans="4:4" x14ac:dyDescent="0.2">
      <c r="D426" s="11"/>
    </row>
    <row r="427" spans="4:4" x14ac:dyDescent="0.2">
      <c r="D427" s="11"/>
    </row>
    <row r="428" spans="4:4" x14ac:dyDescent="0.2">
      <c r="D428" s="11"/>
    </row>
    <row r="429" spans="4:4" x14ac:dyDescent="0.2">
      <c r="D429" s="11"/>
    </row>
    <row r="430" spans="4:4" x14ac:dyDescent="0.2">
      <c r="D430" s="11"/>
    </row>
    <row r="431" spans="4:4" x14ac:dyDescent="0.2">
      <c r="D431" s="11"/>
    </row>
    <row r="432" spans="4:4" x14ac:dyDescent="0.2">
      <c r="D432" s="11"/>
    </row>
    <row r="433" spans="4:4" x14ac:dyDescent="0.2">
      <c r="D433" s="11"/>
    </row>
    <row r="434" spans="4:4" x14ac:dyDescent="0.2">
      <c r="D434" s="11"/>
    </row>
    <row r="435" spans="4:4" x14ac:dyDescent="0.2">
      <c r="D435" s="11"/>
    </row>
    <row r="436" spans="4:4" x14ac:dyDescent="0.2">
      <c r="D436" s="11"/>
    </row>
    <row r="437" spans="4:4" x14ac:dyDescent="0.2">
      <c r="D437" s="11"/>
    </row>
    <row r="438" spans="4:4" x14ac:dyDescent="0.2">
      <c r="D438" s="11"/>
    </row>
    <row r="439" spans="4:4" x14ac:dyDescent="0.2">
      <c r="D439" s="11"/>
    </row>
    <row r="440" spans="4:4" x14ac:dyDescent="0.2">
      <c r="D440" s="11"/>
    </row>
    <row r="441" spans="4:4" x14ac:dyDescent="0.2">
      <c r="D441" s="11"/>
    </row>
    <row r="442" spans="4:4" x14ac:dyDescent="0.2">
      <c r="D442" s="11"/>
    </row>
    <row r="443" spans="4:4" x14ac:dyDescent="0.2">
      <c r="D443" s="11"/>
    </row>
    <row r="444" spans="4:4" x14ac:dyDescent="0.2">
      <c r="D444" s="11"/>
    </row>
    <row r="445" spans="4:4" x14ac:dyDescent="0.2">
      <c r="D445" s="11"/>
    </row>
    <row r="446" spans="4:4" x14ac:dyDescent="0.2">
      <c r="D446" s="11"/>
    </row>
    <row r="447" spans="4:4" x14ac:dyDescent="0.2">
      <c r="D447" s="11"/>
    </row>
    <row r="448" spans="4:4" x14ac:dyDescent="0.2">
      <c r="D448" s="11"/>
    </row>
    <row r="449" spans="4:4" x14ac:dyDescent="0.2">
      <c r="D449" s="11"/>
    </row>
    <row r="450" spans="4:4" x14ac:dyDescent="0.2">
      <c r="D450" s="11"/>
    </row>
    <row r="451" spans="4:4" x14ac:dyDescent="0.2">
      <c r="D451" s="11"/>
    </row>
    <row r="452" spans="4:4" x14ac:dyDescent="0.2">
      <c r="D452" s="11"/>
    </row>
    <row r="453" spans="4:4" x14ac:dyDescent="0.2">
      <c r="D453" s="11"/>
    </row>
    <row r="454" spans="4:4" x14ac:dyDescent="0.2">
      <c r="D454" s="11"/>
    </row>
    <row r="455" spans="4:4" x14ac:dyDescent="0.2">
      <c r="D455" s="11"/>
    </row>
    <row r="456" spans="4:4" x14ac:dyDescent="0.2">
      <c r="D456" s="11"/>
    </row>
    <row r="457" spans="4:4" x14ac:dyDescent="0.2">
      <c r="D457" s="11"/>
    </row>
    <row r="458" spans="4:4" x14ac:dyDescent="0.2">
      <c r="D458" s="11"/>
    </row>
    <row r="459" spans="4:4" x14ac:dyDescent="0.2">
      <c r="D459" s="11"/>
    </row>
    <row r="460" spans="4:4" x14ac:dyDescent="0.2">
      <c r="D460" s="11"/>
    </row>
    <row r="461" spans="4:4" x14ac:dyDescent="0.2">
      <c r="D461" s="11"/>
    </row>
    <row r="462" spans="4:4" x14ac:dyDescent="0.2">
      <c r="D462" s="11"/>
    </row>
    <row r="463" spans="4:4" x14ac:dyDescent="0.2">
      <c r="D463" s="11"/>
    </row>
    <row r="464" spans="4:4" x14ac:dyDescent="0.2">
      <c r="D464" s="11"/>
    </row>
    <row r="465" spans="4:4" x14ac:dyDescent="0.2">
      <c r="D465" s="11"/>
    </row>
    <row r="466" spans="4:4" x14ac:dyDescent="0.2">
      <c r="D466" s="11"/>
    </row>
    <row r="467" spans="4:4" x14ac:dyDescent="0.2">
      <c r="D467" s="11"/>
    </row>
    <row r="468" spans="4:4" x14ac:dyDescent="0.2">
      <c r="D468" s="11"/>
    </row>
    <row r="469" spans="4:4" x14ac:dyDescent="0.2">
      <c r="D469" s="11"/>
    </row>
    <row r="470" spans="4:4" x14ac:dyDescent="0.2">
      <c r="D470" s="11"/>
    </row>
    <row r="471" spans="4:4" x14ac:dyDescent="0.2">
      <c r="D471" s="11"/>
    </row>
    <row r="472" spans="4:4" x14ac:dyDescent="0.2">
      <c r="D472" s="11"/>
    </row>
    <row r="473" spans="4:4" x14ac:dyDescent="0.2">
      <c r="D473" s="11"/>
    </row>
    <row r="474" spans="4:4" x14ac:dyDescent="0.2">
      <c r="D474" s="11"/>
    </row>
    <row r="475" spans="4:4" x14ac:dyDescent="0.2">
      <c r="D475" s="11"/>
    </row>
    <row r="476" spans="4:4" x14ac:dyDescent="0.2">
      <c r="D476" s="11"/>
    </row>
    <row r="477" spans="4:4" x14ac:dyDescent="0.2">
      <c r="D477" s="11"/>
    </row>
    <row r="478" spans="4:4" x14ac:dyDescent="0.2">
      <c r="D478" s="11"/>
    </row>
    <row r="479" spans="4:4" x14ac:dyDescent="0.2">
      <c r="D479" s="11"/>
    </row>
    <row r="480" spans="4:4" x14ac:dyDescent="0.2">
      <c r="D480" s="11"/>
    </row>
    <row r="481" spans="4:4" x14ac:dyDescent="0.2">
      <c r="D481" s="11"/>
    </row>
    <row r="482" spans="4:4" x14ac:dyDescent="0.2">
      <c r="D482" s="11"/>
    </row>
    <row r="483" spans="4:4" x14ac:dyDescent="0.2">
      <c r="D483" s="11"/>
    </row>
    <row r="484" spans="4:4" x14ac:dyDescent="0.2">
      <c r="D484" s="11"/>
    </row>
    <row r="485" spans="4:4" x14ac:dyDescent="0.2">
      <c r="D485" s="11"/>
    </row>
    <row r="486" spans="4:4" x14ac:dyDescent="0.2">
      <c r="D486" s="11"/>
    </row>
    <row r="487" spans="4:4" x14ac:dyDescent="0.2">
      <c r="D487" s="11"/>
    </row>
    <row r="488" spans="4:4" x14ac:dyDescent="0.2">
      <c r="D488" s="11"/>
    </row>
    <row r="489" spans="4:4" x14ac:dyDescent="0.2">
      <c r="D489" s="11"/>
    </row>
    <row r="490" spans="4:4" x14ac:dyDescent="0.2">
      <c r="D490" s="11"/>
    </row>
    <row r="491" spans="4:4" x14ac:dyDescent="0.2">
      <c r="D491" s="11"/>
    </row>
    <row r="492" spans="4:4" x14ac:dyDescent="0.2">
      <c r="D492" s="11"/>
    </row>
    <row r="493" spans="4:4" x14ac:dyDescent="0.2">
      <c r="D493" s="11"/>
    </row>
    <row r="494" spans="4:4" x14ac:dyDescent="0.2">
      <c r="D494" s="11"/>
    </row>
    <row r="495" spans="4:4" x14ac:dyDescent="0.2">
      <c r="D495" s="11"/>
    </row>
    <row r="496" spans="4:4" x14ac:dyDescent="0.2">
      <c r="D496" s="11"/>
    </row>
    <row r="497" spans="4:4" x14ac:dyDescent="0.2">
      <c r="D497" s="11"/>
    </row>
    <row r="498" spans="4:4" x14ac:dyDescent="0.2">
      <c r="D498" s="11"/>
    </row>
    <row r="499" spans="4:4" x14ac:dyDescent="0.2">
      <c r="D499" s="11"/>
    </row>
    <row r="500" spans="4:4" x14ac:dyDescent="0.2">
      <c r="D500" s="11"/>
    </row>
    <row r="501" spans="4:4" x14ac:dyDescent="0.2">
      <c r="D501" s="11"/>
    </row>
    <row r="502" spans="4:4" x14ac:dyDescent="0.2">
      <c r="D502" s="11"/>
    </row>
    <row r="503" spans="4:4" x14ac:dyDescent="0.2">
      <c r="D503" s="11"/>
    </row>
    <row r="504" spans="4:4" x14ac:dyDescent="0.2">
      <c r="D504" s="11"/>
    </row>
    <row r="505" spans="4:4" x14ac:dyDescent="0.2">
      <c r="D505" s="11"/>
    </row>
    <row r="506" spans="4:4" x14ac:dyDescent="0.2">
      <c r="D506" s="11"/>
    </row>
    <row r="507" spans="4:4" x14ac:dyDescent="0.2">
      <c r="D507" s="11"/>
    </row>
    <row r="508" spans="4:4" x14ac:dyDescent="0.2">
      <c r="D508" s="11"/>
    </row>
    <row r="509" spans="4:4" x14ac:dyDescent="0.2">
      <c r="D509" s="11"/>
    </row>
    <row r="510" spans="4:4" x14ac:dyDescent="0.2">
      <c r="D510" s="11"/>
    </row>
    <row r="511" spans="4:4" x14ac:dyDescent="0.2">
      <c r="D511" s="11"/>
    </row>
    <row r="512" spans="4:4" x14ac:dyDescent="0.2">
      <c r="D512" s="11"/>
    </row>
    <row r="513" spans="4:4" x14ac:dyDescent="0.2">
      <c r="D513" s="11"/>
    </row>
    <row r="514" spans="4:4" x14ac:dyDescent="0.2">
      <c r="D514" s="11"/>
    </row>
    <row r="515" spans="4:4" x14ac:dyDescent="0.2">
      <c r="D515" s="11"/>
    </row>
    <row r="516" spans="4:4" x14ac:dyDescent="0.2">
      <c r="D516" s="11"/>
    </row>
    <row r="517" spans="4:4" x14ac:dyDescent="0.2">
      <c r="D517" s="11"/>
    </row>
    <row r="518" spans="4:4" x14ac:dyDescent="0.2">
      <c r="D518" s="11"/>
    </row>
    <row r="519" spans="4:4" x14ac:dyDescent="0.2">
      <c r="D519" s="11"/>
    </row>
    <row r="520" spans="4:4" x14ac:dyDescent="0.2">
      <c r="D520" s="11"/>
    </row>
    <row r="521" spans="4:4" x14ac:dyDescent="0.2">
      <c r="D521" s="11"/>
    </row>
    <row r="522" spans="4:4" x14ac:dyDescent="0.2">
      <c r="D522" s="11"/>
    </row>
    <row r="523" spans="4:4" x14ac:dyDescent="0.2">
      <c r="D523" s="11"/>
    </row>
    <row r="524" spans="4:4" x14ac:dyDescent="0.2">
      <c r="D524" s="11"/>
    </row>
    <row r="525" spans="4:4" x14ac:dyDescent="0.2">
      <c r="D525" s="11"/>
    </row>
    <row r="526" spans="4:4" x14ac:dyDescent="0.2">
      <c r="D526" s="11"/>
    </row>
    <row r="527" spans="4:4" x14ac:dyDescent="0.2">
      <c r="D527" s="11"/>
    </row>
    <row r="528" spans="4:4" x14ac:dyDescent="0.2">
      <c r="D528" s="11"/>
    </row>
    <row r="529" spans="4:4" x14ac:dyDescent="0.2">
      <c r="D529" s="11"/>
    </row>
    <row r="530" spans="4:4" x14ac:dyDescent="0.2">
      <c r="D530" s="11"/>
    </row>
    <row r="531" spans="4:4" x14ac:dyDescent="0.2">
      <c r="D531" s="11"/>
    </row>
    <row r="532" spans="4:4" x14ac:dyDescent="0.2">
      <c r="D532" s="11"/>
    </row>
    <row r="533" spans="4:4" x14ac:dyDescent="0.2">
      <c r="D533" s="11"/>
    </row>
    <row r="534" spans="4:4" x14ac:dyDescent="0.2">
      <c r="D534" s="11"/>
    </row>
    <row r="535" spans="4:4" x14ac:dyDescent="0.2">
      <c r="D535" s="11"/>
    </row>
    <row r="536" spans="4:4" x14ac:dyDescent="0.2">
      <c r="D536" s="11"/>
    </row>
    <row r="537" spans="4:4" x14ac:dyDescent="0.2">
      <c r="D537" s="11"/>
    </row>
    <row r="538" spans="4:4" x14ac:dyDescent="0.2">
      <c r="D538" s="11"/>
    </row>
    <row r="539" spans="4:4" x14ac:dyDescent="0.2">
      <c r="D539" s="11"/>
    </row>
    <row r="540" spans="4:4" x14ac:dyDescent="0.2">
      <c r="D540" s="11"/>
    </row>
    <row r="541" spans="4:4" x14ac:dyDescent="0.2">
      <c r="D541" s="11"/>
    </row>
    <row r="542" spans="4:4" x14ac:dyDescent="0.2">
      <c r="D542" s="11"/>
    </row>
    <row r="543" spans="4:4" x14ac:dyDescent="0.2">
      <c r="D543" s="11"/>
    </row>
    <row r="544" spans="4:4" x14ac:dyDescent="0.2">
      <c r="D544" s="11"/>
    </row>
    <row r="545" spans="4:4" x14ac:dyDescent="0.2">
      <c r="D545" s="11"/>
    </row>
    <row r="546" spans="4:4" x14ac:dyDescent="0.2">
      <c r="D546" s="11"/>
    </row>
    <row r="547" spans="4:4" x14ac:dyDescent="0.2">
      <c r="D547" s="11"/>
    </row>
    <row r="548" spans="4:4" x14ac:dyDescent="0.2">
      <c r="D548" s="11"/>
    </row>
    <row r="549" spans="4:4" x14ac:dyDescent="0.2">
      <c r="D549" s="11"/>
    </row>
    <row r="550" spans="4:4" x14ac:dyDescent="0.2">
      <c r="D550" s="11"/>
    </row>
    <row r="551" spans="4:4" x14ac:dyDescent="0.2">
      <c r="D551" s="11"/>
    </row>
    <row r="552" spans="4:4" x14ac:dyDescent="0.2">
      <c r="D552" s="11"/>
    </row>
    <row r="553" spans="4:4" x14ac:dyDescent="0.2">
      <c r="D553" s="11"/>
    </row>
    <row r="554" spans="4:4" x14ac:dyDescent="0.2">
      <c r="D554" s="11"/>
    </row>
    <row r="555" spans="4:4" x14ac:dyDescent="0.2">
      <c r="D555" s="11"/>
    </row>
    <row r="556" spans="4:4" x14ac:dyDescent="0.2">
      <c r="D556" s="11"/>
    </row>
    <row r="557" spans="4:4" x14ac:dyDescent="0.2">
      <c r="D557" s="11"/>
    </row>
    <row r="558" spans="4:4" x14ac:dyDescent="0.2">
      <c r="D558" s="11"/>
    </row>
    <row r="559" spans="4:4" x14ac:dyDescent="0.2">
      <c r="D559" s="11"/>
    </row>
    <row r="560" spans="4:4" x14ac:dyDescent="0.2">
      <c r="D560" s="11"/>
    </row>
    <row r="561" spans="4:4" x14ac:dyDescent="0.2">
      <c r="D561" s="11"/>
    </row>
    <row r="562" spans="4:4" x14ac:dyDescent="0.2">
      <c r="D562" s="11"/>
    </row>
    <row r="563" spans="4:4" x14ac:dyDescent="0.2">
      <c r="D563" s="11"/>
    </row>
    <row r="564" spans="4:4" x14ac:dyDescent="0.2">
      <c r="D564" s="11"/>
    </row>
    <row r="565" spans="4:4" x14ac:dyDescent="0.2">
      <c r="D565" s="11"/>
    </row>
    <row r="566" spans="4:4" x14ac:dyDescent="0.2">
      <c r="D566" s="11"/>
    </row>
    <row r="567" spans="4:4" x14ac:dyDescent="0.2">
      <c r="D567" s="11"/>
    </row>
    <row r="568" spans="4:4" x14ac:dyDescent="0.2">
      <c r="D568" s="11"/>
    </row>
    <row r="569" spans="4:4" x14ac:dyDescent="0.2">
      <c r="D569" s="11"/>
    </row>
    <row r="570" spans="4:4" x14ac:dyDescent="0.2">
      <c r="D570" s="11"/>
    </row>
    <row r="571" spans="4:4" x14ac:dyDescent="0.2">
      <c r="D571" s="11"/>
    </row>
    <row r="572" spans="4:4" x14ac:dyDescent="0.2">
      <c r="D572" s="11"/>
    </row>
    <row r="573" spans="4:4" x14ac:dyDescent="0.2">
      <c r="D573" s="11"/>
    </row>
    <row r="574" spans="4:4" x14ac:dyDescent="0.2">
      <c r="D574" s="11"/>
    </row>
    <row r="575" spans="4:4" x14ac:dyDescent="0.2">
      <c r="D575" s="11"/>
    </row>
    <row r="576" spans="4:4" x14ac:dyDescent="0.2">
      <c r="D576" s="11"/>
    </row>
    <row r="577" spans="4:4" x14ac:dyDescent="0.2">
      <c r="D577" s="11"/>
    </row>
    <row r="578" spans="4:4" x14ac:dyDescent="0.2">
      <c r="D578" s="11"/>
    </row>
    <row r="579" spans="4:4" x14ac:dyDescent="0.2">
      <c r="D579" s="11"/>
    </row>
    <row r="580" spans="4:4" x14ac:dyDescent="0.2">
      <c r="D580" s="11"/>
    </row>
    <row r="581" spans="4:4" x14ac:dyDescent="0.2">
      <c r="D581" s="11"/>
    </row>
    <row r="582" spans="4:4" x14ac:dyDescent="0.2">
      <c r="D582" s="11"/>
    </row>
    <row r="583" spans="4:4" x14ac:dyDescent="0.2">
      <c r="D583" s="11"/>
    </row>
    <row r="584" spans="4:4" x14ac:dyDescent="0.2">
      <c r="D584" s="11"/>
    </row>
    <row r="585" spans="4:4" x14ac:dyDescent="0.2">
      <c r="D585" s="11"/>
    </row>
    <row r="586" spans="4:4" x14ac:dyDescent="0.2">
      <c r="D586" s="11"/>
    </row>
    <row r="587" spans="4:4" x14ac:dyDescent="0.2">
      <c r="D587" s="11"/>
    </row>
    <row r="588" spans="4:4" x14ac:dyDescent="0.2">
      <c r="D588" s="11"/>
    </row>
    <row r="589" spans="4:4" x14ac:dyDescent="0.2">
      <c r="D589" s="11"/>
    </row>
    <row r="590" spans="4:4" x14ac:dyDescent="0.2">
      <c r="D590" s="11"/>
    </row>
    <row r="591" spans="4:4" x14ac:dyDescent="0.2">
      <c r="D591" s="11"/>
    </row>
    <row r="592" spans="4:4" x14ac:dyDescent="0.2">
      <c r="D592" s="11"/>
    </row>
    <row r="593" spans="4:4" x14ac:dyDescent="0.2">
      <c r="D593" s="11"/>
    </row>
    <row r="594" spans="4:4" x14ac:dyDescent="0.2">
      <c r="D594" s="11"/>
    </row>
    <row r="595" spans="4:4" x14ac:dyDescent="0.2">
      <c r="D595" s="11"/>
    </row>
    <row r="596" spans="4:4" x14ac:dyDescent="0.2">
      <c r="D596" s="11"/>
    </row>
    <row r="597" spans="4:4" x14ac:dyDescent="0.2">
      <c r="D597" s="11"/>
    </row>
    <row r="598" spans="4:4" x14ac:dyDescent="0.2">
      <c r="D598" s="11"/>
    </row>
    <row r="599" spans="4:4" x14ac:dyDescent="0.2">
      <c r="D599" s="11"/>
    </row>
    <row r="600" spans="4:4" x14ac:dyDescent="0.2">
      <c r="D600" s="11"/>
    </row>
    <row r="601" spans="4:4" x14ac:dyDescent="0.2">
      <c r="D601" s="11"/>
    </row>
    <row r="602" spans="4:4" x14ac:dyDescent="0.2">
      <c r="D602" s="11"/>
    </row>
    <row r="603" spans="4:4" x14ac:dyDescent="0.2">
      <c r="D603" s="11"/>
    </row>
    <row r="604" spans="4:4" x14ac:dyDescent="0.2">
      <c r="D604" s="11"/>
    </row>
    <row r="605" spans="4:4" x14ac:dyDescent="0.2">
      <c r="D605" s="11"/>
    </row>
    <row r="606" spans="4:4" x14ac:dyDescent="0.2">
      <c r="D606" s="11"/>
    </row>
    <row r="607" spans="4:4" x14ac:dyDescent="0.2">
      <c r="D607" s="11"/>
    </row>
    <row r="608" spans="4:4" x14ac:dyDescent="0.2">
      <c r="D608" s="11"/>
    </row>
    <row r="609" spans="4:4" x14ac:dyDescent="0.2">
      <c r="D609" s="11"/>
    </row>
    <row r="610" spans="4:4" x14ac:dyDescent="0.2">
      <c r="D610" s="11"/>
    </row>
    <row r="611" spans="4:4" x14ac:dyDescent="0.2">
      <c r="D611" s="11"/>
    </row>
    <row r="612" spans="4:4" x14ac:dyDescent="0.2">
      <c r="D612" s="11"/>
    </row>
    <row r="613" spans="4:4" x14ac:dyDescent="0.2">
      <c r="D613" s="11"/>
    </row>
    <row r="614" spans="4:4" x14ac:dyDescent="0.2">
      <c r="D614" s="11"/>
    </row>
    <row r="615" spans="4:4" x14ac:dyDescent="0.2">
      <c r="D615" s="11"/>
    </row>
    <row r="616" spans="4:4" x14ac:dyDescent="0.2">
      <c r="D616" s="11"/>
    </row>
    <row r="617" spans="4:4" x14ac:dyDescent="0.2">
      <c r="D617" s="11"/>
    </row>
    <row r="618" spans="4:4" x14ac:dyDescent="0.2">
      <c r="D618" s="11"/>
    </row>
    <row r="619" spans="4:4" x14ac:dyDescent="0.2">
      <c r="D619" s="11"/>
    </row>
    <row r="620" spans="4:4" x14ac:dyDescent="0.2">
      <c r="D620" s="11"/>
    </row>
    <row r="621" spans="4:4" x14ac:dyDescent="0.2">
      <c r="D621" s="11"/>
    </row>
    <row r="622" spans="4:4" x14ac:dyDescent="0.2">
      <c r="D622" s="11"/>
    </row>
    <row r="623" spans="4:4" x14ac:dyDescent="0.2">
      <c r="D623" s="11"/>
    </row>
    <row r="624" spans="4:4" x14ac:dyDescent="0.2">
      <c r="D624" s="11"/>
    </row>
    <row r="625" spans="4:4" x14ac:dyDescent="0.2">
      <c r="D625" s="11"/>
    </row>
    <row r="626" spans="4:4" x14ac:dyDescent="0.2">
      <c r="D626" s="11"/>
    </row>
    <row r="627" spans="4:4" x14ac:dyDescent="0.2">
      <c r="D627" s="11"/>
    </row>
    <row r="628" spans="4:4" x14ac:dyDescent="0.2">
      <c r="D628" s="11"/>
    </row>
    <row r="629" spans="4:4" x14ac:dyDescent="0.2">
      <c r="D629" s="11"/>
    </row>
    <row r="630" spans="4:4" x14ac:dyDescent="0.2">
      <c r="D630" s="11"/>
    </row>
    <row r="631" spans="4:4" x14ac:dyDescent="0.2">
      <c r="D631" s="11"/>
    </row>
    <row r="632" spans="4:4" x14ac:dyDescent="0.2">
      <c r="D632" s="11"/>
    </row>
    <row r="633" spans="4:4" x14ac:dyDescent="0.2">
      <c r="D633" s="11"/>
    </row>
    <row r="634" spans="4:4" x14ac:dyDescent="0.2">
      <c r="D634" s="11"/>
    </row>
    <row r="635" spans="4:4" x14ac:dyDescent="0.2">
      <c r="D635" s="11"/>
    </row>
    <row r="636" spans="4:4" x14ac:dyDescent="0.2">
      <c r="D636" s="11"/>
    </row>
    <row r="637" spans="4:4" x14ac:dyDescent="0.2">
      <c r="D637" s="11"/>
    </row>
    <row r="638" spans="4:4" x14ac:dyDescent="0.2">
      <c r="D638" s="11"/>
    </row>
    <row r="639" spans="4:4" x14ac:dyDescent="0.2">
      <c r="D639" s="11"/>
    </row>
    <row r="640" spans="4:4" x14ac:dyDescent="0.2">
      <c r="D640" s="11"/>
    </row>
    <row r="641" spans="4:4" x14ac:dyDescent="0.2">
      <c r="D641" s="11"/>
    </row>
    <row r="642" spans="4:4" x14ac:dyDescent="0.2">
      <c r="D642" s="11"/>
    </row>
    <row r="643" spans="4:4" x14ac:dyDescent="0.2">
      <c r="D643" s="11"/>
    </row>
    <row r="644" spans="4:4" x14ac:dyDescent="0.2">
      <c r="D644" s="11"/>
    </row>
    <row r="645" spans="4:4" x14ac:dyDescent="0.2">
      <c r="D645" s="11"/>
    </row>
    <row r="646" spans="4:4" x14ac:dyDescent="0.2">
      <c r="D646" s="11"/>
    </row>
    <row r="647" spans="4:4" x14ac:dyDescent="0.2">
      <c r="D647" s="11"/>
    </row>
    <row r="648" spans="4:4" x14ac:dyDescent="0.2">
      <c r="D648" s="11"/>
    </row>
    <row r="649" spans="4:4" x14ac:dyDescent="0.2">
      <c r="D649" s="11"/>
    </row>
    <row r="650" spans="4:4" x14ac:dyDescent="0.2">
      <c r="D650" s="11"/>
    </row>
    <row r="651" spans="4:4" x14ac:dyDescent="0.2">
      <c r="D651" s="11"/>
    </row>
    <row r="652" spans="4:4" x14ac:dyDescent="0.2">
      <c r="D652" s="11"/>
    </row>
    <row r="653" spans="4:4" x14ac:dyDescent="0.2">
      <c r="D653" s="11"/>
    </row>
    <row r="654" spans="4:4" x14ac:dyDescent="0.2">
      <c r="D654" s="11"/>
    </row>
    <row r="655" spans="4:4" x14ac:dyDescent="0.2">
      <c r="D655" s="11"/>
    </row>
    <row r="656" spans="4:4" x14ac:dyDescent="0.2">
      <c r="D656" s="11"/>
    </row>
    <row r="657" spans="4:4" x14ac:dyDescent="0.2">
      <c r="D657" s="11"/>
    </row>
    <row r="658" spans="4:4" x14ac:dyDescent="0.2">
      <c r="D658" s="11"/>
    </row>
    <row r="659" spans="4:4" x14ac:dyDescent="0.2">
      <c r="D659" s="11"/>
    </row>
    <row r="660" spans="4:4" x14ac:dyDescent="0.2">
      <c r="D660" s="11"/>
    </row>
    <row r="661" spans="4:4" x14ac:dyDescent="0.2">
      <c r="D661" s="11"/>
    </row>
    <row r="662" spans="4:4" x14ac:dyDescent="0.2">
      <c r="D662" s="11"/>
    </row>
    <row r="663" spans="4:4" x14ac:dyDescent="0.2">
      <c r="D663" s="11"/>
    </row>
    <row r="664" spans="4:4" x14ac:dyDescent="0.2">
      <c r="D664" s="11"/>
    </row>
    <row r="665" spans="4:4" x14ac:dyDescent="0.2">
      <c r="D665" s="11"/>
    </row>
    <row r="666" spans="4:4" x14ac:dyDescent="0.2">
      <c r="D666" s="11"/>
    </row>
    <row r="667" spans="4:4" x14ac:dyDescent="0.2">
      <c r="D667" s="11"/>
    </row>
    <row r="668" spans="4:4" x14ac:dyDescent="0.2">
      <c r="D668" s="11"/>
    </row>
    <row r="669" spans="4:4" x14ac:dyDescent="0.2">
      <c r="D669" s="11"/>
    </row>
    <row r="670" spans="4:4" x14ac:dyDescent="0.2">
      <c r="D670" s="11"/>
    </row>
    <row r="671" spans="4:4" x14ac:dyDescent="0.2">
      <c r="D671" s="11"/>
    </row>
    <row r="672" spans="4:4" x14ac:dyDescent="0.2">
      <c r="D672" s="11"/>
    </row>
    <row r="673" spans="4:4" x14ac:dyDescent="0.2">
      <c r="D673" s="11"/>
    </row>
    <row r="674" spans="4:4" x14ac:dyDescent="0.2">
      <c r="D674" s="11"/>
    </row>
    <row r="675" spans="4:4" x14ac:dyDescent="0.2">
      <c r="D675" s="11"/>
    </row>
    <row r="676" spans="4:4" x14ac:dyDescent="0.2">
      <c r="D676" s="11"/>
    </row>
    <row r="677" spans="4:4" x14ac:dyDescent="0.2">
      <c r="D677" s="11"/>
    </row>
    <row r="678" spans="4:4" x14ac:dyDescent="0.2">
      <c r="D678" s="11"/>
    </row>
    <row r="679" spans="4:4" x14ac:dyDescent="0.2">
      <c r="D679" s="11"/>
    </row>
    <row r="680" spans="4:4" x14ac:dyDescent="0.2">
      <c r="D680" s="11"/>
    </row>
    <row r="681" spans="4:4" x14ac:dyDescent="0.2">
      <c r="D681" s="11"/>
    </row>
    <row r="682" spans="4:4" x14ac:dyDescent="0.2">
      <c r="D682" s="11"/>
    </row>
    <row r="683" spans="4:4" x14ac:dyDescent="0.2">
      <c r="D683" s="11"/>
    </row>
    <row r="684" spans="4:4" x14ac:dyDescent="0.2">
      <c r="D684" s="11"/>
    </row>
    <row r="685" spans="4:4" x14ac:dyDescent="0.2">
      <c r="D685" s="11"/>
    </row>
    <row r="686" spans="4:4" x14ac:dyDescent="0.2">
      <c r="D686" s="11"/>
    </row>
    <row r="687" spans="4:4" x14ac:dyDescent="0.2">
      <c r="D687" s="11"/>
    </row>
    <row r="688" spans="4:4" x14ac:dyDescent="0.2">
      <c r="D688" s="11"/>
    </row>
    <row r="689" spans="4:4" x14ac:dyDescent="0.2">
      <c r="D689" s="11"/>
    </row>
    <row r="690" spans="4:4" x14ac:dyDescent="0.2">
      <c r="D690" s="11"/>
    </row>
    <row r="691" spans="4:4" x14ac:dyDescent="0.2">
      <c r="D691" s="11"/>
    </row>
    <row r="692" spans="4:4" x14ac:dyDescent="0.2">
      <c r="D692" s="11"/>
    </row>
    <row r="693" spans="4:4" x14ac:dyDescent="0.2">
      <c r="D693" s="11"/>
    </row>
    <row r="694" spans="4:4" x14ac:dyDescent="0.2">
      <c r="D694" s="11"/>
    </row>
    <row r="695" spans="4:4" x14ac:dyDescent="0.2">
      <c r="D695" s="11"/>
    </row>
    <row r="696" spans="4:4" x14ac:dyDescent="0.2">
      <c r="D696" s="11"/>
    </row>
    <row r="697" spans="4:4" x14ac:dyDescent="0.2">
      <c r="D697" s="11"/>
    </row>
    <row r="698" spans="4:4" x14ac:dyDescent="0.2">
      <c r="D698" s="11"/>
    </row>
    <row r="699" spans="4:4" x14ac:dyDescent="0.2">
      <c r="D699" s="11"/>
    </row>
    <row r="700" spans="4:4" x14ac:dyDescent="0.2">
      <c r="D700" s="11"/>
    </row>
    <row r="701" spans="4:4" x14ac:dyDescent="0.2">
      <c r="D701" s="11"/>
    </row>
    <row r="702" spans="4:4" x14ac:dyDescent="0.2">
      <c r="D702" s="11"/>
    </row>
    <row r="703" spans="4:4" x14ac:dyDescent="0.2">
      <c r="D703" s="11"/>
    </row>
    <row r="704" spans="4:4" x14ac:dyDescent="0.2">
      <c r="D704" s="11"/>
    </row>
    <row r="705" spans="4:4" x14ac:dyDescent="0.2">
      <c r="D705" s="11"/>
    </row>
    <row r="706" spans="4:4" x14ac:dyDescent="0.2">
      <c r="D706" s="11"/>
    </row>
    <row r="707" spans="4:4" x14ac:dyDescent="0.2">
      <c r="D707" s="11"/>
    </row>
    <row r="708" spans="4:4" x14ac:dyDescent="0.2">
      <c r="D708" s="11"/>
    </row>
    <row r="709" spans="4:4" x14ac:dyDescent="0.2">
      <c r="D709" s="11"/>
    </row>
    <row r="710" spans="4:4" x14ac:dyDescent="0.2">
      <c r="D710" s="11"/>
    </row>
    <row r="711" spans="4:4" x14ac:dyDescent="0.2">
      <c r="D711" s="11"/>
    </row>
    <row r="712" spans="4:4" x14ac:dyDescent="0.2">
      <c r="D712" s="11"/>
    </row>
    <row r="713" spans="4:4" x14ac:dyDescent="0.2">
      <c r="D713" s="11"/>
    </row>
    <row r="714" spans="4:4" x14ac:dyDescent="0.2">
      <c r="D714" s="11"/>
    </row>
    <row r="715" spans="4:4" x14ac:dyDescent="0.2">
      <c r="D715" s="11"/>
    </row>
    <row r="716" spans="4:4" x14ac:dyDescent="0.2">
      <c r="D716" s="11"/>
    </row>
    <row r="717" spans="4:4" x14ac:dyDescent="0.2">
      <c r="D717" s="11"/>
    </row>
    <row r="718" spans="4:4" x14ac:dyDescent="0.2">
      <c r="D718" s="11"/>
    </row>
    <row r="719" spans="4:4" x14ac:dyDescent="0.2">
      <c r="D719" s="11"/>
    </row>
    <row r="720" spans="4:4" x14ac:dyDescent="0.2">
      <c r="D720" s="11"/>
    </row>
    <row r="721" spans="4:4" x14ac:dyDescent="0.2">
      <c r="D721" s="11"/>
    </row>
    <row r="722" spans="4:4" x14ac:dyDescent="0.2">
      <c r="D722" s="11"/>
    </row>
    <row r="723" spans="4:4" x14ac:dyDescent="0.2">
      <c r="D723" s="11"/>
    </row>
    <row r="724" spans="4:4" x14ac:dyDescent="0.2">
      <c r="D724" s="11"/>
    </row>
    <row r="725" spans="4:4" x14ac:dyDescent="0.2">
      <c r="D725" s="11"/>
    </row>
    <row r="726" spans="4:4" x14ac:dyDescent="0.2">
      <c r="D726" s="11"/>
    </row>
    <row r="727" spans="4:4" x14ac:dyDescent="0.2">
      <c r="D727" s="11"/>
    </row>
    <row r="728" spans="4:4" x14ac:dyDescent="0.2">
      <c r="D728" s="11"/>
    </row>
    <row r="729" spans="4:4" x14ac:dyDescent="0.2">
      <c r="D729" s="11"/>
    </row>
    <row r="730" spans="4:4" x14ac:dyDescent="0.2">
      <c r="D730" s="11"/>
    </row>
    <row r="731" spans="4:4" x14ac:dyDescent="0.2">
      <c r="D731" s="11"/>
    </row>
    <row r="732" spans="4:4" x14ac:dyDescent="0.2">
      <c r="D732" s="11"/>
    </row>
    <row r="733" spans="4:4" x14ac:dyDescent="0.2">
      <c r="D733" s="11"/>
    </row>
    <row r="734" spans="4:4" x14ac:dyDescent="0.2">
      <c r="D734" s="11"/>
    </row>
    <row r="735" spans="4:4" x14ac:dyDescent="0.2">
      <c r="D735" s="11"/>
    </row>
    <row r="736" spans="4:4" x14ac:dyDescent="0.2">
      <c r="D736" s="11"/>
    </row>
    <row r="737" spans="4:4" x14ac:dyDescent="0.2">
      <c r="D737" s="11"/>
    </row>
    <row r="738" spans="4:4" x14ac:dyDescent="0.2">
      <c r="D738" s="11"/>
    </row>
    <row r="739" spans="4:4" x14ac:dyDescent="0.2">
      <c r="D739" s="11"/>
    </row>
    <row r="740" spans="4:4" x14ac:dyDescent="0.2">
      <c r="D740" s="11"/>
    </row>
    <row r="741" spans="4:4" x14ac:dyDescent="0.2">
      <c r="D741" s="11"/>
    </row>
    <row r="742" spans="4:4" x14ac:dyDescent="0.2">
      <c r="D742" s="11"/>
    </row>
    <row r="743" spans="4:4" x14ac:dyDescent="0.2">
      <c r="D743" s="11"/>
    </row>
    <row r="744" spans="4:4" x14ac:dyDescent="0.2">
      <c r="D744" s="11"/>
    </row>
    <row r="745" spans="4:4" x14ac:dyDescent="0.2">
      <c r="D745" s="11"/>
    </row>
    <row r="746" spans="4:4" x14ac:dyDescent="0.2">
      <c r="D746" s="11"/>
    </row>
    <row r="747" spans="4:4" x14ac:dyDescent="0.2">
      <c r="D747" s="11"/>
    </row>
    <row r="748" spans="4:4" x14ac:dyDescent="0.2">
      <c r="D748" s="11"/>
    </row>
    <row r="749" spans="4:4" x14ac:dyDescent="0.2">
      <c r="D749" s="11"/>
    </row>
    <row r="750" spans="4:4" x14ac:dyDescent="0.2">
      <c r="D750" s="11"/>
    </row>
    <row r="751" spans="4:4" x14ac:dyDescent="0.2">
      <c r="D751" s="11"/>
    </row>
    <row r="752" spans="4:4" x14ac:dyDescent="0.2">
      <c r="D752" s="11"/>
    </row>
    <row r="753" spans="4:4" x14ac:dyDescent="0.2">
      <c r="D753" s="11"/>
    </row>
    <row r="754" spans="4:4" x14ac:dyDescent="0.2">
      <c r="D754" s="11"/>
    </row>
    <row r="755" spans="4:4" x14ac:dyDescent="0.2">
      <c r="D755" s="11"/>
    </row>
    <row r="756" spans="4:4" x14ac:dyDescent="0.2">
      <c r="D756" s="11"/>
    </row>
    <row r="757" spans="4:4" x14ac:dyDescent="0.2">
      <c r="D757" s="11"/>
    </row>
    <row r="758" spans="4:4" x14ac:dyDescent="0.2">
      <c r="D758" s="11"/>
    </row>
    <row r="759" spans="4:4" x14ac:dyDescent="0.2">
      <c r="D759" s="11"/>
    </row>
    <row r="760" spans="4:4" x14ac:dyDescent="0.2">
      <c r="D760" s="11"/>
    </row>
    <row r="761" spans="4:4" x14ac:dyDescent="0.2">
      <c r="D761" s="11"/>
    </row>
    <row r="762" spans="4:4" x14ac:dyDescent="0.2">
      <c r="D762" s="11"/>
    </row>
    <row r="763" spans="4:4" x14ac:dyDescent="0.2">
      <c r="D763" s="11"/>
    </row>
    <row r="764" spans="4:4" x14ac:dyDescent="0.2">
      <c r="D764" s="11"/>
    </row>
    <row r="765" spans="4:4" x14ac:dyDescent="0.2">
      <c r="D765" s="11"/>
    </row>
    <row r="766" spans="4:4" x14ac:dyDescent="0.2">
      <c r="D766" s="11"/>
    </row>
    <row r="767" spans="4:4" x14ac:dyDescent="0.2">
      <c r="D767" s="11"/>
    </row>
    <row r="768" spans="4:4" x14ac:dyDescent="0.2">
      <c r="D768" s="11"/>
    </row>
    <row r="769" spans="4:4" x14ac:dyDescent="0.2">
      <c r="D769" s="11"/>
    </row>
    <row r="770" spans="4:4" x14ac:dyDescent="0.2">
      <c r="D770" s="11"/>
    </row>
    <row r="771" spans="4:4" x14ac:dyDescent="0.2">
      <c r="D771" s="11"/>
    </row>
    <row r="772" spans="4:4" x14ac:dyDescent="0.2">
      <c r="D772" s="11"/>
    </row>
    <row r="773" spans="4:4" x14ac:dyDescent="0.2">
      <c r="D773" s="11"/>
    </row>
    <row r="774" spans="4:4" x14ac:dyDescent="0.2">
      <c r="D774" s="11"/>
    </row>
    <row r="775" spans="4:4" x14ac:dyDescent="0.2">
      <c r="D775" s="11"/>
    </row>
    <row r="776" spans="4:4" x14ac:dyDescent="0.2">
      <c r="D776" s="11"/>
    </row>
    <row r="777" spans="4:4" x14ac:dyDescent="0.2">
      <c r="D777" s="11"/>
    </row>
    <row r="778" spans="4:4" x14ac:dyDescent="0.2">
      <c r="D778" s="11"/>
    </row>
    <row r="779" spans="4:4" x14ac:dyDescent="0.2">
      <c r="D779" s="11"/>
    </row>
    <row r="780" spans="4:4" x14ac:dyDescent="0.2">
      <c r="D780" s="11"/>
    </row>
    <row r="781" spans="4:4" x14ac:dyDescent="0.2">
      <c r="D781" s="11"/>
    </row>
    <row r="782" spans="4:4" x14ac:dyDescent="0.2">
      <c r="D782" s="11"/>
    </row>
    <row r="783" spans="4:4" x14ac:dyDescent="0.2">
      <c r="D783" s="11"/>
    </row>
    <row r="784" spans="4:4" x14ac:dyDescent="0.2">
      <c r="D784" s="11"/>
    </row>
    <row r="785" spans="4:4" x14ac:dyDescent="0.2">
      <c r="D785" s="11"/>
    </row>
    <row r="786" spans="4:4" x14ac:dyDescent="0.2">
      <c r="D786" s="11"/>
    </row>
    <row r="787" spans="4:4" x14ac:dyDescent="0.2">
      <c r="D787" s="11"/>
    </row>
    <row r="788" spans="4:4" x14ac:dyDescent="0.2">
      <c r="D788" s="11"/>
    </row>
    <row r="789" spans="4:4" x14ac:dyDescent="0.2">
      <c r="D789" s="11"/>
    </row>
    <row r="790" spans="4:4" x14ac:dyDescent="0.2">
      <c r="D790" s="11"/>
    </row>
    <row r="791" spans="4:4" x14ac:dyDescent="0.2">
      <c r="D791" s="11"/>
    </row>
    <row r="792" spans="4:4" x14ac:dyDescent="0.2">
      <c r="D792" s="11"/>
    </row>
    <row r="793" spans="4:4" x14ac:dyDescent="0.2">
      <c r="D793" s="11"/>
    </row>
    <row r="794" spans="4:4" x14ac:dyDescent="0.2">
      <c r="D794" s="11"/>
    </row>
    <row r="795" spans="4:4" x14ac:dyDescent="0.2">
      <c r="D795" s="11"/>
    </row>
    <row r="796" spans="4:4" x14ac:dyDescent="0.2">
      <c r="D796" s="11"/>
    </row>
    <row r="797" spans="4:4" x14ac:dyDescent="0.2">
      <c r="D797" s="11"/>
    </row>
    <row r="798" spans="4:4" x14ac:dyDescent="0.2">
      <c r="D798" s="11"/>
    </row>
    <row r="799" spans="4:4" x14ac:dyDescent="0.2">
      <c r="D799" s="11"/>
    </row>
    <row r="800" spans="4:4" x14ac:dyDescent="0.2">
      <c r="D800" s="11"/>
    </row>
    <row r="801" spans="4:4" x14ac:dyDescent="0.2">
      <c r="D801" s="11"/>
    </row>
    <row r="802" spans="4:4" x14ac:dyDescent="0.2">
      <c r="D802" s="11"/>
    </row>
    <row r="803" spans="4:4" x14ac:dyDescent="0.2">
      <c r="D803" s="11"/>
    </row>
    <row r="804" spans="4:4" x14ac:dyDescent="0.2">
      <c r="D804" s="11"/>
    </row>
    <row r="805" spans="4:4" x14ac:dyDescent="0.2">
      <c r="D805" s="11"/>
    </row>
    <row r="806" spans="4:4" x14ac:dyDescent="0.2">
      <c r="D806" s="11"/>
    </row>
    <row r="807" spans="4:4" x14ac:dyDescent="0.2">
      <c r="D807" s="11"/>
    </row>
    <row r="808" spans="4:4" x14ac:dyDescent="0.2">
      <c r="D808" s="11"/>
    </row>
    <row r="809" spans="4:4" x14ac:dyDescent="0.2">
      <c r="D809" s="11"/>
    </row>
    <row r="810" spans="4:4" x14ac:dyDescent="0.2">
      <c r="D810" s="11"/>
    </row>
    <row r="811" spans="4:4" x14ac:dyDescent="0.2">
      <c r="D811" s="11"/>
    </row>
    <row r="812" spans="4:4" x14ac:dyDescent="0.2">
      <c r="D812" s="11"/>
    </row>
    <row r="813" spans="4:4" x14ac:dyDescent="0.2">
      <c r="D813" s="11"/>
    </row>
    <row r="814" spans="4:4" x14ac:dyDescent="0.2">
      <c r="D814" s="11"/>
    </row>
    <row r="815" spans="4:4" x14ac:dyDescent="0.2">
      <c r="D815" s="11"/>
    </row>
    <row r="816" spans="4:4" x14ac:dyDescent="0.2">
      <c r="D816" s="11"/>
    </row>
    <row r="817" spans="4:4" x14ac:dyDescent="0.2">
      <c r="D817" s="11"/>
    </row>
    <row r="818" spans="4:4" x14ac:dyDescent="0.2">
      <c r="D818" s="11"/>
    </row>
    <row r="819" spans="4:4" x14ac:dyDescent="0.2">
      <c r="D819" s="11"/>
    </row>
    <row r="820" spans="4:4" x14ac:dyDescent="0.2">
      <c r="D820" s="11"/>
    </row>
    <row r="821" spans="4:4" x14ac:dyDescent="0.2">
      <c r="D821" s="11"/>
    </row>
    <row r="822" spans="4:4" x14ac:dyDescent="0.2">
      <c r="D822" s="11"/>
    </row>
    <row r="823" spans="4:4" x14ac:dyDescent="0.2">
      <c r="D823" s="11"/>
    </row>
    <row r="824" spans="4:4" x14ac:dyDescent="0.2">
      <c r="D824" s="11"/>
    </row>
    <row r="825" spans="4:4" x14ac:dyDescent="0.2">
      <c r="D825" s="11"/>
    </row>
    <row r="826" spans="4:4" x14ac:dyDescent="0.2">
      <c r="D826" s="11"/>
    </row>
    <row r="827" spans="4:4" x14ac:dyDescent="0.2">
      <c r="D827" s="11"/>
    </row>
    <row r="828" spans="4:4" x14ac:dyDescent="0.2">
      <c r="D828" s="11"/>
    </row>
    <row r="829" spans="4:4" x14ac:dyDescent="0.2">
      <c r="D829" s="11"/>
    </row>
    <row r="830" spans="4:4" x14ac:dyDescent="0.2">
      <c r="D830" s="11"/>
    </row>
    <row r="831" spans="4:4" x14ac:dyDescent="0.2">
      <c r="D831" s="11"/>
    </row>
    <row r="832" spans="4:4" x14ac:dyDescent="0.2">
      <c r="D832" s="11"/>
    </row>
    <row r="833" spans="4:4" x14ac:dyDescent="0.2">
      <c r="D833" s="11"/>
    </row>
    <row r="834" spans="4:4" x14ac:dyDescent="0.2">
      <c r="D834" s="11"/>
    </row>
    <row r="835" spans="4:4" x14ac:dyDescent="0.2">
      <c r="D835" s="11"/>
    </row>
    <row r="836" spans="4:4" x14ac:dyDescent="0.2">
      <c r="D836" s="11"/>
    </row>
    <row r="837" spans="4:4" x14ac:dyDescent="0.2">
      <c r="D837" s="11"/>
    </row>
    <row r="838" spans="4:4" x14ac:dyDescent="0.2">
      <c r="D838" s="11"/>
    </row>
    <row r="839" spans="4:4" x14ac:dyDescent="0.2">
      <c r="D839" s="11"/>
    </row>
    <row r="840" spans="4:4" x14ac:dyDescent="0.2">
      <c r="D840" s="11"/>
    </row>
    <row r="841" spans="4:4" x14ac:dyDescent="0.2">
      <c r="D841" s="11"/>
    </row>
    <row r="842" spans="4:4" x14ac:dyDescent="0.2">
      <c r="D842" s="11"/>
    </row>
    <row r="843" spans="4:4" x14ac:dyDescent="0.2">
      <c r="D843" s="11"/>
    </row>
    <row r="844" spans="4:4" x14ac:dyDescent="0.2">
      <c r="D844" s="11"/>
    </row>
    <row r="845" spans="4:4" x14ac:dyDescent="0.2">
      <c r="D845" s="11"/>
    </row>
    <row r="846" spans="4:4" x14ac:dyDescent="0.2">
      <c r="D846" s="11"/>
    </row>
    <row r="847" spans="4:4" x14ac:dyDescent="0.2">
      <c r="D847" s="11"/>
    </row>
    <row r="848" spans="4:4" x14ac:dyDescent="0.2">
      <c r="D848" s="11"/>
    </row>
    <row r="849" spans="4:4" x14ac:dyDescent="0.2">
      <c r="D849" s="11"/>
    </row>
    <row r="850" spans="4:4" x14ac:dyDescent="0.2">
      <c r="D850" s="11"/>
    </row>
    <row r="851" spans="4:4" x14ac:dyDescent="0.2">
      <c r="D851" s="11"/>
    </row>
    <row r="852" spans="4:4" x14ac:dyDescent="0.2">
      <c r="D852" s="11"/>
    </row>
    <row r="853" spans="4:4" x14ac:dyDescent="0.2">
      <c r="D853" s="11"/>
    </row>
    <row r="854" spans="4:4" x14ac:dyDescent="0.2">
      <c r="D854" s="11"/>
    </row>
    <row r="855" spans="4:4" x14ac:dyDescent="0.2">
      <c r="D855" s="11"/>
    </row>
    <row r="856" spans="4:4" x14ac:dyDescent="0.2">
      <c r="D856" s="11"/>
    </row>
    <row r="857" spans="4:4" x14ac:dyDescent="0.2">
      <c r="D857" s="11"/>
    </row>
    <row r="858" spans="4:4" x14ac:dyDescent="0.2">
      <c r="D858" s="11"/>
    </row>
    <row r="859" spans="4:4" x14ac:dyDescent="0.2">
      <c r="D859" s="11"/>
    </row>
    <row r="860" spans="4:4" x14ac:dyDescent="0.2">
      <c r="D860" s="11"/>
    </row>
    <row r="861" spans="4:4" x14ac:dyDescent="0.2">
      <c r="D861" s="11"/>
    </row>
    <row r="862" spans="4:4" x14ac:dyDescent="0.2">
      <c r="D862" s="11"/>
    </row>
    <row r="863" spans="4:4" x14ac:dyDescent="0.2">
      <c r="D863" s="11"/>
    </row>
    <row r="864" spans="4:4" x14ac:dyDescent="0.2">
      <c r="D864" s="11"/>
    </row>
    <row r="865" spans="4:4" x14ac:dyDescent="0.2">
      <c r="D865" s="11"/>
    </row>
    <row r="866" spans="4:4" x14ac:dyDescent="0.2">
      <c r="D866" s="11"/>
    </row>
    <row r="867" spans="4:4" x14ac:dyDescent="0.2">
      <c r="D867" s="11"/>
    </row>
    <row r="868" spans="4:4" x14ac:dyDescent="0.2">
      <c r="D868" s="11"/>
    </row>
    <row r="869" spans="4:4" x14ac:dyDescent="0.2">
      <c r="D869" s="11"/>
    </row>
    <row r="870" spans="4:4" x14ac:dyDescent="0.2">
      <c r="D870" s="11"/>
    </row>
    <row r="871" spans="4:4" x14ac:dyDescent="0.2">
      <c r="D871" s="11"/>
    </row>
    <row r="872" spans="4:4" x14ac:dyDescent="0.2">
      <c r="D872" s="11"/>
    </row>
    <row r="873" spans="4:4" x14ac:dyDescent="0.2">
      <c r="D873" s="11"/>
    </row>
    <row r="874" spans="4:4" x14ac:dyDescent="0.2">
      <c r="D874" s="11"/>
    </row>
    <row r="875" spans="4:4" x14ac:dyDescent="0.2">
      <c r="D875" s="11"/>
    </row>
    <row r="876" spans="4:4" x14ac:dyDescent="0.2">
      <c r="D876" s="11"/>
    </row>
    <row r="877" spans="4:4" x14ac:dyDescent="0.2">
      <c r="D877" s="11"/>
    </row>
    <row r="878" spans="4:4" x14ac:dyDescent="0.2">
      <c r="D878" s="11"/>
    </row>
    <row r="879" spans="4:4" x14ac:dyDescent="0.2">
      <c r="D879" s="11"/>
    </row>
    <row r="880" spans="4:4" x14ac:dyDescent="0.2">
      <c r="D880" s="11"/>
    </row>
    <row r="881" spans="4:4" x14ac:dyDescent="0.2">
      <c r="D881" s="11"/>
    </row>
    <row r="882" spans="4:4" x14ac:dyDescent="0.2">
      <c r="D882" s="11"/>
    </row>
    <row r="883" spans="4:4" x14ac:dyDescent="0.2">
      <c r="D883" s="11"/>
    </row>
    <row r="884" spans="4:4" x14ac:dyDescent="0.2">
      <c r="D884" s="11"/>
    </row>
    <row r="885" spans="4:4" x14ac:dyDescent="0.2">
      <c r="D885" s="11"/>
    </row>
    <row r="886" spans="4:4" x14ac:dyDescent="0.2">
      <c r="D886" s="11"/>
    </row>
    <row r="887" spans="4:4" x14ac:dyDescent="0.2">
      <c r="D887" s="11"/>
    </row>
    <row r="888" spans="4:4" x14ac:dyDescent="0.2">
      <c r="D888" s="11"/>
    </row>
    <row r="889" spans="4:4" x14ac:dyDescent="0.2">
      <c r="D889" s="11"/>
    </row>
    <row r="890" spans="4:4" x14ac:dyDescent="0.2">
      <c r="D890" s="11"/>
    </row>
    <row r="891" spans="4:4" x14ac:dyDescent="0.2">
      <c r="D891" s="11"/>
    </row>
    <row r="892" spans="4:4" x14ac:dyDescent="0.2">
      <c r="D892" s="11"/>
    </row>
    <row r="893" spans="4:4" x14ac:dyDescent="0.2">
      <c r="D893" s="11"/>
    </row>
    <row r="894" spans="4:4" x14ac:dyDescent="0.2">
      <c r="D894" s="11"/>
    </row>
    <row r="895" spans="4:4" x14ac:dyDescent="0.2">
      <c r="D895" s="11"/>
    </row>
    <row r="896" spans="4:4" x14ac:dyDescent="0.2">
      <c r="D896" s="11"/>
    </row>
    <row r="897" spans="4:4" x14ac:dyDescent="0.2">
      <c r="D897" s="11"/>
    </row>
    <row r="898" spans="4:4" x14ac:dyDescent="0.2">
      <c r="D898" s="11"/>
    </row>
    <row r="899" spans="4:4" x14ac:dyDescent="0.2">
      <c r="D899" s="11"/>
    </row>
    <row r="900" spans="4:4" x14ac:dyDescent="0.2">
      <c r="D900" s="11"/>
    </row>
    <row r="901" spans="4:4" x14ac:dyDescent="0.2">
      <c r="D901" s="11"/>
    </row>
    <row r="902" spans="4:4" x14ac:dyDescent="0.2">
      <c r="D902" s="11"/>
    </row>
    <row r="903" spans="4:4" x14ac:dyDescent="0.2">
      <c r="D903" s="11"/>
    </row>
    <row r="904" spans="4:4" x14ac:dyDescent="0.2">
      <c r="D904" s="11"/>
    </row>
    <row r="905" spans="4:4" x14ac:dyDescent="0.2">
      <c r="D905" s="11"/>
    </row>
    <row r="906" spans="4:4" x14ac:dyDescent="0.2">
      <c r="D906" s="11"/>
    </row>
    <row r="907" spans="4:4" x14ac:dyDescent="0.2">
      <c r="D907" s="11"/>
    </row>
    <row r="908" spans="4:4" x14ac:dyDescent="0.2">
      <c r="D908" s="11"/>
    </row>
    <row r="909" spans="4:4" x14ac:dyDescent="0.2">
      <c r="D909" s="11"/>
    </row>
    <row r="910" spans="4:4" x14ac:dyDescent="0.2">
      <c r="D910" s="11"/>
    </row>
    <row r="911" spans="4:4" x14ac:dyDescent="0.2">
      <c r="D911" s="11"/>
    </row>
    <row r="912" spans="4:4" x14ac:dyDescent="0.2">
      <c r="D912" s="11"/>
    </row>
    <row r="913" spans="4:4" x14ac:dyDescent="0.2">
      <c r="D913" s="11"/>
    </row>
    <row r="914" spans="4:4" x14ac:dyDescent="0.2">
      <c r="D914" s="11"/>
    </row>
    <row r="915" spans="4:4" x14ac:dyDescent="0.2">
      <c r="D915" s="11"/>
    </row>
    <row r="916" spans="4:4" x14ac:dyDescent="0.2">
      <c r="D916" s="11"/>
    </row>
    <row r="917" spans="4:4" x14ac:dyDescent="0.2">
      <c r="D917" s="11"/>
    </row>
    <row r="918" spans="4:4" x14ac:dyDescent="0.2">
      <c r="D918" s="11"/>
    </row>
    <row r="919" spans="4:4" x14ac:dyDescent="0.2">
      <c r="D919" s="11"/>
    </row>
    <row r="920" spans="4:4" x14ac:dyDescent="0.2">
      <c r="D920" s="11"/>
    </row>
    <row r="921" spans="4:4" x14ac:dyDescent="0.2">
      <c r="D921" s="11"/>
    </row>
    <row r="922" spans="4:4" x14ac:dyDescent="0.2">
      <c r="D922" s="11"/>
    </row>
    <row r="923" spans="4:4" x14ac:dyDescent="0.2">
      <c r="D923" s="11"/>
    </row>
    <row r="924" spans="4:4" x14ac:dyDescent="0.2">
      <c r="D924" s="11"/>
    </row>
    <row r="925" spans="4:4" x14ac:dyDescent="0.2">
      <c r="D925" s="11"/>
    </row>
    <row r="926" spans="4:4" x14ac:dyDescent="0.2">
      <c r="D926" s="11"/>
    </row>
    <row r="927" spans="4:4" x14ac:dyDescent="0.2">
      <c r="D927" s="11"/>
    </row>
    <row r="928" spans="4:4" x14ac:dyDescent="0.2">
      <c r="D928" s="11"/>
    </row>
    <row r="929" spans="4:4" x14ac:dyDescent="0.2">
      <c r="D929" s="11"/>
    </row>
    <row r="930" spans="4:4" x14ac:dyDescent="0.2">
      <c r="D930" s="11"/>
    </row>
    <row r="931" spans="4:4" x14ac:dyDescent="0.2">
      <c r="D931" s="11"/>
    </row>
    <row r="932" spans="4:4" x14ac:dyDescent="0.2">
      <c r="D932" s="11"/>
    </row>
    <row r="933" spans="4:4" x14ac:dyDescent="0.2">
      <c r="D933" s="11"/>
    </row>
    <row r="934" spans="4:4" x14ac:dyDescent="0.2">
      <c r="D934" s="11"/>
    </row>
    <row r="935" spans="4:4" x14ac:dyDescent="0.2">
      <c r="D935" s="11"/>
    </row>
    <row r="936" spans="4:4" x14ac:dyDescent="0.2">
      <c r="D936" s="11"/>
    </row>
    <row r="937" spans="4:4" x14ac:dyDescent="0.2">
      <c r="D937" s="11"/>
    </row>
    <row r="938" spans="4:4" x14ac:dyDescent="0.2">
      <c r="D938" s="11"/>
    </row>
    <row r="939" spans="4:4" x14ac:dyDescent="0.2">
      <c r="D939" s="11"/>
    </row>
    <row r="940" spans="4:4" x14ac:dyDescent="0.2">
      <c r="D940" s="11"/>
    </row>
    <row r="941" spans="4:4" x14ac:dyDescent="0.2">
      <c r="D941" s="11"/>
    </row>
    <row r="942" spans="4:4" x14ac:dyDescent="0.2">
      <c r="D942" s="11"/>
    </row>
    <row r="943" spans="4:4" x14ac:dyDescent="0.2">
      <c r="D943" s="11"/>
    </row>
    <row r="944" spans="4:4" x14ac:dyDescent="0.2">
      <c r="D944" s="11"/>
    </row>
    <row r="945" spans="4:4" x14ac:dyDescent="0.2">
      <c r="D945" s="11"/>
    </row>
    <row r="946" spans="4:4" x14ac:dyDescent="0.2">
      <c r="D946" s="11"/>
    </row>
    <row r="947" spans="4:4" x14ac:dyDescent="0.2">
      <c r="D947" s="11"/>
    </row>
    <row r="948" spans="4:4" x14ac:dyDescent="0.2">
      <c r="D948" s="11"/>
    </row>
    <row r="949" spans="4:4" x14ac:dyDescent="0.2">
      <c r="D949" s="11"/>
    </row>
    <row r="950" spans="4:4" x14ac:dyDescent="0.2">
      <c r="D950" s="11"/>
    </row>
    <row r="951" spans="4:4" x14ac:dyDescent="0.2">
      <c r="D951" s="11"/>
    </row>
    <row r="952" spans="4:4" x14ac:dyDescent="0.2">
      <c r="D952" s="11"/>
    </row>
    <row r="953" spans="4:4" x14ac:dyDescent="0.2">
      <c r="D953" s="11"/>
    </row>
    <row r="954" spans="4:4" x14ac:dyDescent="0.2">
      <c r="D954" s="11"/>
    </row>
    <row r="955" spans="4:4" x14ac:dyDescent="0.2">
      <c r="D955" s="11"/>
    </row>
    <row r="956" spans="4:4" x14ac:dyDescent="0.2">
      <c r="D956" s="11"/>
    </row>
    <row r="957" spans="4:4" x14ac:dyDescent="0.2">
      <c r="D957" s="11"/>
    </row>
    <row r="958" spans="4:4" x14ac:dyDescent="0.2">
      <c r="D958" s="11"/>
    </row>
    <row r="959" spans="4:4" x14ac:dyDescent="0.2">
      <c r="D959" s="11"/>
    </row>
    <row r="960" spans="4:4" x14ac:dyDescent="0.2">
      <c r="D960" s="11"/>
    </row>
    <row r="961" spans="4:4" x14ac:dyDescent="0.2">
      <c r="D961" s="11"/>
    </row>
    <row r="962" spans="4:4" x14ac:dyDescent="0.2">
      <c r="D962" s="11"/>
    </row>
    <row r="963" spans="4:4" x14ac:dyDescent="0.2">
      <c r="D963" s="11"/>
    </row>
    <row r="964" spans="4:4" x14ac:dyDescent="0.2">
      <c r="D964" s="11"/>
    </row>
    <row r="965" spans="4:4" x14ac:dyDescent="0.2">
      <c r="D965" s="11"/>
    </row>
    <row r="966" spans="4:4" x14ac:dyDescent="0.2">
      <c r="D966" s="11"/>
    </row>
    <row r="967" spans="4:4" x14ac:dyDescent="0.2">
      <c r="D967" s="11"/>
    </row>
    <row r="968" spans="4:4" x14ac:dyDescent="0.2">
      <c r="D968" s="11"/>
    </row>
    <row r="969" spans="4:4" x14ac:dyDescent="0.2">
      <c r="D969" s="11"/>
    </row>
    <row r="970" spans="4:4" x14ac:dyDescent="0.2">
      <c r="D970" s="11"/>
    </row>
    <row r="971" spans="4:4" x14ac:dyDescent="0.2">
      <c r="D971" s="11"/>
    </row>
    <row r="972" spans="4:4" x14ac:dyDescent="0.2">
      <c r="D972" s="11"/>
    </row>
    <row r="973" spans="4:4" x14ac:dyDescent="0.2">
      <c r="D973" s="11"/>
    </row>
    <row r="974" spans="4:4" x14ac:dyDescent="0.2">
      <c r="D974" s="11"/>
    </row>
    <row r="975" spans="4:4" x14ac:dyDescent="0.2">
      <c r="D975" s="11"/>
    </row>
    <row r="976" spans="4:4" x14ac:dyDescent="0.2">
      <c r="D976" s="11"/>
    </row>
    <row r="977" spans="4:4" x14ac:dyDescent="0.2">
      <c r="D977" s="11"/>
    </row>
    <row r="978" spans="4:4" x14ac:dyDescent="0.2">
      <c r="D978" s="11"/>
    </row>
    <row r="979" spans="4:4" x14ac:dyDescent="0.2">
      <c r="D979" s="11"/>
    </row>
    <row r="980" spans="4:4" x14ac:dyDescent="0.2">
      <c r="D980" s="11"/>
    </row>
    <row r="981" spans="4:4" x14ac:dyDescent="0.2">
      <c r="D981" s="11"/>
    </row>
    <row r="982" spans="4:4" x14ac:dyDescent="0.2">
      <c r="D982" s="11"/>
    </row>
    <row r="983" spans="4:4" x14ac:dyDescent="0.2">
      <c r="D983" s="11"/>
    </row>
    <row r="984" spans="4:4" x14ac:dyDescent="0.2">
      <c r="D984" s="11"/>
    </row>
    <row r="985" spans="4:4" x14ac:dyDescent="0.2">
      <c r="D985" s="11"/>
    </row>
    <row r="986" spans="4:4" x14ac:dyDescent="0.2">
      <c r="D986" s="11"/>
    </row>
    <row r="987" spans="4:4" x14ac:dyDescent="0.2">
      <c r="D987" s="11"/>
    </row>
    <row r="988" spans="4:4" x14ac:dyDescent="0.2">
      <c r="D988" s="11"/>
    </row>
    <row r="989" spans="4:4" x14ac:dyDescent="0.2">
      <c r="D989" s="11"/>
    </row>
    <row r="990" spans="4:4" x14ac:dyDescent="0.2">
      <c r="D990" s="11"/>
    </row>
    <row r="991" spans="4:4" x14ac:dyDescent="0.2">
      <c r="D991" s="11"/>
    </row>
    <row r="992" spans="4:4" x14ac:dyDescent="0.2">
      <c r="D992" s="11"/>
    </row>
    <row r="993" spans="4:4" x14ac:dyDescent="0.2">
      <c r="D993" s="11"/>
    </row>
    <row r="994" spans="4:4" x14ac:dyDescent="0.2">
      <c r="D994" s="11"/>
    </row>
    <row r="995" spans="4:4" x14ac:dyDescent="0.2">
      <c r="D995" s="11"/>
    </row>
    <row r="996" spans="4:4" x14ac:dyDescent="0.2">
      <c r="D996" s="11"/>
    </row>
    <row r="997" spans="4:4" x14ac:dyDescent="0.2">
      <c r="D997" s="11"/>
    </row>
    <row r="998" spans="4:4" x14ac:dyDescent="0.2">
      <c r="D998" s="11"/>
    </row>
    <row r="999" spans="4:4" x14ac:dyDescent="0.2">
      <c r="D999" s="11"/>
    </row>
    <row r="1000" spans="4:4" x14ac:dyDescent="0.2">
      <c r="D1000" s="11"/>
    </row>
    <row r="1001" spans="4:4" x14ac:dyDescent="0.2">
      <c r="D1001" s="11"/>
    </row>
    <row r="1002" spans="4:4" x14ac:dyDescent="0.2">
      <c r="D1002" s="11"/>
    </row>
    <row r="1003" spans="4:4" x14ac:dyDescent="0.2">
      <c r="D1003" s="11"/>
    </row>
    <row r="1004" spans="4:4" x14ac:dyDescent="0.2">
      <c r="D1004" s="11"/>
    </row>
    <row r="1005" spans="4:4" x14ac:dyDescent="0.2">
      <c r="D1005" s="11"/>
    </row>
    <row r="1006" spans="4:4" x14ac:dyDescent="0.2">
      <c r="D1006" s="11"/>
    </row>
    <row r="1007" spans="4:4" x14ac:dyDescent="0.2">
      <c r="D1007" s="11"/>
    </row>
    <row r="1008" spans="4:4" x14ac:dyDescent="0.2">
      <c r="D1008" s="11"/>
    </row>
    <row r="1009" spans="4:4" x14ac:dyDescent="0.2">
      <c r="D1009" s="11"/>
    </row>
    <row r="1010" spans="4:4" x14ac:dyDescent="0.2">
      <c r="D1010" s="11"/>
    </row>
    <row r="1011" spans="4:4" x14ac:dyDescent="0.2">
      <c r="D1011" s="11"/>
    </row>
    <row r="1012" spans="4:4" x14ac:dyDescent="0.2">
      <c r="D1012" s="11"/>
    </row>
    <row r="1013" spans="4:4" x14ac:dyDescent="0.2">
      <c r="D1013" s="11"/>
    </row>
    <row r="1014" spans="4:4" x14ac:dyDescent="0.2">
      <c r="D1014" s="11"/>
    </row>
    <row r="1015" spans="4:4" x14ac:dyDescent="0.2">
      <c r="D1015" s="11"/>
    </row>
    <row r="1016" spans="4:4" x14ac:dyDescent="0.2">
      <c r="D1016" s="11"/>
    </row>
    <row r="1017" spans="4:4" x14ac:dyDescent="0.2">
      <c r="D1017" s="11"/>
    </row>
    <row r="1018" spans="4:4" x14ac:dyDescent="0.2">
      <c r="D1018" s="11"/>
    </row>
    <row r="1019" spans="4:4" x14ac:dyDescent="0.2">
      <c r="D1019" s="11"/>
    </row>
    <row r="1020" spans="4:4" x14ac:dyDescent="0.2">
      <c r="D1020" s="11"/>
    </row>
    <row r="1021" spans="4:4" x14ac:dyDescent="0.2">
      <c r="D1021" s="11"/>
    </row>
    <row r="1022" spans="4:4" x14ac:dyDescent="0.2">
      <c r="D1022" s="11"/>
    </row>
    <row r="1023" spans="4:4" x14ac:dyDescent="0.2">
      <c r="D1023" s="11"/>
    </row>
    <row r="1024" spans="4:4" x14ac:dyDescent="0.2">
      <c r="D1024" s="11"/>
    </row>
    <row r="1025" spans="4:4" x14ac:dyDescent="0.2">
      <c r="D1025" s="11"/>
    </row>
    <row r="1026" spans="4:4" x14ac:dyDescent="0.2">
      <c r="D1026" s="11"/>
    </row>
    <row r="1027" spans="4:4" x14ac:dyDescent="0.2">
      <c r="D1027" s="11"/>
    </row>
    <row r="1028" spans="4:4" x14ac:dyDescent="0.2">
      <c r="D1028" s="11"/>
    </row>
    <row r="1029" spans="4:4" x14ac:dyDescent="0.2">
      <c r="D1029" s="11"/>
    </row>
    <row r="1030" spans="4:4" x14ac:dyDescent="0.2">
      <c r="D1030" s="11"/>
    </row>
    <row r="1031" spans="4:4" x14ac:dyDescent="0.2">
      <c r="D1031" s="11"/>
    </row>
    <row r="1032" spans="4:4" x14ac:dyDescent="0.2">
      <c r="D1032" s="11"/>
    </row>
    <row r="1033" spans="4:4" x14ac:dyDescent="0.2">
      <c r="D1033" s="11"/>
    </row>
    <row r="1034" spans="4:4" x14ac:dyDescent="0.2">
      <c r="D1034" s="11"/>
    </row>
    <row r="1035" spans="4:4" x14ac:dyDescent="0.2">
      <c r="D1035" s="11"/>
    </row>
    <row r="1036" spans="4:4" x14ac:dyDescent="0.2">
      <c r="D1036" s="11"/>
    </row>
    <row r="1037" spans="4:4" x14ac:dyDescent="0.2">
      <c r="D1037" s="11"/>
    </row>
    <row r="1038" spans="4:4" x14ac:dyDescent="0.2">
      <c r="D1038" s="11"/>
    </row>
    <row r="1039" spans="4:4" x14ac:dyDescent="0.2">
      <c r="D1039" s="11"/>
    </row>
    <row r="1040" spans="4:4" x14ac:dyDescent="0.2">
      <c r="D1040" s="11"/>
    </row>
    <row r="1041" spans="4:4" x14ac:dyDescent="0.2">
      <c r="D1041" s="11"/>
    </row>
    <row r="1042" spans="4:4" x14ac:dyDescent="0.2">
      <c r="D1042" s="11"/>
    </row>
    <row r="1043" spans="4:4" x14ac:dyDescent="0.2">
      <c r="D1043" s="11"/>
    </row>
    <row r="1044" spans="4:4" x14ac:dyDescent="0.2">
      <c r="D1044" s="11"/>
    </row>
    <row r="1045" spans="4:4" x14ac:dyDescent="0.2">
      <c r="D1045" s="11"/>
    </row>
    <row r="1046" spans="4:4" x14ac:dyDescent="0.2">
      <c r="D1046" s="11"/>
    </row>
    <row r="1047" spans="4:4" x14ac:dyDescent="0.2">
      <c r="D1047" s="11"/>
    </row>
    <row r="1048" spans="4:4" x14ac:dyDescent="0.2">
      <c r="D1048" s="11"/>
    </row>
    <row r="1049" spans="4:4" x14ac:dyDescent="0.2">
      <c r="D1049" s="11"/>
    </row>
    <row r="1050" spans="4:4" x14ac:dyDescent="0.2">
      <c r="D1050" s="11"/>
    </row>
    <row r="1051" spans="4:4" x14ac:dyDescent="0.2">
      <c r="D1051" s="11"/>
    </row>
    <row r="1052" spans="4:4" x14ac:dyDescent="0.2">
      <c r="D1052" s="11"/>
    </row>
    <row r="1053" spans="4:4" x14ac:dyDescent="0.2">
      <c r="D1053" s="11"/>
    </row>
    <row r="1054" spans="4:4" x14ac:dyDescent="0.2">
      <c r="D1054" s="11"/>
    </row>
    <row r="1055" spans="4:4" x14ac:dyDescent="0.2">
      <c r="D1055" s="11"/>
    </row>
    <row r="1056" spans="4:4" x14ac:dyDescent="0.2">
      <c r="D1056" s="11"/>
    </row>
    <row r="1057" spans="4:4" x14ac:dyDescent="0.2">
      <c r="D1057" s="11"/>
    </row>
    <row r="1058" spans="4:4" x14ac:dyDescent="0.2">
      <c r="D1058" s="11"/>
    </row>
    <row r="1059" spans="4:4" x14ac:dyDescent="0.2">
      <c r="D1059" s="11"/>
    </row>
    <row r="1060" spans="4:4" x14ac:dyDescent="0.2">
      <c r="D1060" s="11"/>
    </row>
    <row r="1061" spans="4:4" x14ac:dyDescent="0.2">
      <c r="D1061" s="11"/>
    </row>
    <row r="1062" spans="4:4" x14ac:dyDescent="0.2">
      <c r="D1062" s="11"/>
    </row>
    <row r="1063" spans="4:4" x14ac:dyDescent="0.2">
      <c r="D1063" s="11"/>
    </row>
    <row r="1064" spans="4:4" x14ac:dyDescent="0.2">
      <c r="D1064" s="11"/>
    </row>
    <row r="1065" spans="4:4" x14ac:dyDescent="0.2">
      <c r="D1065" s="11"/>
    </row>
    <row r="1066" spans="4:4" x14ac:dyDescent="0.2">
      <c r="D1066" s="11"/>
    </row>
    <row r="1067" spans="4:4" x14ac:dyDescent="0.2">
      <c r="D1067" s="11"/>
    </row>
    <row r="1068" spans="4:4" x14ac:dyDescent="0.2">
      <c r="D1068" s="11"/>
    </row>
    <row r="1069" spans="4:4" x14ac:dyDescent="0.2">
      <c r="D1069" s="11"/>
    </row>
    <row r="1070" spans="4:4" x14ac:dyDescent="0.2">
      <c r="D1070" s="11"/>
    </row>
    <row r="1071" spans="4:4" x14ac:dyDescent="0.2">
      <c r="D1071" s="11"/>
    </row>
    <row r="1072" spans="4:4" x14ac:dyDescent="0.2">
      <c r="D1072" s="11"/>
    </row>
    <row r="1073" spans="4:4" x14ac:dyDescent="0.2">
      <c r="D1073" s="11"/>
    </row>
    <row r="1074" spans="4:4" x14ac:dyDescent="0.2">
      <c r="D1074" s="11"/>
    </row>
    <row r="1075" spans="4:4" x14ac:dyDescent="0.2">
      <c r="D1075" s="11"/>
    </row>
    <row r="1076" spans="4:4" x14ac:dyDescent="0.2">
      <c r="D1076" s="11"/>
    </row>
    <row r="1077" spans="4:4" x14ac:dyDescent="0.2">
      <c r="D1077" s="11"/>
    </row>
    <row r="1078" spans="4:4" x14ac:dyDescent="0.2">
      <c r="D1078" s="11"/>
    </row>
    <row r="1079" spans="4:4" x14ac:dyDescent="0.2">
      <c r="D1079" s="11"/>
    </row>
    <row r="1080" spans="4:4" x14ac:dyDescent="0.2">
      <c r="D1080" s="11"/>
    </row>
    <row r="1081" spans="4:4" x14ac:dyDescent="0.2">
      <c r="D1081" s="11"/>
    </row>
    <row r="1082" spans="4:4" x14ac:dyDescent="0.2">
      <c r="D1082" s="11"/>
    </row>
    <row r="1083" spans="4:4" x14ac:dyDescent="0.2">
      <c r="D1083" s="11"/>
    </row>
    <row r="1084" spans="4:4" x14ac:dyDescent="0.2">
      <c r="D1084" s="11"/>
    </row>
    <row r="1085" spans="4:4" x14ac:dyDescent="0.2">
      <c r="D1085" s="11"/>
    </row>
    <row r="1086" spans="4:4" x14ac:dyDescent="0.2">
      <c r="D1086" s="11"/>
    </row>
    <row r="1087" spans="4:4" x14ac:dyDescent="0.2">
      <c r="D1087" s="11"/>
    </row>
    <row r="1088" spans="4:4" x14ac:dyDescent="0.2">
      <c r="D1088" s="11"/>
    </row>
    <row r="1089" spans="4:4" x14ac:dyDescent="0.2">
      <c r="D1089" s="11"/>
    </row>
    <row r="1090" spans="4:4" x14ac:dyDescent="0.2">
      <c r="D1090" s="11"/>
    </row>
    <row r="1091" spans="4:4" x14ac:dyDescent="0.2">
      <c r="D1091" s="11"/>
    </row>
    <row r="1092" spans="4:4" x14ac:dyDescent="0.2">
      <c r="D1092" s="11"/>
    </row>
    <row r="1093" spans="4:4" x14ac:dyDescent="0.2">
      <c r="D1093" s="11"/>
    </row>
    <row r="1094" spans="4:4" x14ac:dyDescent="0.2">
      <c r="D1094" s="11"/>
    </row>
    <row r="1095" spans="4:4" x14ac:dyDescent="0.2">
      <c r="D1095" s="11"/>
    </row>
    <row r="1096" spans="4:4" x14ac:dyDescent="0.2">
      <c r="D1096" s="11"/>
    </row>
    <row r="1097" spans="4:4" x14ac:dyDescent="0.2">
      <c r="D1097" s="11"/>
    </row>
    <row r="1098" spans="4:4" x14ac:dyDescent="0.2">
      <c r="D1098" s="11"/>
    </row>
    <row r="1099" spans="4:4" x14ac:dyDescent="0.2">
      <c r="D1099" s="11"/>
    </row>
    <row r="1100" spans="4:4" x14ac:dyDescent="0.2">
      <c r="D1100" s="11"/>
    </row>
    <row r="1101" spans="4:4" x14ac:dyDescent="0.2">
      <c r="D1101" s="11"/>
    </row>
    <row r="1102" spans="4:4" x14ac:dyDescent="0.2">
      <c r="D1102" s="11"/>
    </row>
    <row r="1103" spans="4:4" x14ac:dyDescent="0.2">
      <c r="D1103" s="11"/>
    </row>
    <row r="1104" spans="4:4" x14ac:dyDescent="0.2">
      <c r="D1104" s="11"/>
    </row>
    <row r="1105" spans="4:4" x14ac:dyDescent="0.2">
      <c r="D1105" s="11"/>
    </row>
    <row r="1106" spans="4:4" x14ac:dyDescent="0.2">
      <c r="D1106" s="11"/>
    </row>
    <row r="1107" spans="4:4" x14ac:dyDescent="0.2">
      <c r="D1107" s="11"/>
    </row>
    <row r="1108" spans="4:4" x14ac:dyDescent="0.2">
      <c r="D1108" s="11"/>
    </row>
    <row r="1109" spans="4:4" x14ac:dyDescent="0.2">
      <c r="D1109" s="11"/>
    </row>
    <row r="1110" spans="4:4" x14ac:dyDescent="0.2">
      <c r="D1110" s="11"/>
    </row>
    <row r="1111" spans="4:4" x14ac:dyDescent="0.2">
      <c r="D1111" s="11"/>
    </row>
    <row r="1112" spans="4:4" x14ac:dyDescent="0.2">
      <c r="D1112" s="11"/>
    </row>
    <row r="1113" spans="4:4" x14ac:dyDescent="0.2">
      <c r="D1113" s="11"/>
    </row>
    <row r="1114" spans="4:4" x14ac:dyDescent="0.2">
      <c r="D1114" s="11"/>
    </row>
    <row r="1115" spans="4:4" x14ac:dyDescent="0.2">
      <c r="D1115" s="11"/>
    </row>
    <row r="1116" spans="4:4" x14ac:dyDescent="0.2">
      <c r="D1116" s="11"/>
    </row>
    <row r="1117" spans="4:4" x14ac:dyDescent="0.2">
      <c r="D1117" s="11"/>
    </row>
    <row r="1118" spans="4:4" x14ac:dyDescent="0.2">
      <c r="D1118" s="11"/>
    </row>
    <row r="1119" spans="4:4" x14ac:dyDescent="0.2">
      <c r="D1119" s="11"/>
    </row>
    <row r="1120" spans="4:4" x14ac:dyDescent="0.2">
      <c r="D1120" s="11"/>
    </row>
    <row r="1121" spans="4:4" x14ac:dyDescent="0.2">
      <c r="D1121" s="11"/>
    </row>
    <row r="1122" spans="4:4" x14ac:dyDescent="0.2">
      <c r="D1122" s="11"/>
    </row>
    <row r="1123" spans="4:4" x14ac:dyDescent="0.2">
      <c r="D1123" s="11"/>
    </row>
    <row r="1124" spans="4:4" x14ac:dyDescent="0.2">
      <c r="D1124" s="11"/>
    </row>
    <row r="1125" spans="4:4" x14ac:dyDescent="0.2">
      <c r="D1125" s="11"/>
    </row>
    <row r="1126" spans="4:4" x14ac:dyDescent="0.2">
      <c r="D1126" s="11"/>
    </row>
    <row r="1127" spans="4:4" x14ac:dyDescent="0.2">
      <c r="D1127" s="11"/>
    </row>
    <row r="1128" spans="4:4" x14ac:dyDescent="0.2">
      <c r="D1128" s="11"/>
    </row>
    <row r="1129" spans="4:4" x14ac:dyDescent="0.2">
      <c r="D1129" s="11"/>
    </row>
    <row r="1130" spans="4:4" x14ac:dyDescent="0.2">
      <c r="D1130" s="11"/>
    </row>
    <row r="1131" spans="4:4" x14ac:dyDescent="0.2">
      <c r="D1131" s="11"/>
    </row>
    <row r="1132" spans="4:4" x14ac:dyDescent="0.2">
      <c r="D1132" s="11"/>
    </row>
    <row r="1133" spans="4:4" x14ac:dyDescent="0.2">
      <c r="D1133" s="11"/>
    </row>
    <row r="1134" spans="4:4" x14ac:dyDescent="0.2">
      <c r="D1134" s="11"/>
    </row>
    <row r="1135" spans="4:4" x14ac:dyDescent="0.2">
      <c r="D1135" s="11"/>
    </row>
    <row r="1136" spans="4:4" x14ac:dyDescent="0.2">
      <c r="D1136" s="11"/>
    </row>
    <row r="1137" spans="4:4" x14ac:dyDescent="0.2">
      <c r="D1137" s="11"/>
    </row>
    <row r="1138" spans="4:4" x14ac:dyDescent="0.2">
      <c r="D1138" s="11"/>
    </row>
    <row r="1139" spans="4:4" x14ac:dyDescent="0.2">
      <c r="D1139" s="11"/>
    </row>
    <row r="1140" spans="4:4" x14ac:dyDescent="0.2">
      <c r="D1140" s="11"/>
    </row>
    <row r="1141" spans="4:4" x14ac:dyDescent="0.2">
      <c r="D1141" s="11"/>
    </row>
    <row r="1142" spans="4:4" x14ac:dyDescent="0.2">
      <c r="D1142" s="11"/>
    </row>
    <row r="1143" spans="4:4" x14ac:dyDescent="0.2">
      <c r="D1143" s="11"/>
    </row>
    <row r="1144" spans="4:4" x14ac:dyDescent="0.2">
      <c r="D1144" s="11"/>
    </row>
    <row r="1145" spans="4:4" x14ac:dyDescent="0.2">
      <c r="D1145" s="11"/>
    </row>
    <row r="1146" spans="4:4" x14ac:dyDescent="0.2">
      <c r="D1146" s="11"/>
    </row>
    <row r="1147" spans="4:4" x14ac:dyDescent="0.2">
      <c r="D1147" s="11"/>
    </row>
    <row r="1148" spans="4:4" x14ac:dyDescent="0.2">
      <c r="D1148" s="11"/>
    </row>
    <row r="1149" spans="4:4" x14ac:dyDescent="0.2">
      <c r="D1149" s="11"/>
    </row>
    <row r="1150" spans="4:4" x14ac:dyDescent="0.2">
      <c r="D1150" s="11"/>
    </row>
    <row r="1151" spans="4:4" x14ac:dyDescent="0.2">
      <c r="D1151" s="11"/>
    </row>
    <row r="1152" spans="4:4" x14ac:dyDescent="0.2">
      <c r="D1152" s="11"/>
    </row>
    <row r="1153" spans="4:4" x14ac:dyDescent="0.2">
      <c r="D1153" s="11"/>
    </row>
    <row r="1154" spans="4:4" x14ac:dyDescent="0.2">
      <c r="D1154" s="11"/>
    </row>
    <row r="1155" spans="4:4" x14ac:dyDescent="0.2">
      <c r="D1155" s="11"/>
    </row>
    <row r="1156" spans="4:4" x14ac:dyDescent="0.2">
      <c r="D1156" s="11"/>
    </row>
    <row r="1157" spans="4:4" x14ac:dyDescent="0.2">
      <c r="D1157" s="11"/>
    </row>
    <row r="1158" spans="4:4" x14ac:dyDescent="0.2">
      <c r="D1158" s="11"/>
    </row>
    <row r="1159" spans="4:4" x14ac:dyDescent="0.2">
      <c r="D1159" s="11"/>
    </row>
    <row r="1160" spans="4:4" x14ac:dyDescent="0.2">
      <c r="D1160" s="11"/>
    </row>
    <row r="1161" spans="4:4" x14ac:dyDescent="0.2">
      <c r="D1161" s="11"/>
    </row>
    <row r="1162" spans="4:4" x14ac:dyDescent="0.2">
      <c r="D1162" s="11"/>
    </row>
    <row r="1163" spans="4:4" x14ac:dyDescent="0.2">
      <c r="D1163" s="11"/>
    </row>
    <row r="1164" spans="4:4" x14ac:dyDescent="0.2">
      <c r="D1164" s="11"/>
    </row>
    <row r="1165" spans="4:4" x14ac:dyDescent="0.2">
      <c r="D1165" s="11"/>
    </row>
    <row r="1166" spans="4:4" x14ac:dyDescent="0.2">
      <c r="D1166" s="11"/>
    </row>
    <row r="1167" spans="4:4" x14ac:dyDescent="0.2">
      <c r="D1167" s="11"/>
    </row>
    <row r="1168" spans="4:4" x14ac:dyDescent="0.2">
      <c r="D1168" s="11"/>
    </row>
    <row r="1169" spans="4:4" x14ac:dyDescent="0.2">
      <c r="D1169" s="11"/>
    </row>
    <row r="1170" spans="4:4" x14ac:dyDescent="0.2">
      <c r="D1170" s="11"/>
    </row>
    <row r="1171" spans="4:4" x14ac:dyDescent="0.2">
      <c r="D1171" s="11"/>
    </row>
    <row r="1172" spans="4:4" x14ac:dyDescent="0.2">
      <c r="D1172" s="11"/>
    </row>
    <row r="1173" spans="4:4" x14ac:dyDescent="0.2">
      <c r="D1173" s="11"/>
    </row>
    <row r="1174" spans="4:4" x14ac:dyDescent="0.2">
      <c r="D1174" s="11"/>
    </row>
    <row r="1175" spans="4:4" x14ac:dyDescent="0.2">
      <c r="D1175" s="11"/>
    </row>
    <row r="1176" spans="4:4" x14ac:dyDescent="0.2">
      <c r="D1176" s="11"/>
    </row>
    <row r="1177" spans="4:4" x14ac:dyDescent="0.2">
      <c r="D1177" s="11"/>
    </row>
    <row r="1178" spans="4:4" x14ac:dyDescent="0.2">
      <c r="D1178" s="11"/>
    </row>
    <row r="1179" spans="4:4" x14ac:dyDescent="0.2">
      <c r="D1179" s="11"/>
    </row>
    <row r="1180" spans="4:4" x14ac:dyDescent="0.2">
      <c r="D1180" s="11"/>
    </row>
    <row r="1181" spans="4:4" x14ac:dyDescent="0.2">
      <c r="D1181" s="11"/>
    </row>
    <row r="1182" spans="4:4" x14ac:dyDescent="0.2">
      <c r="D1182" s="11"/>
    </row>
    <row r="1183" spans="4:4" x14ac:dyDescent="0.2">
      <c r="D1183" s="11"/>
    </row>
    <row r="1184" spans="4:4" x14ac:dyDescent="0.2">
      <c r="D1184" s="11"/>
    </row>
    <row r="1185" spans="4:4" x14ac:dyDescent="0.2">
      <c r="D1185" s="11"/>
    </row>
    <row r="1186" spans="4:4" x14ac:dyDescent="0.2">
      <c r="D1186" s="11"/>
    </row>
    <row r="1187" spans="4:4" x14ac:dyDescent="0.2">
      <c r="D1187" s="11"/>
    </row>
    <row r="1188" spans="4:4" x14ac:dyDescent="0.2">
      <c r="D1188" s="11"/>
    </row>
    <row r="1189" spans="4:4" x14ac:dyDescent="0.2">
      <c r="D1189" s="11"/>
    </row>
    <row r="1190" spans="4:4" x14ac:dyDescent="0.2">
      <c r="D1190" s="11"/>
    </row>
    <row r="1191" spans="4:4" x14ac:dyDescent="0.2">
      <c r="D1191" s="11"/>
    </row>
    <row r="1192" spans="4:4" x14ac:dyDescent="0.2">
      <c r="D1192" s="11"/>
    </row>
    <row r="1193" spans="4:4" x14ac:dyDescent="0.2">
      <c r="D1193" s="11"/>
    </row>
    <row r="1194" spans="4:4" x14ac:dyDescent="0.2">
      <c r="D1194" s="11"/>
    </row>
    <row r="1195" spans="4:4" x14ac:dyDescent="0.2">
      <c r="D1195" s="11"/>
    </row>
    <row r="1196" spans="4:4" x14ac:dyDescent="0.2">
      <c r="D1196" s="11"/>
    </row>
    <row r="1197" spans="4:4" x14ac:dyDescent="0.2">
      <c r="D1197" s="11"/>
    </row>
    <row r="1198" spans="4:4" x14ac:dyDescent="0.2">
      <c r="D1198" s="11"/>
    </row>
    <row r="1199" spans="4:4" x14ac:dyDescent="0.2">
      <c r="D1199" s="11"/>
    </row>
    <row r="1200" spans="4:4" x14ac:dyDescent="0.2">
      <c r="D1200" s="11"/>
    </row>
    <row r="1201" spans="4:4" x14ac:dyDescent="0.2">
      <c r="D1201" s="11"/>
    </row>
    <row r="1202" spans="4:4" x14ac:dyDescent="0.2">
      <c r="D1202" s="11"/>
    </row>
    <row r="1203" spans="4:4" x14ac:dyDescent="0.2">
      <c r="D1203" s="11"/>
    </row>
    <row r="1204" spans="4:4" x14ac:dyDescent="0.2">
      <c r="D1204" s="11"/>
    </row>
    <row r="1205" spans="4:4" x14ac:dyDescent="0.2">
      <c r="D1205" s="11"/>
    </row>
    <row r="1206" spans="4:4" x14ac:dyDescent="0.2">
      <c r="D1206" s="11"/>
    </row>
    <row r="1207" spans="4:4" x14ac:dyDescent="0.2">
      <c r="D1207" s="11"/>
    </row>
    <row r="1208" spans="4:4" x14ac:dyDescent="0.2">
      <c r="D1208" s="11"/>
    </row>
    <row r="1209" spans="4:4" x14ac:dyDescent="0.2">
      <c r="D1209" s="11"/>
    </row>
    <row r="1210" spans="4:4" x14ac:dyDescent="0.2">
      <c r="D1210" s="11"/>
    </row>
    <row r="1211" spans="4:4" x14ac:dyDescent="0.2">
      <c r="D1211" s="11"/>
    </row>
    <row r="1212" spans="4:4" x14ac:dyDescent="0.2">
      <c r="D1212" s="11"/>
    </row>
    <row r="1213" spans="4:4" x14ac:dyDescent="0.2">
      <c r="D1213" s="11"/>
    </row>
    <row r="1214" spans="4:4" x14ac:dyDescent="0.2">
      <c r="D1214" s="11"/>
    </row>
    <row r="1215" spans="4:4" x14ac:dyDescent="0.2">
      <c r="D1215" s="11"/>
    </row>
    <row r="1216" spans="4:4" x14ac:dyDescent="0.2">
      <c r="D1216" s="11"/>
    </row>
    <row r="1217" spans="4:4" x14ac:dyDescent="0.2">
      <c r="D1217" s="11"/>
    </row>
    <row r="1218" spans="4:4" x14ac:dyDescent="0.2">
      <c r="D1218" s="11"/>
    </row>
    <row r="1219" spans="4:4" x14ac:dyDescent="0.2">
      <c r="D1219" s="11"/>
    </row>
    <row r="1220" spans="4:4" x14ac:dyDescent="0.2">
      <c r="D1220" s="11"/>
    </row>
    <row r="1221" spans="4:4" x14ac:dyDescent="0.2">
      <c r="D1221" s="11"/>
    </row>
    <row r="1222" spans="4:4" x14ac:dyDescent="0.2">
      <c r="D1222" s="11"/>
    </row>
    <row r="1223" spans="4:4" x14ac:dyDescent="0.2">
      <c r="D1223" s="11"/>
    </row>
    <row r="1224" spans="4:4" x14ac:dyDescent="0.2">
      <c r="D1224" s="11"/>
    </row>
    <row r="1225" spans="4:4" x14ac:dyDescent="0.2">
      <c r="D1225" s="11"/>
    </row>
    <row r="1226" spans="4:4" x14ac:dyDescent="0.2">
      <c r="D1226" s="11"/>
    </row>
    <row r="1227" spans="4:4" x14ac:dyDescent="0.2">
      <c r="D1227" s="11"/>
    </row>
    <row r="1228" spans="4:4" x14ac:dyDescent="0.2">
      <c r="D1228" s="11"/>
    </row>
    <row r="1229" spans="4:4" x14ac:dyDescent="0.2">
      <c r="D1229" s="11"/>
    </row>
    <row r="1230" spans="4:4" x14ac:dyDescent="0.2">
      <c r="D1230" s="11"/>
    </row>
    <row r="1231" spans="4:4" x14ac:dyDescent="0.2">
      <c r="D1231" s="11"/>
    </row>
    <row r="1232" spans="4:4" x14ac:dyDescent="0.2">
      <c r="D1232" s="11"/>
    </row>
    <row r="1233" spans="4:4" x14ac:dyDescent="0.2">
      <c r="D1233" s="11"/>
    </row>
    <row r="1234" spans="4:4" x14ac:dyDescent="0.2">
      <c r="D1234" s="11"/>
    </row>
    <row r="1235" spans="4:4" x14ac:dyDescent="0.2">
      <c r="D1235" s="11"/>
    </row>
    <row r="1236" spans="4:4" x14ac:dyDescent="0.2">
      <c r="D1236" s="11"/>
    </row>
    <row r="1237" spans="4:4" x14ac:dyDescent="0.2">
      <c r="D1237" s="11"/>
    </row>
    <row r="1238" spans="4:4" x14ac:dyDescent="0.2">
      <c r="D1238" s="11"/>
    </row>
    <row r="1239" spans="4:4" x14ac:dyDescent="0.2">
      <c r="D1239" s="11"/>
    </row>
    <row r="1240" spans="4:4" x14ac:dyDescent="0.2">
      <c r="D1240" s="11"/>
    </row>
    <row r="1241" spans="4:4" x14ac:dyDescent="0.2">
      <c r="D1241" s="11"/>
    </row>
    <row r="1242" spans="4:4" x14ac:dyDescent="0.2">
      <c r="D1242" s="11"/>
    </row>
    <row r="1243" spans="4:4" x14ac:dyDescent="0.2">
      <c r="D1243" s="11"/>
    </row>
    <row r="1244" spans="4:4" x14ac:dyDescent="0.2">
      <c r="D1244" s="11"/>
    </row>
    <row r="1245" spans="4:4" x14ac:dyDescent="0.2">
      <c r="D1245" s="11"/>
    </row>
    <row r="1246" spans="4:4" x14ac:dyDescent="0.2">
      <c r="D1246" s="11"/>
    </row>
    <row r="1247" spans="4:4" x14ac:dyDescent="0.2">
      <c r="D1247" s="11"/>
    </row>
    <row r="1248" spans="4:4" x14ac:dyDescent="0.2">
      <c r="D1248" s="11"/>
    </row>
    <row r="1249" spans="4:4" x14ac:dyDescent="0.2">
      <c r="D1249" s="11"/>
    </row>
    <row r="1250" spans="4:4" x14ac:dyDescent="0.2">
      <c r="D1250" s="11"/>
    </row>
    <row r="1251" spans="4:4" x14ac:dyDescent="0.2">
      <c r="D1251" s="11"/>
    </row>
    <row r="1252" spans="4:4" x14ac:dyDescent="0.2">
      <c r="D1252" s="11"/>
    </row>
    <row r="1253" spans="4:4" x14ac:dyDescent="0.2">
      <c r="D1253" s="11"/>
    </row>
    <row r="1254" spans="4:4" x14ac:dyDescent="0.2">
      <c r="D1254" s="11"/>
    </row>
    <row r="1255" spans="4:4" x14ac:dyDescent="0.2">
      <c r="D1255" s="11"/>
    </row>
    <row r="1256" spans="4:4" x14ac:dyDescent="0.2">
      <c r="D1256" s="11"/>
    </row>
    <row r="1257" spans="4:4" x14ac:dyDescent="0.2">
      <c r="D1257" s="11"/>
    </row>
    <row r="1258" spans="4:4" x14ac:dyDescent="0.2">
      <c r="D1258" s="11"/>
    </row>
    <row r="1259" spans="4:4" x14ac:dyDescent="0.2">
      <c r="D1259" s="11"/>
    </row>
    <row r="1260" spans="4:4" x14ac:dyDescent="0.2">
      <c r="D1260" s="11"/>
    </row>
    <row r="1261" spans="4:4" x14ac:dyDescent="0.2">
      <c r="D1261" s="11"/>
    </row>
    <row r="1262" spans="4:4" x14ac:dyDescent="0.2">
      <c r="D1262" s="11"/>
    </row>
    <row r="1263" spans="4:4" x14ac:dyDescent="0.2">
      <c r="D1263" s="11"/>
    </row>
    <row r="1264" spans="4:4" x14ac:dyDescent="0.2">
      <c r="D1264" s="11"/>
    </row>
    <row r="1265" spans="4:4" x14ac:dyDescent="0.2">
      <c r="D1265" s="11"/>
    </row>
    <row r="1266" spans="4:4" x14ac:dyDescent="0.2">
      <c r="D1266" s="11"/>
    </row>
    <row r="1267" spans="4:4" x14ac:dyDescent="0.2">
      <c r="D1267" s="11"/>
    </row>
    <row r="1268" spans="4:4" x14ac:dyDescent="0.2">
      <c r="D1268" s="11"/>
    </row>
    <row r="1269" spans="4:4" x14ac:dyDescent="0.2">
      <c r="D1269" s="11"/>
    </row>
    <row r="1270" spans="4:4" x14ac:dyDescent="0.2">
      <c r="D1270" s="11"/>
    </row>
    <row r="1271" spans="4:4" x14ac:dyDescent="0.2">
      <c r="D1271" s="11"/>
    </row>
    <row r="1272" spans="4:4" x14ac:dyDescent="0.2">
      <c r="D1272" s="11"/>
    </row>
    <row r="1273" spans="4:4" x14ac:dyDescent="0.2">
      <c r="D1273" s="11"/>
    </row>
    <row r="1274" spans="4:4" x14ac:dyDescent="0.2">
      <c r="D1274" s="11"/>
    </row>
    <row r="1275" spans="4:4" x14ac:dyDescent="0.2">
      <c r="D1275" s="11"/>
    </row>
    <row r="1276" spans="4:4" x14ac:dyDescent="0.2">
      <c r="D1276" s="11"/>
    </row>
    <row r="1277" spans="4:4" x14ac:dyDescent="0.2">
      <c r="D1277" s="11"/>
    </row>
    <row r="1278" spans="4:4" x14ac:dyDescent="0.2">
      <c r="D1278" s="11"/>
    </row>
    <row r="1279" spans="4:4" x14ac:dyDescent="0.2">
      <c r="D1279" s="11"/>
    </row>
    <row r="1280" spans="4:4" x14ac:dyDescent="0.2">
      <c r="D1280" s="11"/>
    </row>
    <row r="1281" spans="4:4" x14ac:dyDescent="0.2">
      <c r="D1281" s="11"/>
    </row>
    <row r="1282" spans="4:4" x14ac:dyDescent="0.2">
      <c r="D1282" s="11"/>
    </row>
    <row r="1283" spans="4:4" x14ac:dyDescent="0.2">
      <c r="D1283" s="11"/>
    </row>
    <row r="1284" spans="4:4" x14ac:dyDescent="0.2">
      <c r="D1284" s="11"/>
    </row>
    <row r="1285" spans="4:4" x14ac:dyDescent="0.2">
      <c r="D1285" s="11"/>
    </row>
    <row r="1286" spans="4:4" x14ac:dyDescent="0.2">
      <c r="D1286" s="11"/>
    </row>
    <row r="1287" spans="4:4" x14ac:dyDescent="0.2">
      <c r="D1287" s="11"/>
    </row>
    <row r="1288" spans="4:4" x14ac:dyDescent="0.2">
      <c r="D1288" s="11"/>
    </row>
    <row r="1289" spans="4:4" x14ac:dyDescent="0.2">
      <c r="D1289" s="11"/>
    </row>
    <row r="1290" spans="4:4" x14ac:dyDescent="0.2">
      <c r="D1290" s="11"/>
    </row>
    <row r="1291" spans="4:4" x14ac:dyDescent="0.2">
      <c r="D1291" s="11"/>
    </row>
    <row r="1292" spans="4:4" x14ac:dyDescent="0.2">
      <c r="D1292" s="11"/>
    </row>
    <row r="1293" spans="4:4" x14ac:dyDescent="0.2">
      <c r="D1293" s="11"/>
    </row>
    <row r="1294" spans="4:4" x14ac:dyDescent="0.2">
      <c r="D1294" s="11"/>
    </row>
    <row r="1295" spans="4:4" x14ac:dyDescent="0.2">
      <c r="D1295" s="11"/>
    </row>
    <row r="1296" spans="4:4" x14ac:dyDescent="0.2">
      <c r="D1296" s="11"/>
    </row>
    <row r="1297" spans="4:4" x14ac:dyDescent="0.2">
      <c r="D1297" s="11"/>
    </row>
    <row r="1298" spans="4:4" x14ac:dyDescent="0.2">
      <c r="D1298" s="11"/>
    </row>
    <row r="1299" spans="4:4" x14ac:dyDescent="0.2">
      <c r="D1299" s="11"/>
    </row>
    <row r="1300" spans="4:4" x14ac:dyDescent="0.2">
      <c r="D1300" s="11"/>
    </row>
    <row r="1301" spans="4:4" x14ac:dyDescent="0.2">
      <c r="D1301" s="11"/>
    </row>
    <row r="1302" spans="4:4" x14ac:dyDescent="0.2">
      <c r="D1302" s="11"/>
    </row>
    <row r="1303" spans="4:4" x14ac:dyDescent="0.2">
      <c r="D1303" s="11"/>
    </row>
    <row r="1304" spans="4:4" x14ac:dyDescent="0.2">
      <c r="D1304" s="11"/>
    </row>
    <row r="1305" spans="4:4" x14ac:dyDescent="0.2">
      <c r="D1305" s="11"/>
    </row>
    <row r="1306" spans="4:4" x14ac:dyDescent="0.2">
      <c r="D1306" s="11"/>
    </row>
    <row r="1307" spans="4:4" x14ac:dyDescent="0.2">
      <c r="D1307" s="11"/>
    </row>
    <row r="1308" spans="4:4" x14ac:dyDescent="0.2">
      <c r="D1308" s="11"/>
    </row>
    <row r="1309" spans="4:4" x14ac:dyDescent="0.2">
      <c r="D1309" s="11"/>
    </row>
    <row r="1310" spans="4:4" x14ac:dyDescent="0.2">
      <c r="D1310" s="11"/>
    </row>
    <row r="1311" spans="4:4" x14ac:dyDescent="0.2">
      <c r="D1311" s="11"/>
    </row>
    <row r="1312" spans="4:4" x14ac:dyDescent="0.2">
      <c r="D1312" s="11"/>
    </row>
    <row r="1313" spans="4:4" x14ac:dyDescent="0.2">
      <c r="D1313" s="11"/>
    </row>
    <row r="1314" spans="4:4" x14ac:dyDescent="0.2">
      <c r="D1314" s="11"/>
    </row>
    <row r="1315" spans="4:4" x14ac:dyDescent="0.2">
      <c r="D1315" s="11"/>
    </row>
    <row r="1316" spans="4:4" x14ac:dyDescent="0.2">
      <c r="D1316" s="11"/>
    </row>
    <row r="1317" spans="4:4" x14ac:dyDescent="0.2">
      <c r="D1317" s="11"/>
    </row>
    <row r="1318" spans="4:4" x14ac:dyDescent="0.2">
      <c r="D1318" s="11"/>
    </row>
    <row r="1319" spans="4:4" x14ac:dyDescent="0.2">
      <c r="D1319" s="11"/>
    </row>
    <row r="1320" spans="4:4" x14ac:dyDescent="0.2">
      <c r="D1320" s="11"/>
    </row>
    <row r="1321" spans="4:4" x14ac:dyDescent="0.2">
      <c r="D1321" s="11"/>
    </row>
    <row r="1322" spans="4:4" x14ac:dyDescent="0.2">
      <c r="D1322" s="11"/>
    </row>
    <row r="1323" spans="4:4" x14ac:dyDescent="0.2">
      <c r="D1323" s="11"/>
    </row>
    <row r="1324" spans="4:4" x14ac:dyDescent="0.2">
      <c r="D1324" s="11"/>
    </row>
    <row r="1325" spans="4:4" x14ac:dyDescent="0.2">
      <c r="D1325" s="11"/>
    </row>
    <row r="1326" spans="4:4" x14ac:dyDescent="0.2">
      <c r="D1326" s="11"/>
    </row>
    <row r="1327" spans="4:4" x14ac:dyDescent="0.2">
      <c r="D1327" s="11"/>
    </row>
    <row r="1328" spans="4:4" x14ac:dyDescent="0.2">
      <c r="D1328" s="11"/>
    </row>
    <row r="1329" spans="4:4" x14ac:dyDescent="0.2">
      <c r="D1329" s="11"/>
    </row>
    <row r="1330" spans="4:4" x14ac:dyDescent="0.2">
      <c r="D1330" s="11"/>
    </row>
    <row r="1331" spans="4:4" x14ac:dyDescent="0.2">
      <c r="D1331" s="11"/>
    </row>
    <row r="1332" spans="4:4" x14ac:dyDescent="0.2">
      <c r="D1332" s="11"/>
    </row>
    <row r="1333" spans="4:4" x14ac:dyDescent="0.2">
      <c r="D1333" s="11"/>
    </row>
    <row r="1334" spans="4:4" x14ac:dyDescent="0.2">
      <c r="D1334" s="11"/>
    </row>
    <row r="1335" spans="4:4" x14ac:dyDescent="0.2">
      <c r="D1335" s="11"/>
    </row>
    <row r="1336" spans="4:4" x14ac:dyDescent="0.2">
      <c r="D1336" s="11"/>
    </row>
    <row r="1337" spans="4:4" x14ac:dyDescent="0.2">
      <c r="D1337" s="11"/>
    </row>
    <row r="1338" spans="4:4" x14ac:dyDescent="0.2">
      <c r="D1338" s="11"/>
    </row>
    <row r="1339" spans="4:4" x14ac:dyDescent="0.2">
      <c r="D1339" s="11"/>
    </row>
    <row r="1340" spans="4:4" x14ac:dyDescent="0.2">
      <c r="D1340" s="11"/>
    </row>
    <row r="1341" spans="4:4" x14ac:dyDescent="0.2">
      <c r="D1341" s="11"/>
    </row>
    <row r="1342" spans="4:4" x14ac:dyDescent="0.2">
      <c r="D1342" s="11"/>
    </row>
    <row r="1343" spans="4:4" x14ac:dyDescent="0.2">
      <c r="D1343" s="11"/>
    </row>
    <row r="1344" spans="4:4" x14ac:dyDescent="0.2">
      <c r="D1344" s="11"/>
    </row>
    <row r="1345" spans="4:4" x14ac:dyDescent="0.2">
      <c r="D1345" s="11"/>
    </row>
    <row r="1346" spans="4:4" x14ac:dyDescent="0.2">
      <c r="D1346" s="11"/>
    </row>
    <row r="1347" spans="4:4" x14ac:dyDescent="0.2">
      <c r="D1347" s="11"/>
    </row>
    <row r="1348" spans="4:4" x14ac:dyDescent="0.2">
      <c r="D1348" s="11"/>
    </row>
    <row r="1349" spans="4:4" x14ac:dyDescent="0.2">
      <c r="D1349" s="11"/>
    </row>
    <row r="1350" spans="4:4" x14ac:dyDescent="0.2">
      <c r="D1350" s="11"/>
    </row>
    <row r="1351" spans="4:4" x14ac:dyDescent="0.2">
      <c r="D1351" s="11"/>
    </row>
    <row r="1352" spans="4:4" x14ac:dyDescent="0.2">
      <c r="D1352" s="11"/>
    </row>
    <row r="1353" spans="4:4" x14ac:dyDescent="0.2">
      <c r="D1353" s="11"/>
    </row>
    <row r="1354" spans="4:4" x14ac:dyDescent="0.2">
      <c r="D1354" s="11"/>
    </row>
    <row r="1355" spans="4:4" x14ac:dyDescent="0.2">
      <c r="D1355" s="11"/>
    </row>
    <row r="1356" spans="4:4" x14ac:dyDescent="0.2">
      <c r="D1356" s="11"/>
    </row>
    <row r="1357" spans="4:4" x14ac:dyDescent="0.2">
      <c r="D1357" s="11"/>
    </row>
    <row r="1358" spans="4:4" x14ac:dyDescent="0.2">
      <c r="D1358" s="11"/>
    </row>
    <row r="1359" spans="4:4" x14ac:dyDescent="0.2">
      <c r="D1359" s="11"/>
    </row>
    <row r="1360" spans="4:4" x14ac:dyDescent="0.2">
      <c r="D1360" s="11"/>
    </row>
    <row r="1361" spans="4:4" x14ac:dyDescent="0.2">
      <c r="D1361" s="11"/>
    </row>
    <row r="1362" spans="4:4" x14ac:dyDescent="0.2">
      <c r="D1362" s="11"/>
    </row>
    <row r="1363" spans="4:4" x14ac:dyDescent="0.2">
      <c r="D1363" s="11"/>
    </row>
    <row r="1364" spans="4:4" x14ac:dyDescent="0.2">
      <c r="D1364" s="11"/>
    </row>
    <row r="1365" spans="4:4" x14ac:dyDescent="0.2">
      <c r="D1365" s="11"/>
    </row>
    <row r="1366" spans="4:4" x14ac:dyDescent="0.2">
      <c r="D1366" s="11"/>
    </row>
    <row r="1367" spans="4:4" x14ac:dyDescent="0.2">
      <c r="D1367" s="11"/>
    </row>
    <row r="1368" spans="4:4" x14ac:dyDescent="0.2">
      <c r="D1368" s="11"/>
    </row>
    <row r="1369" spans="4:4" x14ac:dyDescent="0.2">
      <c r="D1369" s="11"/>
    </row>
    <row r="1370" spans="4:4" x14ac:dyDescent="0.2">
      <c r="D1370" s="11"/>
    </row>
    <row r="1371" spans="4:4" x14ac:dyDescent="0.2">
      <c r="D1371" s="11"/>
    </row>
    <row r="1372" spans="4:4" x14ac:dyDescent="0.2">
      <c r="D1372" s="11"/>
    </row>
    <row r="1373" spans="4:4" x14ac:dyDescent="0.2">
      <c r="D1373" s="11"/>
    </row>
    <row r="1374" spans="4:4" x14ac:dyDescent="0.2">
      <c r="D1374" s="11"/>
    </row>
    <row r="1375" spans="4:4" x14ac:dyDescent="0.2">
      <c r="D1375" s="11"/>
    </row>
    <row r="1376" spans="4:4" x14ac:dyDescent="0.2">
      <c r="D1376" s="11"/>
    </row>
    <row r="1377" spans="4:4" x14ac:dyDescent="0.2">
      <c r="D1377" s="11"/>
    </row>
    <row r="1378" spans="4:4" x14ac:dyDescent="0.2">
      <c r="D1378" s="11"/>
    </row>
    <row r="1379" spans="4:4" x14ac:dyDescent="0.2">
      <c r="D1379" s="11"/>
    </row>
    <row r="1380" spans="4:4" x14ac:dyDescent="0.2">
      <c r="D1380" s="11"/>
    </row>
    <row r="1381" spans="4:4" x14ac:dyDescent="0.2">
      <c r="D1381" s="11"/>
    </row>
    <row r="1382" spans="4:4" x14ac:dyDescent="0.2">
      <c r="D1382" s="11"/>
    </row>
    <row r="1383" spans="4:4" x14ac:dyDescent="0.2">
      <c r="D1383" s="11"/>
    </row>
    <row r="1384" spans="4:4" x14ac:dyDescent="0.2">
      <c r="D1384" s="11"/>
    </row>
    <row r="1385" spans="4:4" x14ac:dyDescent="0.2">
      <c r="D1385" s="11"/>
    </row>
    <row r="1386" spans="4:4" x14ac:dyDescent="0.2">
      <c r="D1386" s="11"/>
    </row>
    <row r="1387" spans="4:4" x14ac:dyDescent="0.2">
      <c r="D1387" s="11"/>
    </row>
    <row r="1388" spans="4:4" x14ac:dyDescent="0.2">
      <c r="D1388" s="11"/>
    </row>
    <row r="1389" spans="4:4" x14ac:dyDescent="0.2">
      <c r="D1389" s="11"/>
    </row>
    <row r="1390" spans="4:4" x14ac:dyDescent="0.2">
      <c r="D1390" s="11"/>
    </row>
    <row r="1391" spans="4:4" x14ac:dyDescent="0.2">
      <c r="D1391" s="11"/>
    </row>
    <row r="1392" spans="4:4" x14ac:dyDescent="0.2">
      <c r="D1392" s="11"/>
    </row>
    <row r="1393" spans="4:4" x14ac:dyDescent="0.2">
      <c r="D1393" s="11"/>
    </row>
    <row r="1394" spans="4:4" x14ac:dyDescent="0.2">
      <c r="D1394" s="11"/>
    </row>
    <row r="1395" spans="4:4" x14ac:dyDescent="0.2">
      <c r="D1395" s="11"/>
    </row>
    <row r="1396" spans="4:4" x14ac:dyDescent="0.2">
      <c r="D1396" s="11"/>
    </row>
    <row r="1397" spans="4:4" x14ac:dyDescent="0.2">
      <c r="D1397" s="11"/>
    </row>
    <row r="1398" spans="4:4" x14ac:dyDescent="0.2">
      <c r="D1398" s="11"/>
    </row>
    <row r="1399" spans="4:4" x14ac:dyDescent="0.2">
      <c r="D1399" s="11"/>
    </row>
    <row r="1400" spans="4:4" x14ac:dyDescent="0.2">
      <c r="D1400" s="11"/>
    </row>
    <row r="1401" spans="4:4" x14ac:dyDescent="0.2">
      <c r="D1401" s="11"/>
    </row>
    <row r="1402" spans="4:4" x14ac:dyDescent="0.2">
      <c r="D1402" s="11"/>
    </row>
    <row r="1403" spans="4:4" x14ac:dyDescent="0.2">
      <c r="D1403" s="11"/>
    </row>
    <row r="1404" spans="4:4" x14ac:dyDescent="0.2">
      <c r="D1404" s="11"/>
    </row>
    <row r="1405" spans="4:4" x14ac:dyDescent="0.2">
      <c r="D1405" s="11"/>
    </row>
    <row r="1406" spans="4:4" x14ac:dyDescent="0.2">
      <c r="D1406" s="11"/>
    </row>
    <row r="1407" spans="4:4" x14ac:dyDescent="0.2">
      <c r="D1407" s="11"/>
    </row>
    <row r="1408" spans="4:4" x14ac:dyDescent="0.2">
      <c r="D1408" s="11"/>
    </row>
    <row r="1409" spans="4:4" x14ac:dyDescent="0.2">
      <c r="D1409" s="11"/>
    </row>
    <row r="1410" spans="4:4" x14ac:dyDescent="0.2">
      <c r="D1410" s="11"/>
    </row>
    <row r="1411" spans="4:4" x14ac:dyDescent="0.2">
      <c r="D1411" s="11"/>
    </row>
    <row r="1412" spans="4:4" x14ac:dyDescent="0.2">
      <c r="D1412" s="11"/>
    </row>
    <row r="1413" spans="4:4" x14ac:dyDescent="0.2">
      <c r="D1413" s="11"/>
    </row>
    <row r="1414" spans="4:4" x14ac:dyDescent="0.2">
      <c r="D1414" s="11"/>
    </row>
    <row r="1415" spans="4:4" x14ac:dyDescent="0.2">
      <c r="D1415" s="11"/>
    </row>
    <row r="1416" spans="4:4" x14ac:dyDescent="0.2">
      <c r="D1416" s="11"/>
    </row>
    <row r="1417" spans="4:4" x14ac:dyDescent="0.2">
      <c r="D1417" s="11"/>
    </row>
    <row r="1418" spans="4:4" x14ac:dyDescent="0.2">
      <c r="D1418" s="11"/>
    </row>
    <row r="1419" spans="4:4" x14ac:dyDescent="0.2">
      <c r="D1419" s="11"/>
    </row>
    <row r="1420" spans="4:4" x14ac:dyDescent="0.2">
      <c r="D1420" s="11"/>
    </row>
    <row r="1421" spans="4:4" x14ac:dyDescent="0.2">
      <c r="D1421" s="11"/>
    </row>
    <row r="1422" spans="4:4" x14ac:dyDescent="0.2">
      <c r="D1422" s="11"/>
    </row>
    <row r="1423" spans="4:4" x14ac:dyDescent="0.2">
      <c r="D1423" s="11"/>
    </row>
    <row r="1424" spans="4:4" x14ac:dyDescent="0.2">
      <c r="D1424" s="11"/>
    </row>
    <row r="1425" spans="4:4" x14ac:dyDescent="0.2">
      <c r="D1425" s="11"/>
    </row>
    <row r="1426" spans="4:4" x14ac:dyDescent="0.2">
      <c r="D1426" s="11"/>
    </row>
    <row r="1427" spans="4:4" x14ac:dyDescent="0.2">
      <c r="D1427" s="11"/>
    </row>
    <row r="1428" spans="4:4" x14ac:dyDescent="0.2">
      <c r="D1428" s="11"/>
    </row>
    <row r="1429" spans="4:4" x14ac:dyDescent="0.2">
      <c r="D1429" s="11"/>
    </row>
    <row r="1430" spans="4:4" x14ac:dyDescent="0.2">
      <c r="D1430" s="11"/>
    </row>
    <row r="1431" spans="4:4" x14ac:dyDescent="0.2">
      <c r="D1431" s="11"/>
    </row>
    <row r="1432" spans="4:4" x14ac:dyDescent="0.2">
      <c r="D1432" s="11"/>
    </row>
    <row r="1433" spans="4:4" x14ac:dyDescent="0.2">
      <c r="D1433" s="11"/>
    </row>
    <row r="1434" spans="4:4" x14ac:dyDescent="0.2">
      <c r="D1434" s="11"/>
    </row>
    <row r="1435" spans="4:4" x14ac:dyDescent="0.2">
      <c r="D1435" s="11"/>
    </row>
    <row r="1436" spans="4:4" x14ac:dyDescent="0.2">
      <c r="D1436" s="11"/>
    </row>
    <row r="1437" spans="4:4" x14ac:dyDescent="0.2">
      <c r="D1437" s="11"/>
    </row>
    <row r="1438" spans="4:4" x14ac:dyDescent="0.2">
      <c r="D1438" s="11"/>
    </row>
    <row r="1439" spans="4:4" x14ac:dyDescent="0.2">
      <c r="D1439" s="11"/>
    </row>
    <row r="1440" spans="4:4" x14ac:dyDescent="0.2">
      <c r="D1440" s="11"/>
    </row>
    <row r="1441" spans="4:4" x14ac:dyDescent="0.2">
      <c r="D1441" s="11"/>
    </row>
    <row r="1442" spans="4:4" x14ac:dyDescent="0.2">
      <c r="D1442" s="11"/>
    </row>
    <row r="1443" spans="4:4" x14ac:dyDescent="0.2">
      <c r="D1443" s="11"/>
    </row>
    <row r="1444" spans="4:4" x14ac:dyDescent="0.2">
      <c r="D1444" s="11"/>
    </row>
    <row r="1445" spans="4:4" x14ac:dyDescent="0.2">
      <c r="D1445" s="11"/>
    </row>
    <row r="1446" spans="4:4" x14ac:dyDescent="0.2">
      <c r="D1446" s="11"/>
    </row>
    <row r="1447" spans="4:4" x14ac:dyDescent="0.2">
      <c r="D1447" s="11"/>
    </row>
    <row r="1448" spans="4:4" x14ac:dyDescent="0.2">
      <c r="D1448" s="11"/>
    </row>
    <row r="1449" spans="4:4" x14ac:dyDescent="0.2">
      <c r="D1449" s="11"/>
    </row>
    <row r="1450" spans="4:4" x14ac:dyDescent="0.2">
      <c r="D1450" s="11"/>
    </row>
    <row r="1451" spans="4:4" x14ac:dyDescent="0.2">
      <c r="D1451" s="11"/>
    </row>
    <row r="1452" spans="4:4" x14ac:dyDescent="0.2">
      <c r="D1452" s="11"/>
    </row>
    <row r="1453" spans="4:4" x14ac:dyDescent="0.2">
      <c r="D1453" s="11"/>
    </row>
    <row r="1454" spans="4:4" x14ac:dyDescent="0.2">
      <c r="D1454" s="11"/>
    </row>
    <row r="1455" spans="4:4" x14ac:dyDescent="0.2">
      <c r="D1455" s="11"/>
    </row>
    <row r="1456" spans="4:4" x14ac:dyDescent="0.2">
      <c r="D1456" s="11"/>
    </row>
    <row r="1457" spans="4:4" x14ac:dyDescent="0.2">
      <c r="D1457" s="11"/>
    </row>
    <row r="1458" spans="4:4" x14ac:dyDescent="0.2">
      <c r="D1458" s="11"/>
    </row>
    <row r="1459" spans="4:4" x14ac:dyDescent="0.2">
      <c r="D1459" s="11"/>
    </row>
    <row r="1460" spans="4:4" x14ac:dyDescent="0.2">
      <c r="D1460" s="11"/>
    </row>
    <row r="1461" spans="4:4" x14ac:dyDescent="0.2">
      <c r="D1461" s="11"/>
    </row>
    <row r="1462" spans="4:4" x14ac:dyDescent="0.2">
      <c r="D1462" s="11"/>
    </row>
    <row r="1463" spans="4:4" x14ac:dyDescent="0.2">
      <c r="D1463" s="11"/>
    </row>
    <row r="1464" spans="4:4" x14ac:dyDescent="0.2">
      <c r="D1464" s="11"/>
    </row>
    <row r="1465" spans="4:4" x14ac:dyDescent="0.2">
      <c r="D1465" s="11"/>
    </row>
    <row r="1466" spans="4:4" x14ac:dyDescent="0.2">
      <c r="D1466" s="11"/>
    </row>
    <row r="1467" spans="4:4" x14ac:dyDescent="0.2">
      <c r="D1467" s="11"/>
    </row>
    <row r="1468" spans="4:4" x14ac:dyDescent="0.2">
      <c r="D1468" s="11"/>
    </row>
    <row r="1469" spans="4:4" x14ac:dyDescent="0.2">
      <c r="D1469" s="11"/>
    </row>
    <row r="1470" spans="4:4" x14ac:dyDescent="0.2">
      <c r="D1470" s="11"/>
    </row>
    <row r="1471" spans="4:4" x14ac:dyDescent="0.2">
      <c r="D1471" s="11"/>
    </row>
    <row r="1472" spans="4:4" x14ac:dyDescent="0.2">
      <c r="D1472" s="11"/>
    </row>
    <row r="1473" spans="4:4" x14ac:dyDescent="0.2">
      <c r="D1473" s="11"/>
    </row>
    <row r="1474" spans="4:4" x14ac:dyDescent="0.2">
      <c r="D1474" s="11"/>
    </row>
    <row r="1475" spans="4:4" x14ac:dyDescent="0.2">
      <c r="D1475" s="11"/>
    </row>
    <row r="1476" spans="4:4" x14ac:dyDescent="0.2">
      <c r="D1476" s="11"/>
    </row>
    <row r="1477" spans="4:4" x14ac:dyDescent="0.2">
      <c r="D1477" s="11"/>
    </row>
    <row r="1478" spans="4:4" x14ac:dyDescent="0.2">
      <c r="D1478" s="11"/>
    </row>
    <row r="1479" spans="4:4" x14ac:dyDescent="0.2">
      <c r="D1479" s="11"/>
    </row>
    <row r="1480" spans="4:4" x14ac:dyDescent="0.2">
      <c r="D1480" s="11"/>
    </row>
    <row r="1481" spans="4:4" x14ac:dyDescent="0.2">
      <c r="D1481" s="11"/>
    </row>
    <row r="1482" spans="4:4" x14ac:dyDescent="0.2">
      <c r="D1482" s="11"/>
    </row>
    <row r="1483" spans="4:4" x14ac:dyDescent="0.2">
      <c r="D1483" s="11"/>
    </row>
    <row r="1484" spans="4:4" x14ac:dyDescent="0.2">
      <c r="D1484" s="11"/>
    </row>
    <row r="1485" spans="4:4" x14ac:dyDescent="0.2">
      <c r="D1485" s="11"/>
    </row>
    <row r="1486" spans="4:4" x14ac:dyDescent="0.2">
      <c r="D1486" s="11"/>
    </row>
    <row r="1487" spans="4:4" x14ac:dyDescent="0.2">
      <c r="D1487" s="11"/>
    </row>
    <row r="1488" spans="4:4" x14ac:dyDescent="0.2">
      <c r="D1488" s="11"/>
    </row>
    <row r="1489" spans="4:4" x14ac:dyDescent="0.2">
      <c r="D1489" s="11"/>
    </row>
    <row r="1490" spans="4:4" x14ac:dyDescent="0.2">
      <c r="D1490" s="11"/>
    </row>
    <row r="1491" spans="4:4" x14ac:dyDescent="0.2">
      <c r="D1491" s="11"/>
    </row>
    <row r="1492" spans="4:4" x14ac:dyDescent="0.2">
      <c r="D1492" s="11"/>
    </row>
    <row r="1493" spans="4:4" x14ac:dyDescent="0.2">
      <c r="D1493" s="11"/>
    </row>
    <row r="1494" spans="4:4" x14ac:dyDescent="0.2">
      <c r="D1494" s="11"/>
    </row>
    <row r="1495" spans="4:4" x14ac:dyDescent="0.2">
      <c r="D1495" s="11"/>
    </row>
    <row r="1496" spans="4:4" x14ac:dyDescent="0.2">
      <c r="D1496" s="11"/>
    </row>
    <row r="1497" spans="4:4" x14ac:dyDescent="0.2">
      <c r="D1497" s="11"/>
    </row>
    <row r="1498" spans="4:4" x14ac:dyDescent="0.2">
      <c r="D1498" s="11"/>
    </row>
    <row r="1499" spans="4:4" x14ac:dyDescent="0.2">
      <c r="D1499" s="11"/>
    </row>
    <row r="1500" spans="4:4" x14ac:dyDescent="0.2">
      <c r="D1500" s="11"/>
    </row>
    <row r="1501" spans="4:4" x14ac:dyDescent="0.2">
      <c r="D1501" s="11"/>
    </row>
    <row r="1502" spans="4:4" x14ac:dyDescent="0.2">
      <c r="D1502" s="11"/>
    </row>
    <row r="1503" spans="4:4" x14ac:dyDescent="0.2">
      <c r="D1503" s="11"/>
    </row>
    <row r="1504" spans="4:4" x14ac:dyDescent="0.2">
      <c r="D1504" s="11"/>
    </row>
    <row r="1505" spans="4:4" x14ac:dyDescent="0.2">
      <c r="D1505" s="11"/>
    </row>
    <row r="1506" spans="4:4" x14ac:dyDescent="0.2">
      <c r="D1506" s="11"/>
    </row>
    <row r="1507" spans="4:4" x14ac:dyDescent="0.2">
      <c r="D1507" s="11"/>
    </row>
    <row r="1508" spans="4:4" x14ac:dyDescent="0.2">
      <c r="D1508" s="11"/>
    </row>
    <row r="1509" spans="4:4" x14ac:dyDescent="0.2">
      <c r="D1509" s="11"/>
    </row>
    <row r="1510" spans="4:4" x14ac:dyDescent="0.2">
      <c r="D1510" s="11"/>
    </row>
    <row r="1511" spans="4:4" x14ac:dyDescent="0.2">
      <c r="D1511" s="11"/>
    </row>
    <row r="1512" spans="4:4" x14ac:dyDescent="0.2">
      <c r="D1512" s="11"/>
    </row>
    <row r="1513" spans="4:4" x14ac:dyDescent="0.2">
      <c r="D1513" s="11"/>
    </row>
    <row r="1514" spans="4:4" x14ac:dyDescent="0.2">
      <c r="D1514" s="11"/>
    </row>
    <row r="1515" spans="4:4" x14ac:dyDescent="0.2">
      <c r="D1515" s="11"/>
    </row>
    <row r="1516" spans="4:4" x14ac:dyDescent="0.2">
      <c r="D1516" s="11"/>
    </row>
    <row r="1517" spans="4:4" x14ac:dyDescent="0.2">
      <c r="D1517" s="11"/>
    </row>
    <row r="1518" spans="4:4" x14ac:dyDescent="0.2">
      <c r="D1518" s="11"/>
    </row>
    <row r="1519" spans="4:4" x14ac:dyDescent="0.2">
      <c r="D1519" s="11"/>
    </row>
    <row r="1520" spans="4:4" x14ac:dyDescent="0.2">
      <c r="D1520" s="11"/>
    </row>
    <row r="1521" spans="4:4" x14ac:dyDescent="0.2">
      <c r="D1521" s="11"/>
    </row>
    <row r="1522" spans="4:4" x14ac:dyDescent="0.2">
      <c r="D1522" s="11"/>
    </row>
    <row r="1523" spans="4:4" x14ac:dyDescent="0.2">
      <c r="D1523" s="11"/>
    </row>
    <row r="1524" spans="4:4" x14ac:dyDescent="0.2">
      <c r="D1524" s="11"/>
    </row>
    <row r="1525" spans="4:4" x14ac:dyDescent="0.2">
      <c r="D1525" s="11"/>
    </row>
    <row r="1526" spans="4:4" x14ac:dyDescent="0.2">
      <c r="D1526" s="11"/>
    </row>
    <row r="1527" spans="4:4" x14ac:dyDescent="0.2">
      <c r="D1527" s="11"/>
    </row>
    <row r="1528" spans="4:4" x14ac:dyDescent="0.2">
      <c r="D1528" s="11"/>
    </row>
    <row r="1529" spans="4:4" x14ac:dyDescent="0.2">
      <c r="D1529" s="11"/>
    </row>
    <row r="1530" spans="4:4" x14ac:dyDescent="0.2">
      <c r="D1530" s="11"/>
    </row>
    <row r="1531" spans="4:4" x14ac:dyDescent="0.2">
      <c r="D1531" s="11"/>
    </row>
    <row r="1532" spans="4:4" x14ac:dyDescent="0.2">
      <c r="D1532" s="11"/>
    </row>
    <row r="1533" spans="4:4" x14ac:dyDescent="0.2">
      <c r="D1533" s="11"/>
    </row>
    <row r="1534" spans="4:4" x14ac:dyDescent="0.2">
      <c r="D1534" s="11"/>
    </row>
    <row r="1535" spans="4:4" x14ac:dyDescent="0.2">
      <c r="D1535" s="11"/>
    </row>
    <row r="1536" spans="4:4" x14ac:dyDescent="0.2">
      <c r="D1536" s="11"/>
    </row>
    <row r="1537" spans="4:4" x14ac:dyDescent="0.2">
      <c r="D1537" s="11"/>
    </row>
    <row r="1538" spans="4:4" x14ac:dyDescent="0.2">
      <c r="D1538" s="11"/>
    </row>
    <row r="1539" spans="4:4" x14ac:dyDescent="0.2">
      <c r="D1539" s="11"/>
    </row>
    <row r="1540" spans="4:4" x14ac:dyDescent="0.2">
      <c r="D1540" s="11"/>
    </row>
    <row r="1541" spans="4:4" x14ac:dyDescent="0.2">
      <c r="D1541" s="11"/>
    </row>
    <row r="1542" spans="4:4" x14ac:dyDescent="0.2">
      <c r="D1542" s="11"/>
    </row>
    <row r="1543" spans="4:4" x14ac:dyDescent="0.2">
      <c r="D1543" s="11"/>
    </row>
    <row r="1544" spans="4:4" x14ac:dyDescent="0.2">
      <c r="D1544" s="11"/>
    </row>
    <row r="1545" spans="4:4" x14ac:dyDescent="0.2">
      <c r="D1545" s="11"/>
    </row>
    <row r="1546" spans="4:4" x14ac:dyDescent="0.2">
      <c r="D1546" s="11"/>
    </row>
    <row r="1547" spans="4:4" x14ac:dyDescent="0.2">
      <c r="D1547" s="11"/>
    </row>
    <row r="1548" spans="4:4" x14ac:dyDescent="0.2">
      <c r="D1548" s="11"/>
    </row>
    <row r="1549" spans="4:4" x14ac:dyDescent="0.2">
      <c r="D1549" s="11"/>
    </row>
    <row r="1550" spans="4:4" x14ac:dyDescent="0.2">
      <c r="D1550" s="11"/>
    </row>
    <row r="1551" spans="4:4" x14ac:dyDescent="0.2">
      <c r="D1551" s="11"/>
    </row>
    <row r="1552" spans="4:4" x14ac:dyDescent="0.2">
      <c r="D1552" s="11"/>
    </row>
    <row r="1553" spans="4:4" x14ac:dyDescent="0.2">
      <c r="D1553" s="11"/>
    </row>
    <row r="1554" spans="4:4" x14ac:dyDescent="0.2">
      <c r="D1554" s="11"/>
    </row>
    <row r="1555" spans="4:4" x14ac:dyDescent="0.2">
      <c r="D1555" s="11"/>
    </row>
    <row r="1556" spans="4:4" x14ac:dyDescent="0.2">
      <c r="D1556" s="11"/>
    </row>
    <row r="1557" spans="4:4" x14ac:dyDescent="0.2">
      <c r="D1557" s="11"/>
    </row>
    <row r="1558" spans="4:4" x14ac:dyDescent="0.2">
      <c r="D1558" s="11"/>
    </row>
    <row r="1559" spans="4:4" x14ac:dyDescent="0.2">
      <c r="D1559" s="11"/>
    </row>
    <row r="1560" spans="4:4" x14ac:dyDescent="0.2">
      <c r="D1560" s="11"/>
    </row>
    <row r="1561" spans="4:4" x14ac:dyDescent="0.2">
      <c r="D1561" s="11"/>
    </row>
    <row r="1562" spans="4:4" x14ac:dyDescent="0.2">
      <c r="D1562" s="11"/>
    </row>
    <row r="1563" spans="4:4" x14ac:dyDescent="0.2">
      <c r="D1563" s="11"/>
    </row>
    <row r="1564" spans="4:4" x14ac:dyDescent="0.2">
      <c r="D1564" s="11"/>
    </row>
    <row r="1565" spans="4:4" x14ac:dyDescent="0.2">
      <c r="D1565" s="11"/>
    </row>
    <row r="1566" spans="4:4" x14ac:dyDescent="0.2">
      <c r="D1566" s="11"/>
    </row>
    <row r="1567" spans="4:4" x14ac:dyDescent="0.2">
      <c r="D1567" s="11"/>
    </row>
    <row r="1568" spans="4:4" x14ac:dyDescent="0.2">
      <c r="D1568" s="11"/>
    </row>
    <row r="1569" spans="4:4" x14ac:dyDescent="0.2">
      <c r="D1569" s="11"/>
    </row>
    <row r="1570" spans="4:4" x14ac:dyDescent="0.2">
      <c r="D1570" s="11"/>
    </row>
    <row r="1571" spans="4:4" x14ac:dyDescent="0.2">
      <c r="D1571" s="11"/>
    </row>
    <row r="1572" spans="4:4" x14ac:dyDescent="0.2">
      <c r="D1572" s="11"/>
    </row>
    <row r="1573" spans="4:4" x14ac:dyDescent="0.2">
      <c r="D1573" s="11"/>
    </row>
    <row r="1574" spans="4:4" x14ac:dyDescent="0.2">
      <c r="D1574" s="11"/>
    </row>
    <row r="1575" spans="4:4" x14ac:dyDescent="0.2">
      <c r="D1575" s="11"/>
    </row>
    <row r="1576" spans="4:4" x14ac:dyDescent="0.2">
      <c r="D1576" s="11"/>
    </row>
    <row r="1577" spans="4:4" x14ac:dyDescent="0.2">
      <c r="D1577" s="11"/>
    </row>
    <row r="1578" spans="4:4" x14ac:dyDescent="0.2">
      <c r="D1578" s="11"/>
    </row>
    <row r="1579" spans="4:4" x14ac:dyDescent="0.2">
      <c r="D1579" s="11"/>
    </row>
    <row r="1580" spans="4:4" x14ac:dyDescent="0.2">
      <c r="D1580" s="11"/>
    </row>
    <row r="1581" spans="4:4" x14ac:dyDescent="0.2">
      <c r="D1581" s="11"/>
    </row>
    <row r="1582" spans="4:4" x14ac:dyDescent="0.2">
      <c r="D1582" s="11"/>
    </row>
    <row r="1583" spans="4:4" x14ac:dyDescent="0.2">
      <c r="D1583" s="11"/>
    </row>
    <row r="1584" spans="4:4" x14ac:dyDescent="0.2">
      <c r="D1584" s="11"/>
    </row>
    <row r="1585" spans="4:4" x14ac:dyDescent="0.2">
      <c r="D1585" s="11"/>
    </row>
    <row r="1586" spans="4:4" x14ac:dyDescent="0.2">
      <c r="D1586" s="11"/>
    </row>
    <row r="1587" spans="4:4" x14ac:dyDescent="0.2">
      <c r="D1587" s="11"/>
    </row>
    <row r="1588" spans="4:4" x14ac:dyDescent="0.2">
      <c r="D1588" s="11"/>
    </row>
    <row r="1589" spans="4:4" x14ac:dyDescent="0.2">
      <c r="D1589" s="11"/>
    </row>
    <row r="1590" spans="4:4" x14ac:dyDescent="0.2">
      <c r="D1590" s="11"/>
    </row>
    <row r="1591" spans="4:4" x14ac:dyDescent="0.2">
      <c r="D1591" s="11"/>
    </row>
    <row r="1592" spans="4:4" x14ac:dyDescent="0.2">
      <c r="D1592" s="11"/>
    </row>
    <row r="1593" spans="4:4" x14ac:dyDescent="0.2">
      <c r="D1593" s="11"/>
    </row>
    <row r="1594" spans="4:4" x14ac:dyDescent="0.2">
      <c r="D1594" s="11"/>
    </row>
    <row r="1595" spans="4:4" x14ac:dyDescent="0.2">
      <c r="D1595" s="11"/>
    </row>
    <row r="1596" spans="4:4" x14ac:dyDescent="0.2">
      <c r="D1596" s="11"/>
    </row>
    <row r="1597" spans="4:4" x14ac:dyDescent="0.2">
      <c r="D1597" s="11"/>
    </row>
    <row r="1598" spans="4:4" x14ac:dyDescent="0.2">
      <c r="D1598" s="11"/>
    </row>
    <row r="1599" spans="4:4" x14ac:dyDescent="0.2">
      <c r="D1599" s="11"/>
    </row>
    <row r="1600" spans="4:4" x14ac:dyDescent="0.2">
      <c r="D1600" s="11"/>
    </row>
    <row r="1601" spans="4:4" x14ac:dyDescent="0.2">
      <c r="D1601" s="11"/>
    </row>
    <row r="1602" spans="4:4" x14ac:dyDescent="0.2">
      <c r="D1602" s="11"/>
    </row>
    <row r="1603" spans="4:4" x14ac:dyDescent="0.2">
      <c r="D1603" s="11"/>
    </row>
    <row r="1604" spans="4:4" x14ac:dyDescent="0.2">
      <c r="D1604" s="11"/>
    </row>
    <row r="1605" spans="4:4" x14ac:dyDescent="0.2">
      <c r="D1605" s="11"/>
    </row>
    <row r="1606" spans="4:4" x14ac:dyDescent="0.2">
      <c r="D1606" s="11"/>
    </row>
    <row r="1607" spans="4:4" x14ac:dyDescent="0.2">
      <c r="D1607" s="11"/>
    </row>
    <row r="1608" spans="4:4" x14ac:dyDescent="0.2">
      <c r="D1608" s="11"/>
    </row>
    <row r="1609" spans="4:4" x14ac:dyDescent="0.2">
      <c r="D1609" s="11"/>
    </row>
    <row r="1610" spans="4:4" x14ac:dyDescent="0.2">
      <c r="D1610" s="11"/>
    </row>
    <row r="1611" spans="4:4" x14ac:dyDescent="0.2">
      <c r="D1611" s="11"/>
    </row>
    <row r="1612" spans="4:4" x14ac:dyDescent="0.2">
      <c r="D1612" s="11"/>
    </row>
    <row r="1613" spans="4:4" x14ac:dyDescent="0.2">
      <c r="D1613" s="11"/>
    </row>
    <row r="1614" spans="4:4" x14ac:dyDescent="0.2">
      <c r="D1614" s="11"/>
    </row>
    <row r="1615" spans="4:4" x14ac:dyDescent="0.2">
      <c r="D1615" s="11"/>
    </row>
    <row r="1616" spans="4:4" x14ac:dyDescent="0.2">
      <c r="D1616" s="11"/>
    </row>
    <row r="1617" spans="4:4" x14ac:dyDescent="0.2">
      <c r="D1617" s="11"/>
    </row>
    <row r="1618" spans="4:4" x14ac:dyDescent="0.2">
      <c r="D1618" s="11"/>
    </row>
    <row r="1619" spans="4:4" x14ac:dyDescent="0.2">
      <c r="D1619" s="11"/>
    </row>
    <row r="1620" spans="4:4" x14ac:dyDescent="0.2">
      <c r="D1620" s="11"/>
    </row>
    <row r="1621" spans="4:4" x14ac:dyDescent="0.2">
      <c r="D1621" s="11"/>
    </row>
    <row r="1622" spans="4:4" x14ac:dyDescent="0.2">
      <c r="D1622" s="11"/>
    </row>
    <row r="1623" spans="4:4" x14ac:dyDescent="0.2">
      <c r="D1623" s="11"/>
    </row>
    <row r="1624" spans="4:4" x14ac:dyDescent="0.2">
      <c r="D1624" s="11"/>
    </row>
    <row r="1625" spans="4:4" x14ac:dyDescent="0.2">
      <c r="D1625" s="11"/>
    </row>
    <row r="1626" spans="4:4" x14ac:dyDescent="0.2">
      <c r="D1626" s="11"/>
    </row>
    <row r="1627" spans="4:4" x14ac:dyDescent="0.2">
      <c r="D1627" s="11"/>
    </row>
    <row r="1628" spans="4:4" x14ac:dyDescent="0.2">
      <c r="D1628" s="11"/>
    </row>
    <row r="1629" spans="4:4" x14ac:dyDescent="0.2">
      <c r="D1629" s="11"/>
    </row>
    <row r="1630" spans="4:4" x14ac:dyDescent="0.2">
      <c r="D1630" s="11"/>
    </row>
    <row r="1631" spans="4:4" x14ac:dyDescent="0.2">
      <c r="D1631" s="11"/>
    </row>
    <row r="1632" spans="4:4" x14ac:dyDescent="0.2">
      <c r="D1632" s="11"/>
    </row>
    <row r="1633" spans="4:4" x14ac:dyDescent="0.2">
      <c r="D1633" s="11"/>
    </row>
    <row r="1634" spans="4:4" x14ac:dyDescent="0.2">
      <c r="D1634" s="11"/>
    </row>
    <row r="1635" spans="4:4" x14ac:dyDescent="0.2">
      <c r="D1635" s="11"/>
    </row>
    <row r="1636" spans="4:4" x14ac:dyDescent="0.2">
      <c r="D1636" s="11"/>
    </row>
    <row r="1637" spans="4:4" x14ac:dyDescent="0.2">
      <c r="D1637" s="11"/>
    </row>
    <row r="1638" spans="4:4" x14ac:dyDescent="0.2">
      <c r="D1638" s="11"/>
    </row>
    <row r="1639" spans="4:4" x14ac:dyDescent="0.2">
      <c r="D1639" s="11"/>
    </row>
    <row r="1640" spans="4:4" x14ac:dyDescent="0.2">
      <c r="D1640" s="11"/>
    </row>
    <row r="1641" spans="4:4" x14ac:dyDescent="0.2">
      <c r="D1641" s="11"/>
    </row>
    <row r="1642" spans="4:4" x14ac:dyDescent="0.2">
      <c r="D1642" s="11"/>
    </row>
    <row r="1643" spans="4:4" x14ac:dyDescent="0.2">
      <c r="D1643" s="11"/>
    </row>
    <row r="1644" spans="4:4" x14ac:dyDescent="0.2">
      <c r="D1644" s="11"/>
    </row>
    <row r="1645" spans="4:4" x14ac:dyDescent="0.2">
      <c r="D1645" s="11"/>
    </row>
    <row r="1646" spans="4:4" x14ac:dyDescent="0.2">
      <c r="D1646" s="11"/>
    </row>
    <row r="1647" spans="4:4" x14ac:dyDescent="0.2">
      <c r="D1647" s="11"/>
    </row>
    <row r="1648" spans="4:4" x14ac:dyDescent="0.2">
      <c r="D1648" s="11"/>
    </row>
    <row r="1649" spans="4:4" x14ac:dyDescent="0.2">
      <c r="D1649" s="11"/>
    </row>
    <row r="1650" spans="4:4" x14ac:dyDescent="0.2">
      <c r="D1650" s="11"/>
    </row>
    <row r="1651" spans="4:4" x14ac:dyDescent="0.2">
      <c r="D1651" s="11"/>
    </row>
    <row r="1652" spans="4:4" x14ac:dyDescent="0.2">
      <c r="D1652" s="11"/>
    </row>
    <row r="1653" spans="4:4" x14ac:dyDescent="0.2">
      <c r="D1653" s="11"/>
    </row>
    <row r="1654" spans="4:4" x14ac:dyDescent="0.2">
      <c r="D1654" s="11"/>
    </row>
    <row r="1655" spans="4:4" x14ac:dyDescent="0.2">
      <c r="D1655" s="11"/>
    </row>
    <row r="1656" spans="4:4" x14ac:dyDescent="0.2">
      <c r="D1656" s="11"/>
    </row>
    <row r="1657" spans="4:4" x14ac:dyDescent="0.2">
      <c r="D1657" s="11"/>
    </row>
    <row r="1658" spans="4:4" x14ac:dyDescent="0.2">
      <c r="D1658" s="11"/>
    </row>
    <row r="1659" spans="4:4" x14ac:dyDescent="0.2">
      <c r="D1659" s="11"/>
    </row>
    <row r="1660" spans="4:4" x14ac:dyDescent="0.2">
      <c r="D1660" s="11"/>
    </row>
    <row r="1661" spans="4:4" x14ac:dyDescent="0.2">
      <c r="D1661" s="11"/>
    </row>
    <row r="1662" spans="4:4" x14ac:dyDescent="0.2">
      <c r="D1662" s="11"/>
    </row>
    <row r="1663" spans="4:4" x14ac:dyDescent="0.2">
      <c r="D1663" s="11"/>
    </row>
    <row r="1664" spans="4:4" x14ac:dyDescent="0.2">
      <c r="D1664" s="11"/>
    </row>
    <row r="1665" spans="4:4" x14ac:dyDescent="0.2">
      <c r="D1665" s="11"/>
    </row>
    <row r="1666" spans="4:4" x14ac:dyDescent="0.2">
      <c r="D1666" s="11"/>
    </row>
    <row r="1667" spans="4:4" x14ac:dyDescent="0.2">
      <c r="D1667" s="11"/>
    </row>
    <row r="1668" spans="4:4" x14ac:dyDescent="0.2">
      <c r="D1668" s="11"/>
    </row>
    <row r="1669" spans="4:4" x14ac:dyDescent="0.2">
      <c r="D1669" s="11"/>
    </row>
    <row r="1670" spans="4:4" x14ac:dyDescent="0.2">
      <c r="D1670" s="11"/>
    </row>
    <row r="1671" spans="4:4" x14ac:dyDescent="0.2">
      <c r="D1671" s="11"/>
    </row>
    <row r="1672" spans="4:4" x14ac:dyDescent="0.2">
      <c r="D1672" s="11"/>
    </row>
    <row r="1673" spans="4:4" x14ac:dyDescent="0.2">
      <c r="D1673" s="11"/>
    </row>
    <row r="1674" spans="4:4" x14ac:dyDescent="0.2">
      <c r="D1674" s="11"/>
    </row>
    <row r="1675" spans="4:4" x14ac:dyDescent="0.2">
      <c r="D1675" s="11"/>
    </row>
    <row r="1676" spans="4:4" x14ac:dyDescent="0.2">
      <c r="D1676" s="11"/>
    </row>
    <row r="1677" spans="4:4" x14ac:dyDescent="0.2">
      <c r="D1677" s="11"/>
    </row>
    <row r="1678" spans="4:4" x14ac:dyDescent="0.2">
      <c r="D1678" s="11"/>
    </row>
    <row r="1679" spans="4:4" x14ac:dyDescent="0.2">
      <c r="D1679" s="11"/>
    </row>
    <row r="1680" spans="4:4" x14ac:dyDescent="0.2">
      <c r="D1680" s="11"/>
    </row>
    <row r="1681" spans="4:4" x14ac:dyDescent="0.2">
      <c r="D1681" s="11"/>
    </row>
    <row r="1682" spans="4:4" x14ac:dyDescent="0.2">
      <c r="D1682" s="11"/>
    </row>
    <row r="1683" spans="4:4" x14ac:dyDescent="0.2">
      <c r="D1683" s="11"/>
    </row>
    <row r="1684" spans="4:4" x14ac:dyDescent="0.2">
      <c r="D1684" s="11"/>
    </row>
    <row r="1685" spans="4:4" x14ac:dyDescent="0.2">
      <c r="D1685" s="11"/>
    </row>
    <row r="1686" spans="4:4" x14ac:dyDescent="0.2">
      <c r="D1686" s="11"/>
    </row>
    <row r="1687" spans="4:4" x14ac:dyDescent="0.2">
      <c r="D1687" s="11"/>
    </row>
    <row r="1688" spans="4:4" x14ac:dyDescent="0.2">
      <c r="D1688" s="11"/>
    </row>
    <row r="1689" spans="4:4" x14ac:dyDescent="0.2">
      <c r="D1689" s="11"/>
    </row>
    <row r="1690" spans="4:4" x14ac:dyDescent="0.2">
      <c r="D1690" s="11"/>
    </row>
    <row r="1691" spans="4:4" x14ac:dyDescent="0.2">
      <c r="D1691" s="11"/>
    </row>
    <row r="1692" spans="4:4" x14ac:dyDescent="0.2">
      <c r="D1692" s="11"/>
    </row>
    <row r="1693" spans="4:4" x14ac:dyDescent="0.2">
      <c r="D1693" s="11"/>
    </row>
    <row r="1694" spans="4:4" x14ac:dyDescent="0.2">
      <c r="D1694" s="11"/>
    </row>
    <row r="1695" spans="4:4" x14ac:dyDescent="0.2">
      <c r="D1695" s="11"/>
    </row>
    <row r="1696" spans="4:4" x14ac:dyDescent="0.2">
      <c r="D1696" s="11"/>
    </row>
    <row r="1697" spans="4:4" x14ac:dyDescent="0.2">
      <c r="D1697" s="11"/>
    </row>
    <row r="1698" spans="4:4" x14ac:dyDescent="0.2">
      <c r="D1698" s="11"/>
    </row>
    <row r="1699" spans="4:4" x14ac:dyDescent="0.2">
      <c r="D1699" s="11"/>
    </row>
    <row r="1700" spans="4:4" x14ac:dyDescent="0.2">
      <c r="D1700" s="11"/>
    </row>
    <row r="1701" spans="4:4" x14ac:dyDescent="0.2">
      <c r="D1701" s="11"/>
    </row>
    <row r="1702" spans="4:4" x14ac:dyDescent="0.2">
      <c r="D1702" s="11"/>
    </row>
    <row r="1703" spans="4:4" x14ac:dyDescent="0.2">
      <c r="D1703" s="11"/>
    </row>
    <row r="1704" spans="4:4" x14ac:dyDescent="0.2">
      <c r="D1704" s="11"/>
    </row>
    <row r="1705" spans="4:4" x14ac:dyDescent="0.2">
      <c r="D1705" s="11"/>
    </row>
    <row r="1706" spans="4:4" x14ac:dyDescent="0.2">
      <c r="D1706" s="11"/>
    </row>
    <row r="1707" spans="4:4" x14ac:dyDescent="0.2">
      <c r="D1707" s="11"/>
    </row>
    <row r="1708" spans="4:4" x14ac:dyDescent="0.2">
      <c r="D1708" s="11"/>
    </row>
    <row r="1709" spans="4:4" x14ac:dyDescent="0.2">
      <c r="D1709" s="11"/>
    </row>
    <row r="1710" spans="4:4" x14ac:dyDescent="0.2">
      <c r="D1710" s="11"/>
    </row>
    <row r="1711" spans="4:4" x14ac:dyDescent="0.2">
      <c r="D1711" s="11"/>
    </row>
    <row r="1712" spans="4:4" x14ac:dyDescent="0.2">
      <c r="D1712" s="11"/>
    </row>
    <row r="1713" spans="4:4" x14ac:dyDescent="0.2">
      <c r="D1713" s="11"/>
    </row>
    <row r="1714" spans="4:4" x14ac:dyDescent="0.2">
      <c r="D1714" s="11"/>
    </row>
    <row r="1715" spans="4:4" x14ac:dyDescent="0.2">
      <c r="D1715" s="11"/>
    </row>
    <row r="1716" spans="4:4" x14ac:dyDescent="0.2">
      <c r="D1716" s="11"/>
    </row>
    <row r="1717" spans="4:4" x14ac:dyDescent="0.2">
      <c r="D1717" s="11"/>
    </row>
    <row r="1718" spans="4:4" x14ac:dyDescent="0.2">
      <c r="D1718" s="11"/>
    </row>
    <row r="1719" spans="4:4" x14ac:dyDescent="0.2">
      <c r="D1719" s="11"/>
    </row>
    <row r="1720" spans="4:4" x14ac:dyDescent="0.2">
      <c r="D1720" s="11"/>
    </row>
    <row r="1721" spans="4:4" x14ac:dyDescent="0.2">
      <c r="D1721" s="11"/>
    </row>
    <row r="1722" spans="4:4" x14ac:dyDescent="0.2">
      <c r="D1722" s="11"/>
    </row>
    <row r="1723" spans="4:4" x14ac:dyDescent="0.2">
      <c r="D1723" s="11"/>
    </row>
    <row r="1724" spans="4:4" x14ac:dyDescent="0.2">
      <c r="D1724" s="11"/>
    </row>
    <row r="1725" spans="4:4" x14ac:dyDescent="0.2">
      <c r="D1725" s="11"/>
    </row>
    <row r="1726" spans="4:4" x14ac:dyDescent="0.2">
      <c r="D1726" s="11"/>
    </row>
    <row r="1727" spans="4:4" x14ac:dyDescent="0.2">
      <c r="D1727" s="11"/>
    </row>
    <row r="1728" spans="4:4" x14ac:dyDescent="0.2">
      <c r="D1728" s="11"/>
    </row>
    <row r="1729" spans="4:4" x14ac:dyDescent="0.2">
      <c r="D1729" s="11"/>
    </row>
    <row r="1730" spans="4:4" x14ac:dyDescent="0.2">
      <c r="D1730" s="11"/>
    </row>
    <row r="1731" spans="4:4" x14ac:dyDescent="0.2">
      <c r="D1731" s="11"/>
    </row>
    <row r="1732" spans="4:4" x14ac:dyDescent="0.2">
      <c r="D1732" s="11"/>
    </row>
    <row r="1733" spans="4:4" x14ac:dyDescent="0.2">
      <c r="D1733" s="11"/>
    </row>
    <row r="1734" spans="4:4" x14ac:dyDescent="0.2">
      <c r="D1734" s="11"/>
    </row>
    <row r="1735" spans="4:4" x14ac:dyDescent="0.2">
      <c r="D1735" s="11"/>
    </row>
    <row r="1736" spans="4:4" x14ac:dyDescent="0.2">
      <c r="D1736" s="11"/>
    </row>
    <row r="1737" spans="4:4" x14ac:dyDescent="0.2">
      <c r="D1737" s="11"/>
    </row>
    <row r="1738" spans="4:4" x14ac:dyDescent="0.2">
      <c r="D1738" s="11"/>
    </row>
    <row r="1739" spans="4:4" x14ac:dyDescent="0.2">
      <c r="D1739" s="11"/>
    </row>
    <row r="1740" spans="4:4" x14ac:dyDescent="0.2">
      <c r="D1740" s="11"/>
    </row>
    <row r="1741" spans="4:4" x14ac:dyDescent="0.2">
      <c r="D1741" s="11"/>
    </row>
    <row r="1742" spans="4:4" x14ac:dyDescent="0.2">
      <c r="D1742" s="11"/>
    </row>
    <row r="1743" spans="4:4" x14ac:dyDescent="0.2">
      <c r="D1743" s="11"/>
    </row>
    <row r="1744" spans="4:4" x14ac:dyDescent="0.2">
      <c r="D1744" s="11"/>
    </row>
    <row r="1745" spans="4:4" x14ac:dyDescent="0.2">
      <c r="D1745" s="11"/>
    </row>
    <row r="1746" spans="4:4" x14ac:dyDescent="0.2">
      <c r="D1746" s="11"/>
    </row>
    <row r="1747" spans="4:4" x14ac:dyDescent="0.2">
      <c r="D1747" s="11"/>
    </row>
    <row r="1748" spans="4:4" x14ac:dyDescent="0.2">
      <c r="D1748" s="11"/>
    </row>
    <row r="1749" spans="4:4" x14ac:dyDescent="0.2">
      <c r="D1749" s="11"/>
    </row>
    <row r="1750" spans="4:4" x14ac:dyDescent="0.2">
      <c r="D1750" s="11"/>
    </row>
    <row r="1751" spans="4:4" x14ac:dyDescent="0.2">
      <c r="D1751" s="11"/>
    </row>
    <row r="1752" spans="4:4" x14ac:dyDescent="0.2">
      <c r="D1752" s="11"/>
    </row>
    <row r="1753" spans="4:4" x14ac:dyDescent="0.2">
      <c r="D1753" s="11"/>
    </row>
    <row r="1754" spans="4:4" x14ac:dyDescent="0.2">
      <c r="D1754" s="11"/>
    </row>
    <row r="1755" spans="4:4" x14ac:dyDescent="0.2">
      <c r="D1755" s="11"/>
    </row>
    <row r="1756" spans="4:4" x14ac:dyDescent="0.2">
      <c r="D1756" s="11"/>
    </row>
    <row r="1757" spans="4:4" x14ac:dyDescent="0.2">
      <c r="D1757" s="11"/>
    </row>
    <row r="1758" spans="4:4" x14ac:dyDescent="0.2">
      <c r="D1758" s="11"/>
    </row>
    <row r="1759" spans="4:4" x14ac:dyDescent="0.2">
      <c r="D1759" s="11"/>
    </row>
    <row r="1760" spans="4:4" x14ac:dyDescent="0.2">
      <c r="D1760" s="11"/>
    </row>
    <row r="1761" spans="4:4" x14ac:dyDescent="0.2">
      <c r="D1761" s="11"/>
    </row>
    <row r="1762" spans="4:4" x14ac:dyDescent="0.2">
      <c r="D1762" s="11"/>
    </row>
    <row r="1763" spans="4:4" x14ac:dyDescent="0.2">
      <c r="D1763" s="11"/>
    </row>
    <row r="1764" spans="4:4" x14ac:dyDescent="0.2">
      <c r="D1764" s="11"/>
    </row>
    <row r="1765" spans="4:4" x14ac:dyDescent="0.2">
      <c r="D1765" s="11"/>
    </row>
    <row r="1766" spans="4:4" x14ac:dyDescent="0.2">
      <c r="D1766" s="11"/>
    </row>
    <row r="1767" spans="4:4" x14ac:dyDescent="0.2">
      <c r="D1767" s="11"/>
    </row>
    <row r="1768" spans="4:4" x14ac:dyDescent="0.2">
      <c r="D1768" s="11"/>
    </row>
    <row r="1769" spans="4:4" x14ac:dyDescent="0.2">
      <c r="D1769" s="11"/>
    </row>
    <row r="1770" spans="4:4" x14ac:dyDescent="0.2">
      <c r="D1770" s="11"/>
    </row>
    <row r="1771" spans="4:4" x14ac:dyDescent="0.2">
      <c r="D1771" s="11"/>
    </row>
    <row r="1772" spans="4:4" x14ac:dyDescent="0.2">
      <c r="D1772" s="11"/>
    </row>
    <row r="1773" spans="4:4" x14ac:dyDescent="0.2">
      <c r="D1773" s="11"/>
    </row>
    <row r="1774" spans="4:4" x14ac:dyDescent="0.2">
      <c r="D1774" s="11"/>
    </row>
    <row r="1775" spans="4:4" x14ac:dyDescent="0.2">
      <c r="D1775" s="11"/>
    </row>
    <row r="1776" spans="4:4" x14ac:dyDescent="0.2">
      <c r="D1776" s="11"/>
    </row>
    <row r="1777" spans="4:4" x14ac:dyDescent="0.2">
      <c r="D1777" s="11"/>
    </row>
    <row r="1778" spans="4:4" x14ac:dyDescent="0.2">
      <c r="D1778" s="11"/>
    </row>
    <row r="1779" spans="4:4" x14ac:dyDescent="0.2">
      <c r="D1779" s="11"/>
    </row>
    <row r="1780" spans="4:4" x14ac:dyDescent="0.2">
      <c r="D1780" s="11"/>
    </row>
    <row r="1781" spans="4:4" x14ac:dyDescent="0.2">
      <c r="D1781" s="11"/>
    </row>
    <row r="1782" spans="4:4" x14ac:dyDescent="0.2">
      <c r="D1782" s="11"/>
    </row>
    <row r="1783" spans="4:4" x14ac:dyDescent="0.2">
      <c r="D1783" s="11"/>
    </row>
    <row r="1784" spans="4:4" x14ac:dyDescent="0.2">
      <c r="D1784" s="11"/>
    </row>
    <row r="1785" spans="4:4" x14ac:dyDescent="0.2">
      <c r="D1785" s="11"/>
    </row>
    <row r="1786" spans="4:4" x14ac:dyDescent="0.2">
      <c r="D1786" s="11"/>
    </row>
    <row r="1787" spans="4:4" x14ac:dyDescent="0.2">
      <c r="D1787" s="11"/>
    </row>
    <row r="1788" spans="4:4" x14ac:dyDescent="0.2">
      <c r="D1788" s="11"/>
    </row>
    <row r="1789" spans="4:4" x14ac:dyDescent="0.2">
      <c r="D1789" s="11"/>
    </row>
    <row r="1790" spans="4:4" x14ac:dyDescent="0.2">
      <c r="D1790" s="11"/>
    </row>
    <row r="1791" spans="4:4" x14ac:dyDescent="0.2">
      <c r="D1791" s="11"/>
    </row>
    <row r="1792" spans="4:4" x14ac:dyDescent="0.2">
      <c r="D1792" s="11"/>
    </row>
    <row r="1793" spans="4:4" x14ac:dyDescent="0.2">
      <c r="D1793" s="11"/>
    </row>
    <row r="1794" spans="4:4" x14ac:dyDescent="0.2">
      <c r="D1794" s="11"/>
    </row>
    <row r="1795" spans="4:4" x14ac:dyDescent="0.2">
      <c r="D1795" s="11"/>
    </row>
    <row r="1796" spans="4:4" x14ac:dyDescent="0.2">
      <c r="D1796" s="11"/>
    </row>
    <row r="1797" spans="4:4" x14ac:dyDescent="0.2">
      <c r="D1797" s="11"/>
    </row>
    <row r="1798" spans="4:4" x14ac:dyDescent="0.2">
      <c r="D1798" s="11"/>
    </row>
    <row r="1799" spans="4:4" x14ac:dyDescent="0.2">
      <c r="D1799" s="11"/>
    </row>
    <row r="1800" spans="4:4" x14ac:dyDescent="0.2">
      <c r="D1800" s="11"/>
    </row>
    <row r="1801" spans="4:4" x14ac:dyDescent="0.2">
      <c r="D1801" s="11"/>
    </row>
    <row r="1802" spans="4:4" x14ac:dyDescent="0.2">
      <c r="D1802" s="11"/>
    </row>
    <row r="1803" spans="4:4" x14ac:dyDescent="0.2">
      <c r="D1803" s="11"/>
    </row>
    <row r="1804" spans="4:4" x14ac:dyDescent="0.2">
      <c r="D1804" s="11"/>
    </row>
    <row r="1805" spans="4:4" x14ac:dyDescent="0.2">
      <c r="D1805" s="11"/>
    </row>
    <row r="1806" spans="4:4" x14ac:dyDescent="0.2">
      <c r="D1806" s="11"/>
    </row>
    <row r="1807" spans="4:4" x14ac:dyDescent="0.2">
      <c r="D1807" s="11"/>
    </row>
    <row r="1808" spans="4:4" x14ac:dyDescent="0.2">
      <c r="D1808" s="11"/>
    </row>
    <row r="1809" spans="4:4" x14ac:dyDescent="0.2">
      <c r="D1809" s="11"/>
    </row>
    <row r="1810" spans="4:4" x14ac:dyDescent="0.2">
      <c r="D1810" s="11"/>
    </row>
    <row r="1811" spans="4:4" x14ac:dyDescent="0.2">
      <c r="D1811" s="11"/>
    </row>
    <row r="1812" spans="4:4" x14ac:dyDescent="0.2">
      <c r="D1812" s="11"/>
    </row>
    <row r="1813" spans="4:4" x14ac:dyDescent="0.2">
      <c r="D1813" s="11"/>
    </row>
    <row r="1814" spans="4:4" x14ac:dyDescent="0.2">
      <c r="D1814" s="11"/>
    </row>
    <row r="1815" spans="4:4" x14ac:dyDescent="0.2">
      <c r="D1815" s="11"/>
    </row>
    <row r="1816" spans="4:4" x14ac:dyDescent="0.2">
      <c r="D1816" s="11"/>
    </row>
    <row r="1817" spans="4:4" x14ac:dyDescent="0.2">
      <c r="D1817" s="11"/>
    </row>
    <row r="1818" spans="4:4" x14ac:dyDescent="0.2">
      <c r="D1818" s="11"/>
    </row>
    <row r="1819" spans="4:4" x14ac:dyDescent="0.2">
      <c r="D1819" s="11"/>
    </row>
    <row r="1820" spans="4:4" x14ac:dyDescent="0.2">
      <c r="D1820" s="11"/>
    </row>
    <row r="1821" spans="4:4" x14ac:dyDescent="0.2">
      <c r="D1821" s="11"/>
    </row>
    <row r="1822" spans="4:4" x14ac:dyDescent="0.2">
      <c r="D1822" s="11"/>
    </row>
    <row r="1823" spans="4:4" x14ac:dyDescent="0.2">
      <c r="D1823" s="11"/>
    </row>
    <row r="1824" spans="4:4" x14ac:dyDescent="0.2">
      <c r="D1824" s="11"/>
    </row>
    <row r="1825" spans="4:4" x14ac:dyDescent="0.2">
      <c r="D1825" s="11"/>
    </row>
    <row r="1826" spans="4:4" x14ac:dyDescent="0.2">
      <c r="D1826" s="11"/>
    </row>
    <row r="1827" spans="4:4" x14ac:dyDescent="0.2">
      <c r="D1827" s="11"/>
    </row>
    <row r="1828" spans="4:4" x14ac:dyDescent="0.2">
      <c r="D1828" s="11"/>
    </row>
    <row r="1829" spans="4:4" x14ac:dyDescent="0.2">
      <c r="D1829" s="11"/>
    </row>
    <row r="1830" spans="4:4" x14ac:dyDescent="0.2">
      <c r="D1830" s="11"/>
    </row>
    <row r="1831" spans="4:4" x14ac:dyDescent="0.2">
      <c r="D1831" s="11"/>
    </row>
    <row r="1832" spans="4:4" x14ac:dyDescent="0.2">
      <c r="D1832" s="11"/>
    </row>
    <row r="1833" spans="4:4" x14ac:dyDescent="0.2">
      <c r="D1833" s="11"/>
    </row>
    <row r="1834" spans="4:4" x14ac:dyDescent="0.2">
      <c r="D1834" s="11"/>
    </row>
    <row r="1835" spans="4:4" x14ac:dyDescent="0.2">
      <c r="D1835" s="11"/>
    </row>
    <row r="1836" spans="4:4" x14ac:dyDescent="0.2">
      <c r="D1836" s="11"/>
    </row>
    <row r="1837" spans="4:4" x14ac:dyDescent="0.2">
      <c r="D1837" s="11"/>
    </row>
    <row r="1838" spans="4:4" x14ac:dyDescent="0.2">
      <c r="D1838" s="11"/>
    </row>
    <row r="1839" spans="4:4" x14ac:dyDescent="0.2">
      <c r="D1839" s="11"/>
    </row>
    <row r="1840" spans="4:4" x14ac:dyDescent="0.2">
      <c r="D1840" s="11"/>
    </row>
    <row r="1841" spans="4:4" x14ac:dyDescent="0.2">
      <c r="D1841" s="11"/>
    </row>
    <row r="1842" spans="4:4" x14ac:dyDescent="0.2">
      <c r="D1842" s="11"/>
    </row>
    <row r="1843" spans="4:4" x14ac:dyDescent="0.2">
      <c r="D1843" s="11"/>
    </row>
    <row r="1844" spans="4:4" x14ac:dyDescent="0.2">
      <c r="D1844" s="11"/>
    </row>
    <row r="1845" spans="4:4" x14ac:dyDescent="0.2">
      <c r="D1845" s="11"/>
    </row>
    <row r="1846" spans="4:4" x14ac:dyDescent="0.2">
      <c r="D1846" s="11"/>
    </row>
    <row r="1847" spans="4:4" x14ac:dyDescent="0.2">
      <c r="D1847" s="11"/>
    </row>
    <row r="1848" spans="4:4" x14ac:dyDescent="0.2">
      <c r="D1848" s="11"/>
    </row>
    <row r="1849" spans="4:4" x14ac:dyDescent="0.2">
      <c r="D1849" s="11"/>
    </row>
    <row r="1850" spans="4:4" x14ac:dyDescent="0.2">
      <c r="D1850" s="11"/>
    </row>
    <row r="1851" spans="4:4" x14ac:dyDescent="0.2">
      <c r="D1851" s="11"/>
    </row>
    <row r="1852" spans="4:4" x14ac:dyDescent="0.2">
      <c r="D1852" s="11"/>
    </row>
    <row r="1853" spans="4:4" x14ac:dyDescent="0.2">
      <c r="D1853" s="11"/>
    </row>
    <row r="1854" spans="4:4" x14ac:dyDescent="0.2">
      <c r="D1854" s="11"/>
    </row>
    <row r="1855" spans="4:4" x14ac:dyDescent="0.2">
      <c r="D1855" s="11"/>
    </row>
    <row r="1856" spans="4:4" x14ac:dyDescent="0.2">
      <c r="D1856" s="11"/>
    </row>
    <row r="1857" spans="4:4" x14ac:dyDescent="0.2">
      <c r="D1857" s="11"/>
    </row>
    <row r="1858" spans="4:4" x14ac:dyDescent="0.2">
      <c r="D1858" s="11"/>
    </row>
    <row r="1859" spans="4:4" x14ac:dyDescent="0.2">
      <c r="D1859" s="11"/>
    </row>
    <row r="1860" spans="4:4" x14ac:dyDescent="0.2">
      <c r="D1860" s="11"/>
    </row>
    <row r="1861" spans="4:4" x14ac:dyDescent="0.2">
      <c r="D1861" s="11"/>
    </row>
    <row r="1862" spans="4:4" x14ac:dyDescent="0.2">
      <c r="D1862" s="11"/>
    </row>
    <row r="1863" spans="4:4" x14ac:dyDescent="0.2">
      <c r="D1863" s="11"/>
    </row>
    <row r="1864" spans="4:4" x14ac:dyDescent="0.2">
      <c r="D1864" s="11"/>
    </row>
    <row r="1865" spans="4:4" x14ac:dyDescent="0.2">
      <c r="D1865" s="11"/>
    </row>
    <row r="1866" spans="4:4" x14ac:dyDescent="0.2">
      <c r="D1866" s="11"/>
    </row>
    <row r="1867" spans="4:4" x14ac:dyDescent="0.2">
      <c r="D1867" s="11"/>
    </row>
    <row r="1868" spans="4:4" x14ac:dyDescent="0.2">
      <c r="D1868" s="11"/>
    </row>
    <row r="1869" spans="4:4" x14ac:dyDescent="0.2">
      <c r="D1869" s="11"/>
    </row>
    <row r="1870" spans="4:4" x14ac:dyDescent="0.2">
      <c r="D1870" s="11"/>
    </row>
    <row r="1871" spans="4:4" x14ac:dyDescent="0.2">
      <c r="D1871" s="11"/>
    </row>
    <row r="1872" spans="4:4" x14ac:dyDescent="0.2">
      <c r="D1872" s="11"/>
    </row>
    <row r="1873" spans="4:4" x14ac:dyDescent="0.2">
      <c r="D1873" s="11"/>
    </row>
    <row r="1874" spans="4:4" x14ac:dyDescent="0.2">
      <c r="D1874" s="11"/>
    </row>
    <row r="1875" spans="4:4" x14ac:dyDescent="0.2">
      <c r="D1875" s="11"/>
    </row>
    <row r="1876" spans="4:4" x14ac:dyDescent="0.2">
      <c r="D1876" s="11"/>
    </row>
    <row r="1877" spans="4:4" x14ac:dyDescent="0.2">
      <c r="D1877" s="11"/>
    </row>
    <row r="1878" spans="4:4" x14ac:dyDescent="0.2">
      <c r="D1878" s="11"/>
    </row>
    <row r="1879" spans="4:4" x14ac:dyDescent="0.2">
      <c r="D1879" s="11"/>
    </row>
    <row r="1880" spans="4:4" x14ac:dyDescent="0.2">
      <c r="D1880" s="11"/>
    </row>
    <row r="1881" spans="4:4" x14ac:dyDescent="0.2">
      <c r="D1881" s="11"/>
    </row>
    <row r="1882" spans="4:4" x14ac:dyDescent="0.2">
      <c r="D1882" s="11"/>
    </row>
    <row r="1883" spans="4:4" x14ac:dyDescent="0.2">
      <c r="D1883" s="11"/>
    </row>
    <row r="1884" spans="4:4" x14ac:dyDescent="0.2">
      <c r="D1884" s="11"/>
    </row>
    <row r="1885" spans="4:4" x14ac:dyDescent="0.2">
      <c r="D1885" s="11"/>
    </row>
    <row r="1886" spans="4:4" x14ac:dyDescent="0.2">
      <c r="D1886" s="11"/>
    </row>
    <row r="1887" spans="4:4" x14ac:dyDescent="0.2">
      <c r="D1887" s="11"/>
    </row>
    <row r="1888" spans="4:4" x14ac:dyDescent="0.2">
      <c r="D1888" s="11"/>
    </row>
    <row r="1889" spans="4:4" x14ac:dyDescent="0.2">
      <c r="D1889" s="11"/>
    </row>
    <row r="1890" spans="4:4" x14ac:dyDescent="0.2">
      <c r="D1890" s="11"/>
    </row>
    <row r="1891" spans="4:4" x14ac:dyDescent="0.2">
      <c r="D1891" s="11"/>
    </row>
    <row r="1892" spans="4:4" x14ac:dyDescent="0.2">
      <c r="D1892" s="11"/>
    </row>
    <row r="1893" spans="4:4" x14ac:dyDescent="0.2">
      <c r="D1893" s="11"/>
    </row>
    <row r="1894" spans="4:4" x14ac:dyDescent="0.2">
      <c r="D1894" s="11"/>
    </row>
    <row r="1895" spans="4:4" x14ac:dyDescent="0.2">
      <c r="D1895" s="11"/>
    </row>
    <row r="1896" spans="4:4" x14ac:dyDescent="0.2">
      <c r="D1896" s="11"/>
    </row>
    <row r="1897" spans="4:4" x14ac:dyDescent="0.2">
      <c r="D1897" s="11"/>
    </row>
    <row r="1898" spans="4:4" x14ac:dyDescent="0.2">
      <c r="D1898" s="11"/>
    </row>
    <row r="1899" spans="4:4" x14ac:dyDescent="0.2">
      <c r="D1899" s="11"/>
    </row>
    <row r="1900" spans="4:4" x14ac:dyDescent="0.2">
      <c r="D1900" s="11"/>
    </row>
    <row r="1901" spans="4:4" x14ac:dyDescent="0.2">
      <c r="D1901" s="11"/>
    </row>
    <row r="1902" spans="4:4" x14ac:dyDescent="0.2">
      <c r="D1902" s="11"/>
    </row>
    <row r="1903" spans="4:4" x14ac:dyDescent="0.2">
      <c r="D1903" s="11"/>
    </row>
    <row r="1904" spans="4:4" x14ac:dyDescent="0.2">
      <c r="D1904" s="11"/>
    </row>
    <row r="1905" spans="4:4" x14ac:dyDescent="0.2">
      <c r="D1905" s="11"/>
    </row>
    <row r="1906" spans="4:4" x14ac:dyDescent="0.2">
      <c r="D1906" s="11"/>
    </row>
    <row r="1907" spans="4:4" x14ac:dyDescent="0.2">
      <c r="D1907" s="11"/>
    </row>
    <row r="1908" spans="4:4" x14ac:dyDescent="0.2">
      <c r="D1908" s="11"/>
    </row>
    <row r="1909" spans="4:4" x14ac:dyDescent="0.2">
      <c r="D1909" s="11"/>
    </row>
    <row r="1910" spans="4:4" x14ac:dyDescent="0.2">
      <c r="D1910" s="11"/>
    </row>
    <row r="1911" spans="4:4" x14ac:dyDescent="0.2">
      <c r="D1911" s="11"/>
    </row>
    <row r="1912" spans="4:4" x14ac:dyDescent="0.2">
      <c r="D1912" s="11"/>
    </row>
    <row r="1913" spans="4:4" x14ac:dyDescent="0.2">
      <c r="D1913" s="11"/>
    </row>
    <row r="1914" spans="4:4" x14ac:dyDescent="0.2">
      <c r="D1914" s="11"/>
    </row>
    <row r="1915" spans="4:4" x14ac:dyDescent="0.2">
      <c r="D1915" s="11"/>
    </row>
    <row r="1916" spans="4:4" x14ac:dyDescent="0.2">
      <c r="D1916" s="11"/>
    </row>
    <row r="1917" spans="4:4" x14ac:dyDescent="0.2">
      <c r="D1917" s="11"/>
    </row>
    <row r="1918" spans="4:4" x14ac:dyDescent="0.2">
      <c r="D1918" s="11"/>
    </row>
    <row r="1919" spans="4:4" x14ac:dyDescent="0.2">
      <c r="D1919" s="11"/>
    </row>
    <row r="1920" spans="4:4" x14ac:dyDescent="0.2">
      <c r="D1920" s="11"/>
    </row>
    <row r="1921" spans="4:4" x14ac:dyDescent="0.2">
      <c r="D1921" s="11"/>
    </row>
    <row r="1922" spans="4:4" x14ac:dyDescent="0.2">
      <c r="D1922" s="11"/>
    </row>
    <row r="1923" spans="4:4" x14ac:dyDescent="0.2">
      <c r="D1923" s="11"/>
    </row>
    <row r="1924" spans="4:4" x14ac:dyDescent="0.2">
      <c r="D1924" s="11"/>
    </row>
    <row r="1925" spans="4:4" x14ac:dyDescent="0.2">
      <c r="D1925" s="11"/>
    </row>
    <row r="1926" spans="4:4" x14ac:dyDescent="0.2">
      <c r="D1926" s="11"/>
    </row>
    <row r="1927" spans="4:4" x14ac:dyDescent="0.2">
      <c r="D1927" s="11"/>
    </row>
    <row r="1928" spans="4:4" x14ac:dyDescent="0.2">
      <c r="D1928" s="11"/>
    </row>
    <row r="1929" spans="4:4" x14ac:dyDescent="0.2">
      <c r="D1929" s="11"/>
    </row>
    <row r="1930" spans="4:4" x14ac:dyDescent="0.2">
      <c r="D1930" s="11"/>
    </row>
    <row r="1931" spans="4:4" x14ac:dyDescent="0.2">
      <c r="D1931" s="11"/>
    </row>
    <row r="1932" spans="4:4" x14ac:dyDescent="0.2">
      <c r="D1932" s="11"/>
    </row>
    <row r="1933" spans="4:4" x14ac:dyDescent="0.2">
      <c r="D1933" s="11"/>
    </row>
    <row r="1934" spans="4:4" x14ac:dyDescent="0.2">
      <c r="D1934" s="11"/>
    </row>
    <row r="1935" spans="4:4" x14ac:dyDescent="0.2">
      <c r="D1935" s="11"/>
    </row>
    <row r="1936" spans="4:4" x14ac:dyDescent="0.2">
      <c r="D1936" s="11"/>
    </row>
    <row r="1937" spans="4:4" x14ac:dyDescent="0.2">
      <c r="D1937" s="11"/>
    </row>
    <row r="1938" spans="4:4" x14ac:dyDescent="0.2">
      <c r="D1938" s="11"/>
    </row>
    <row r="1939" spans="4:4" x14ac:dyDescent="0.2">
      <c r="D1939" s="11"/>
    </row>
    <row r="1940" spans="4:4" x14ac:dyDescent="0.2">
      <c r="D1940" s="11"/>
    </row>
    <row r="1941" spans="4:4" x14ac:dyDescent="0.2">
      <c r="D1941" s="11"/>
    </row>
    <row r="1942" spans="4:4" x14ac:dyDescent="0.2">
      <c r="D1942" s="11"/>
    </row>
    <row r="1943" spans="4:4" x14ac:dyDescent="0.2">
      <c r="D1943" s="11"/>
    </row>
    <row r="1944" spans="4:4" x14ac:dyDescent="0.2">
      <c r="D1944" s="11"/>
    </row>
    <row r="1945" spans="4:4" x14ac:dyDescent="0.2">
      <c r="D1945" s="11"/>
    </row>
    <row r="1946" spans="4:4" x14ac:dyDescent="0.2">
      <c r="D1946" s="11"/>
    </row>
    <row r="1947" spans="4:4" x14ac:dyDescent="0.2">
      <c r="D1947" s="11"/>
    </row>
    <row r="1948" spans="4:4" x14ac:dyDescent="0.2">
      <c r="D1948" s="11"/>
    </row>
    <row r="1949" spans="4:4" x14ac:dyDescent="0.2">
      <c r="D1949" s="11"/>
    </row>
    <row r="1950" spans="4:4" x14ac:dyDescent="0.2">
      <c r="D1950" s="11"/>
    </row>
    <row r="1951" spans="4:4" x14ac:dyDescent="0.2">
      <c r="D1951" s="11"/>
    </row>
    <row r="1952" spans="4:4" x14ac:dyDescent="0.2">
      <c r="D1952" s="11"/>
    </row>
    <row r="1953" spans="4:4" x14ac:dyDescent="0.2">
      <c r="D1953" s="11"/>
    </row>
    <row r="1954" spans="4:4" x14ac:dyDescent="0.2">
      <c r="D1954" s="11"/>
    </row>
    <row r="1955" spans="4:4" x14ac:dyDescent="0.2">
      <c r="D1955" s="11"/>
    </row>
    <row r="1956" spans="4:4" x14ac:dyDescent="0.2">
      <c r="D1956" s="11"/>
    </row>
    <row r="1957" spans="4:4" x14ac:dyDescent="0.2">
      <c r="D1957" s="11"/>
    </row>
    <row r="1958" spans="4:4" x14ac:dyDescent="0.2">
      <c r="D1958" s="11"/>
    </row>
    <row r="1959" spans="4:4" x14ac:dyDescent="0.2">
      <c r="D1959" s="11"/>
    </row>
    <row r="1960" spans="4:4" x14ac:dyDescent="0.2">
      <c r="D1960" s="11"/>
    </row>
    <row r="1961" spans="4:4" x14ac:dyDescent="0.2">
      <c r="D1961" s="11"/>
    </row>
    <row r="1962" spans="4:4" x14ac:dyDescent="0.2">
      <c r="D1962" s="11"/>
    </row>
    <row r="1963" spans="4:4" x14ac:dyDescent="0.2">
      <c r="D1963" s="11"/>
    </row>
    <row r="1964" spans="4:4" x14ac:dyDescent="0.2">
      <c r="D1964" s="11"/>
    </row>
    <row r="1965" spans="4:4" x14ac:dyDescent="0.2">
      <c r="D1965" s="11"/>
    </row>
    <row r="1966" spans="4:4" x14ac:dyDescent="0.2">
      <c r="D1966" s="11"/>
    </row>
    <row r="1967" spans="4:4" x14ac:dyDescent="0.2">
      <c r="D1967" s="11"/>
    </row>
    <row r="1968" spans="4:4" x14ac:dyDescent="0.2">
      <c r="D1968" s="11"/>
    </row>
    <row r="1969" spans="4:4" x14ac:dyDescent="0.2">
      <c r="D1969" s="11"/>
    </row>
    <row r="1970" spans="4:4" x14ac:dyDescent="0.2">
      <c r="D1970" s="11"/>
    </row>
    <row r="1971" spans="4:4" x14ac:dyDescent="0.2">
      <c r="D1971" s="11"/>
    </row>
    <row r="1972" spans="4:4" x14ac:dyDescent="0.2">
      <c r="D1972" s="11"/>
    </row>
    <row r="1973" spans="4:4" x14ac:dyDescent="0.2">
      <c r="D1973" s="11"/>
    </row>
    <row r="1974" spans="4:4" x14ac:dyDescent="0.2">
      <c r="D1974" s="11"/>
    </row>
    <row r="1975" spans="4:4" x14ac:dyDescent="0.2">
      <c r="D1975" s="11"/>
    </row>
    <row r="1976" spans="4:4" x14ac:dyDescent="0.2">
      <c r="D1976" s="11"/>
    </row>
    <row r="1977" spans="4:4" x14ac:dyDescent="0.2">
      <c r="D1977" s="11"/>
    </row>
    <row r="1978" spans="4:4" x14ac:dyDescent="0.2">
      <c r="D1978" s="11"/>
    </row>
    <row r="1979" spans="4:4" x14ac:dyDescent="0.2">
      <c r="D1979" s="11"/>
    </row>
    <row r="1980" spans="4:4" x14ac:dyDescent="0.2">
      <c r="D1980" s="11"/>
    </row>
    <row r="1981" spans="4:4" x14ac:dyDescent="0.2">
      <c r="D1981" s="11"/>
    </row>
    <row r="1982" spans="4:4" x14ac:dyDescent="0.2">
      <c r="D1982" s="11"/>
    </row>
    <row r="1983" spans="4:4" x14ac:dyDescent="0.2">
      <c r="D1983" s="11"/>
    </row>
    <row r="1984" spans="4:4" x14ac:dyDescent="0.2">
      <c r="D1984" s="11"/>
    </row>
    <row r="1985" spans="4:4" x14ac:dyDescent="0.2">
      <c r="D1985" s="11"/>
    </row>
    <row r="1986" spans="4:4" x14ac:dyDescent="0.2">
      <c r="D1986" s="11"/>
    </row>
    <row r="1987" spans="4:4" x14ac:dyDescent="0.2">
      <c r="D1987" s="11"/>
    </row>
    <row r="1988" spans="4:4" x14ac:dyDescent="0.2">
      <c r="D1988" s="11"/>
    </row>
    <row r="1989" spans="4:4" x14ac:dyDescent="0.2">
      <c r="D1989" s="11"/>
    </row>
    <row r="1990" spans="4:4" x14ac:dyDescent="0.2">
      <c r="D1990" s="11"/>
    </row>
    <row r="1991" spans="4:4" x14ac:dyDescent="0.2">
      <c r="D1991" s="11"/>
    </row>
    <row r="1992" spans="4:4" x14ac:dyDescent="0.2">
      <c r="D1992" s="11"/>
    </row>
    <row r="1993" spans="4:4" x14ac:dyDescent="0.2">
      <c r="D1993" s="11"/>
    </row>
    <row r="1994" spans="4:4" x14ac:dyDescent="0.2">
      <c r="D1994" s="11"/>
    </row>
    <row r="1995" spans="4:4" x14ac:dyDescent="0.2">
      <c r="D1995" s="11"/>
    </row>
    <row r="1996" spans="4:4" x14ac:dyDescent="0.2">
      <c r="D1996" s="11"/>
    </row>
    <row r="1997" spans="4:4" x14ac:dyDescent="0.2">
      <c r="D1997" s="11"/>
    </row>
    <row r="1998" spans="4:4" x14ac:dyDescent="0.2">
      <c r="D1998" s="11"/>
    </row>
    <row r="1999" spans="4:4" x14ac:dyDescent="0.2">
      <c r="D1999" s="11"/>
    </row>
    <row r="2000" spans="4:4" x14ac:dyDescent="0.2">
      <c r="D2000" s="11"/>
    </row>
    <row r="2001" spans="4:4" x14ac:dyDescent="0.2">
      <c r="D2001" s="11"/>
    </row>
    <row r="2002" spans="4:4" x14ac:dyDescent="0.2">
      <c r="D2002" s="11"/>
    </row>
    <row r="2003" spans="4:4" x14ac:dyDescent="0.2">
      <c r="D2003" s="11"/>
    </row>
    <row r="2004" spans="4:4" x14ac:dyDescent="0.2">
      <c r="D2004" s="11"/>
    </row>
    <row r="2005" spans="4:4" x14ac:dyDescent="0.2">
      <c r="D2005" s="11"/>
    </row>
    <row r="2006" spans="4:4" x14ac:dyDescent="0.2">
      <c r="D2006" s="11"/>
    </row>
    <row r="2007" spans="4:4" x14ac:dyDescent="0.2">
      <c r="D2007" s="11"/>
    </row>
    <row r="2008" spans="4:4" x14ac:dyDescent="0.2">
      <c r="D2008" s="11"/>
    </row>
    <row r="2009" spans="4:4" x14ac:dyDescent="0.2">
      <c r="D2009" s="11"/>
    </row>
    <row r="2010" spans="4:4" x14ac:dyDescent="0.2">
      <c r="D2010" s="11"/>
    </row>
    <row r="2011" spans="4:4" x14ac:dyDescent="0.2">
      <c r="D2011" s="11"/>
    </row>
    <row r="2012" spans="4:4" x14ac:dyDescent="0.2">
      <c r="D2012" s="11"/>
    </row>
    <row r="2013" spans="4:4" x14ac:dyDescent="0.2">
      <c r="D2013" s="11"/>
    </row>
    <row r="2014" spans="4:4" x14ac:dyDescent="0.2">
      <c r="D2014" s="11"/>
    </row>
    <row r="2015" spans="4:4" x14ac:dyDescent="0.2">
      <c r="D2015" s="11"/>
    </row>
    <row r="2016" spans="4:4" x14ac:dyDescent="0.2">
      <c r="D2016" s="11"/>
    </row>
    <row r="2017" spans="4:4" x14ac:dyDescent="0.2">
      <c r="D2017" s="11"/>
    </row>
    <row r="2018" spans="4:4" x14ac:dyDescent="0.2">
      <c r="D2018" s="11"/>
    </row>
    <row r="2019" spans="4:4" x14ac:dyDescent="0.2">
      <c r="D2019" s="11"/>
    </row>
    <row r="2020" spans="4:4" x14ac:dyDescent="0.2">
      <c r="D2020" s="11"/>
    </row>
    <row r="2021" spans="4:4" x14ac:dyDescent="0.2">
      <c r="D2021" s="11"/>
    </row>
    <row r="2022" spans="4:4" x14ac:dyDescent="0.2">
      <c r="D2022" s="11"/>
    </row>
    <row r="2023" spans="4:4" x14ac:dyDescent="0.2">
      <c r="D2023" s="11"/>
    </row>
    <row r="2024" spans="4:4" x14ac:dyDescent="0.2">
      <c r="D2024" s="11"/>
    </row>
    <row r="2025" spans="4:4" x14ac:dyDescent="0.2">
      <c r="D2025" s="11"/>
    </row>
    <row r="2026" spans="4:4" x14ac:dyDescent="0.2">
      <c r="D2026" s="11"/>
    </row>
    <row r="2027" spans="4:4" x14ac:dyDescent="0.2">
      <c r="D2027" s="11"/>
    </row>
    <row r="2028" spans="4:4" x14ac:dyDescent="0.2">
      <c r="D2028" s="11"/>
    </row>
    <row r="2029" spans="4:4" x14ac:dyDescent="0.2">
      <c r="D2029" s="11"/>
    </row>
    <row r="2030" spans="4:4" x14ac:dyDescent="0.2">
      <c r="D2030" s="11"/>
    </row>
    <row r="2031" spans="4:4" x14ac:dyDescent="0.2">
      <c r="D2031" s="11"/>
    </row>
    <row r="2032" spans="4:4" x14ac:dyDescent="0.2">
      <c r="D2032" s="11"/>
    </row>
    <row r="2033" spans="4:4" x14ac:dyDescent="0.2">
      <c r="D2033" s="11"/>
    </row>
    <row r="2034" spans="4:4" x14ac:dyDescent="0.2">
      <c r="D2034" s="11"/>
    </row>
    <row r="2035" spans="4:4" x14ac:dyDescent="0.2">
      <c r="D2035" s="11"/>
    </row>
    <row r="2036" spans="4:4" x14ac:dyDescent="0.2">
      <c r="D2036" s="11"/>
    </row>
    <row r="2037" spans="4:4" x14ac:dyDescent="0.2">
      <c r="D2037" s="11"/>
    </row>
    <row r="2038" spans="4:4" x14ac:dyDescent="0.2">
      <c r="D2038" s="11"/>
    </row>
    <row r="2039" spans="4:4" x14ac:dyDescent="0.2">
      <c r="D2039" s="11"/>
    </row>
    <row r="2040" spans="4:4" x14ac:dyDescent="0.2">
      <c r="D2040" s="11"/>
    </row>
    <row r="2041" spans="4:4" x14ac:dyDescent="0.2">
      <c r="D2041" s="11"/>
    </row>
    <row r="2042" spans="4:4" x14ac:dyDescent="0.2">
      <c r="D2042" s="11"/>
    </row>
    <row r="2043" spans="4:4" x14ac:dyDescent="0.2">
      <c r="D2043" s="11"/>
    </row>
    <row r="2044" spans="4:4" x14ac:dyDescent="0.2">
      <c r="D2044" s="11"/>
    </row>
    <row r="2045" spans="4:4" x14ac:dyDescent="0.2">
      <c r="D2045" s="11"/>
    </row>
    <row r="2046" spans="4:4" x14ac:dyDescent="0.2">
      <c r="D2046" s="11"/>
    </row>
    <row r="2047" spans="4:4" x14ac:dyDescent="0.2">
      <c r="D2047" s="11"/>
    </row>
    <row r="2048" spans="4:4" x14ac:dyDescent="0.2">
      <c r="D2048" s="11"/>
    </row>
    <row r="2049" spans="4:4" x14ac:dyDescent="0.2">
      <c r="D2049" s="11"/>
    </row>
    <row r="2050" spans="4:4" x14ac:dyDescent="0.2">
      <c r="D2050" s="11"/>
    </row>
    <row r="2051" spans="4:4" x14ac:dyDescent="0.2">
      <c r="D2051" s="11"/>
    </row>
    <row r="2052" spans="4:4" x14ac:dyDescent="0.2">
      <c r="D2052" s="11"/>
    </row>
    <row r="2053" spans="4:4" x14ac:dyDescent="0.2">
      <c r="D2053" s="11"/>
    </row>
    <row r="2054" spans="4:4" x14ac:dyDescent="0.2">
      <c r="D2054" s="11"/>
    </row>
    <row r="2055" spans="4:4" x14ac:dyDescent="0.2">
      <c r="D2055" s="11"/>
    </row>
    <row r="2056" spans="4:4" x14ac:dyDescent="0.2">
      <c r="D2056" s="11"/>
    </row>
    <row r="2057" spans="4:4" x14ac:dyDescent="0.2">
      <c r="D2057" s="11"/>
    </row>
    <row r="2058" spans="4:4" x14ac:dyDescent="0.2">
      <c r="D2058" s="11"/>
    </row>
    <row r="2059" spans="4:4" x14ac:dyDescent="0.2">
      <c r="D2059" s="11"/>
    </row>
    <row r="2060" spans="4:4" x14ac:dyDescent="0.2">
      <c r="D2060" s="11"/>
    </row>
    <row r="2061" spans="4:4" x14ac:dyDescent="0.2">
      <c r="D2061" s="11"/>
    </row>
    <row r="2062" spans="4:4" x14ac:dyDescent="0.2">
      <c r="D2062" s="11"/>
    </row>
    <row r="2063" spans="4:4" x14ac:dyDescent="0.2">
      <c r="D2063" s="11"/>
    </row>
    <row r="2064" spans="4:4" x14ac:dyDescent="0.2">
      <c r="D2064" s="11"/>
    </row>
    <row r="2065" spans="4:4" x14ac:dyDescent="0.2">
      <c r="D2065" s="11"/>
    </row>
    <row r="2066" spans="4:4" x14ac:dyDescent="0.2">
      <c r="D2066" s="11"/>
    </row>
    <row r="2067" spans="4:4" x14ac:dyDescent="0.2">
      <c r="D2067" s="11"/>
    </row>
    <row r="2068" spans="4:4" x14ac:dyDescent="0.2">
      <c r="D2068" s="11"/>
    </row>
    <row r="2069" spans="4:4" x14ac:dyDescent="0.2">
      <c r="D2069" s="11"/>
    </row>
    <row r="2070" spans="4:4" x14ac:dyDescent="0.2">
      <c r="D2070" s="11"/>
    </row>
    <row r="2071" spans="4:4" x14ac:dyDescent="0.2">
      <c r="D2071" s="11"/>
    </row>
    <row r="2072" spans="4:4" x14ac:dyDescent="0.2">
      <c r="D2072" s="11"/>
    </row>
    <row r="2073" spans="4:4" x14ac:dyDescent="0.2">
      <c r="D2073" s="11"/>
    </row>
    <row r="2074" spans="4:4" x14ac:dyDescent="0.2">
      <c r="D2074" s="11"/>
    </row>
    <row r="2075" spans="4:4" x14ac:dyDescent="0.2">
      <c r="D2075" s="11"/>
    </row>
    <row r="2076" spans="4:4" x14ac:dyDescent="0.2">
      <c r="D2076" s="11"/>
    </row>
    <row r="2077" spans="4:4" x14ac:dyDescent="0.2">
      <c r="D2077" s="11"/>
    </row>
    <row r="2078" spans="4:4" x14ac:dyDescent="0.2">
      <c r="D2078" s="11"/>
    </row>
    <row r="2079" spans="4:4" x14ac:dyDescent="0.2">
      <c r="D2079" s="11"/>
    </row>
    <row r="2080" spans="4:4" x14ac:dyDescent="0.2">
      <c r="D2080" s="11"/>
    </row>
    <row r="2081" spans="4:4" x14ac:dyDescent="0.2">
      <c r="D2081" s="11"/>
    </row>
    <row r="2082" spans="4:4" x14ac:dyDescent="0.2">
      <c r="D2082" s="11"/>
    </row>
    <row r="2083" spans="4:4" x14ac:dyDescent="0.2">
      <c r="D2083" s="11"/>
    </row>
    <row r="2084" spans="4:4" x14ac:dyDescent="0.2">
      <c r="D2084" s="11"/>
    </row>
    <row r="2085" spans="4:4" x14ac:dyDescent="0.2">
      <c r="D2085" s="11"/>
    </row>
    <row r="2086" spans="4:4" x14ac:dyDescent="0.2">
      <c r="D2086" s="11"/>
    </row>
    <row r="2087" spans="4:4" x14ac:dyDescent="0.2">
      <c r="D2087" s="11"/>
    </row>
    <row r="2088" spans="4:4" x14ac:dyDescent="0.2">
      <c r="D2088" s="11"/>
    </row>
    <row r="2089" spans="4:4" x14ac:dyDescent="0.2">
      <c r="D2089" s="11"/>
    </row>
    <row r="2090" spans="4:4" x14ac:dyDescent="0.2">
      <c r="D2090" s="11"/>
    </row>
    <row r="2091" spans="4:4" x14ac:dyDescent="0.2">
      <c r="D2091" s="11"/>
    </row>
    <row r="2092" spans="4:4" x14ac:dyDescent="0.2">
      <c r="D2092" s="11"/>
    </row>
    <row r="2093" spans="4:4" x14ac:dyDescent="0.2">
      <c r="D2093" s="11"/>
    </row>
    <row r="2094" spans="4:4" x14ac:dyDescent="0.2">
      <c r="D2094" s="11"/>
    </row>
    <row r="2095" spans="4:4" x14ac:dyDescent="0.2">
      <c r="D2095" s="11"/>
    </row>
    <row r="2096" spans="4:4" x14ac:dyDescent="0.2">
      <c r="D2096" s="11"/>
    </row>
    <row r="2097" spans="4:4" x14ac:dyDescent="0.2">
      <c r="D2097" s="11"/>
    </row>
    <row r="2098" spans="4:4" x14ac:dyDescent="0.2">
      <c r="D2098" s="11"/>
    </row>
    <row r="2099" spans="4:4" x14ac:dyDescent="0.2">
      <c r="D2099" s="11"/>
    </row>
    <row r="2100" spans="4:4" x14ac:dyDescent="0.2">
      <c r="D2100" s="11"/>
    </row>
    <row r="2101" spans="4:4" x14ac:dyDescent="0.2">
      <c r="D2101" s="11"/>
    </row>
    <row r="2102" spans="4:4" x14ac:dyDescent="0.2">
      <c r="D2102" s="11"/>
    </row>
    <row r="2103" spans="4:4" x14ac:dyDescent="0.2">
      <c r="D2103" s="11"/>
    </row>
    <row r="2104" spans="4:4" x14ac:dyDescent="0.2">
      <c r="D2104" s="11"/>
    </row>
    <row r="2105" spans="4:4" x14ac:dyDescent="0.2">
      <c r="D2105" s="11"/>
    </row>
    <row r="2106" spans="4:4" x14ac:dyDescent="0.2">
      <c r="D2106" s="11"/>
    </row>
    <row r="2107" spans="4:4" x14ac:dyDescent="0.2">
      <c r="D2107" s="11"/>
    </row>
    <row r="2108" spans="4:4" x14ac:dyDescent="0.2">
      <c r="D2108" s="11"/>
    </row>
    <row r="2109" spans="4:4" x14ac:dyDescent="0.2">
      <c r="D2109" s="11"/>
    </row>
    <row r="2110" spans="4:4" x14ac:dyDescent="0.2">
      <c r="D2110" s="11"/>
    </row>
    <row r="2111" spans="4:4" x14ac:dyDescent="0.2">
      <c r="D2111" s="11"/>
    </row>
    <row r="2112" spans="4:4" x14ac:dyDescent="0.2">
      <c r="D2112" s="11"/>
    </row>
    <row r="2113" spans="4:4" x14ac:dyDescent="0.2">
      <c r="D2113" s="11"/>
    </row>
    <row r="2114" spans="4:4" x14ac:dyDescent="0.2">
      <c r="D2114" s="11"/>
    </row>
    <row r="2115" spans="4:4" x14ac:dyDescent="0.2">
      <c r="D2115" s="11"/>
    </row>
    <row r="2116" spans="4:4" x14ac:dyDescent="0.2">
      <c r="D2116" s="11"/>
    </row>
    <row r="2117" spans="4:4" x14ac:dyDescent="0.2">
      <c r="D2117" s="11"/>
    </row>
    <row r="2118" spans="4:4" x14ac:dyDescent="0.2">
      <c r="D2118" s="11"/>
    </row>
    <row r="2119" spans="4:4" x14ac:dyDescent="0.2">
      <c r="D2119" s="11"/>
    </row>
    <row r="2120" spans="4:4" x14ac:dyDescent="0.2">
      <c r="D2120" s="11"/>
    </row>
    <row r="2121" spans="4:4" x14ac:dyDescent="0.2">
      <c r="D2121" s="11"/>
    </row>
    <row r="2122" spans="4:4" x14ac:dyDescent="0.2">
      <c r="D2122" s="11"/>
    </row>
    <row r="2123" spans="4:4" x14ac:dyDescent="0.2">
      <c r="D2123" s="11"/>
    </row>
    <row r="2124" spans="4:4" x14ac:dyDescent="0.2">
      <c r="D2124" s="11"/>
    </row>
    <row r="2125" spans="4:4" x14ac:dyDescent="0.2">
      <c r="D2125" s="11"/>
    </row>
    <row r="2126" spans="4:4" x14ac:dyDescent="0.2">
      <c r="D2126" s="11"/>
    </row>
    <row r="2127" spans="4:4" x14ac:dyDescent="0.2">
      <c r="D2127" s="11"/>
    </row>
    <row r="2128" spans="4:4" x14ac:dyDescent="0.2">
      <c r="D2128" s="11"/>
    </row>
    <row r="2129" spans="4:4" x14ac:dyDescent="0.2">
      <c r="D2129" s="11"/>
    </row>
    <row r="2130" spans="4:4" x14ac:dyDescent="0.2">
      <c r="D2130" s="11"/>
    </row>
    <row r="2131" spans="4:4" x14ac:dyDescent="0.2">
      <c r="D2131" s="11"/>
    </row>
    <row r="2132" spans="4:4" x14ac:dyDescent="0.2">
      <c r="D2132" s="11"/>
    </row>
    <row r="2133" spans="4:4" x14ac:dyDescent="0.2">
      <c r="D2133" s="11"/>
    </row>
    <row r="2134" spans="4:4" x14ac:dyDescent="0.2">
      <c r="D2134" s="11"/>
    </row>
    <row r="2135" spans="4:4" x14ac:dyDescent="0.2">
      <c r="D2135" s="11"/>
    </row>
    <row r="2136" spans="4:4" x14ac:dyDescent="0.2">
      <c r="D2136" s="11"/>
    </row>
    <row r="2137" spans="4:4" x14ac:dyDescent="0.2">
      <c r="D2137" s="11"/>
    </row>
    <row r="2138" spans="4:4" x14ac:dyDescent="0.2">
      <c r="D2138" s="11"/>
    </row>
    <row r="2139" spans="4:4" x14ac:dyDescent="0.2">
      <c r="D2139" s="11"/>
    </row>
    <row r="2140" spans="4:4" x14ac:dyDescent="0.2">
      <c r="D2140" s="11"/>
    </row>
    <row r="2141" spans="4:4" x14ac:dyDescent="0.2">
      <c r="D2141" s="11"/>
    </row>
    <row r="2142" spans="4:4" x14ac:dyDescent="0.2">
      <c r="D2142" s="11"/>
    </row>
    <row r="2143" spans="4:4" x14ac:dyDescent="0.2">
      <c r="D2143" s="11"/>
    </row>
    <row r="2144" spans="4:4" x14ac:dyDescent="0.2">
      <c r="D2144" s="11"/>
    </row>
    <row r="2145" spans="4:4" x14ac:dyDescent="0.2">
      <c r="D2145" s="11"/>
    </row>
    <row r="2146" spans="4:4" x14ac:dyDescent="0.2">
      <c r="D2146" s="11"/>
    </row>
    <row r="2147" spans="4:4" x14ac:dyDescent="0.2">
      <c r="D2147" s="11"/>
    </row>
    <row r="2148" spans="4:4" x14ac:dyDescent="0.2">
      <c r="D2148" s="11"/>
    </row>
    <row r="2149" spans="4:4" x14ac:dyDescent="0.2">
      <c r="D2149" s="11"/>
    </row>
    <row r="2150" spans="4:4" x14ac:dyDescent="0.2">
      <c r="D2150" s="11"/>
    </row>
    <row r="2151" spans="4:4" x14ac:dyDescent="0.2">
      <c r="D2151" s="11"/>
    </row>
    <row r="2152" spans="4:4" x14ac:dyDescent="0.2">
      <c r="D2152" s="11"/>
    </row>
    <row r="2153" spans="4:4" x14ac:dyDescent="0.2">
      <c r="D2153" s="11"/>
    </row>
    <row r="2154" spans="4:4" x14ac:dyDescent="0.2">
      <c r="D2154" s="11"/>
    </row>
    <row r="2155" spans="4:4" x14ac:dyDescent="0.2">
      <c r="D2155" s="11"/>
    </row>
    <row r="2156" spans="4:4" x14ac:dyDescent="0.2">
      <c r="D2156" s="11"/>
    </row>
    <row r="2157" spans="4:4" x14ac:dyDescent="0.2">
      <c r="D2157" s="11"/>
    </row>
    <row r="2158" spans="4:4" x14ac:dyDescent="0.2">
      <c r="D2158" s="11"/>
    </row>
    <row r="2159" spans="4:4" x14ac:dyDescent="0.2">
      <c r="D2159" s="11"/>
    </row>
    <row r="2160" spans="4:4" x14ac:dyDescent="0.2">
      <c r="D2160" s="11"/>
    </row>
    <row r="2161" spans="4:4" x14ac:dyDescent="0.2">
      <c r="D2161" s="11"/>
    </row>
    <row r="2162" spans="4:4" x14ac:dyDescent="0.2">
      <c r="D2162" s="11"/>
    </row>
    <row r="2163" spans="4:4" x14ac:dyDescent="0.2">
      <c r="D2163" s="11"/>
    </row>
    <row r="2164" spans="4:4" x14ac:dyDescent="0.2">
      <c r="D2164" s="11"/>
    </row>
    <row r="2165" spans="4:4" x14ac:dyDescent="0.2">
      <c r="D2165" s="11"/>
    </row>
    <row r="2166" spans="4:4" x14ac:dyDescent="0.2">
      <c r="D2166" s="11"/>
    </row>
    <row r="2167" spans="4:4" x14ac:dyDescent="0.2">
      <c r="D2167" s="11"/>
    </row>
    <row r="2168" spans="4:4" x14ac:dyDescent="0.2">
      <c r="D2168" s="11"/>
    </row>
    <row r="2169" spans="4:4" x14ac:dyDescent="0.2">
      <c r="D2169" s="11"/>
    </row>
    <row r="2170" spans="4:4" x14ac:dyDescent="0.2">
      <c r="D2170" s="11"/>
    </row>
    <row r="2171" spans="4:4" x14ac:dyDescent="0.2">
      <c r="D2171" s="11"/>
    </row>
    <row r="2172" spans="4:4" x14ac:dyDescent="0.2">
      <c r="D2172" s="11"/>
    </row>
    <row r="2173" spans="4:4" x14ac:dyDescent="0.2">
      <c r="D2173" s="11"/>
    </row>
    <row r="2174" spans="4:4" x14ac:dyDescent="0.2">
      <c r="D2174" s="11"/>
    </row>
    <row r="2175" spans="4:4" x14ac:dyDescent="0.2">
      <c r="D2175" s="11"/>
    </row>
    <row r="2176" spans="4:4" x14ac:dyDescent="0.2">
      <c r="D2176" s="11"/>
    </row>
    <row r="2177" spans="4:4" x14ac:dyDescent="0.2">
      <c r="D2177" s="11"/>
    </row>
    <row r="2178" spans="4:4" x14ac:dyDescent="0.2">
      <c r="D2178" s="11"/>
    </row>
    <row r="2179" spans="4:4" x14ac:dyDescent="0.2">
      <c r="D2179" s="11"/>
    </row>
    <row r="2180" spans="4:4" x14ac:dyDescent="0.2">
      <c r="D2180" s="11"/>
    </row>
    <row r="2181" spans="4:4" x14ac:dyDescent="0.2">
      <c r="D2181" s="11"/>
    </row>
    <row r="2182" spans="4:4" x14ac:dyDescent="0.2">
      <c r="D2182" s="11"/>
    </row>
    <row r="2183" spans="4:4" x14ac:dyDescent="0.2">
      <c r="D2183" s="11"/>
    </row>
    <row r="2184" spans="4:4" x14ac:dyDescent="0.2">
      <c r="D2184" s="11"/>
    </row>
    <row r="2185" spans="4:4" x14ac:dyDescent="0.2">
      <c r="D2185" s="11"/>
    </row>
    <row r="2186" spans="4:4" x14ac:dyDescent="0.2">
      <c r="D2186" s="11"/>
    </row>
    <row r="2187" spans="4:4" x14ac:dyDescent="0.2">
      <c r="D2187" s="11"/>
    </row>
    <row r="2188" spans="4:4" x14ac:dyDescent="0.2">
      <c r="D2188" s="11"/>
    </row>
    <row r="2189" spans="4:4" x14ac:dyDescent="0.2">
      <c r="D2189" s="11"/>
    </row>
    <row r="2190" spans="4:4" x14ac:dyDescent="0.2">
      <c r="D2190" s="11"/>
    </row>
    <row r="2191" spans="4:4" x14ac:dyDescent="0.2">
      <c r="D2191" s="11"/>
    </row>
    <row r="2192" spans="4:4" x14ac:dyDescent="0.2">
      <c r="D2192" s="11"/>
    </row>
    <row r="2193" spans="4:4" x14ac:dyDescent="0.2">
      <c r="D2193" s="11"/>
    </row>
    <row r="2194" spans="4:4" x14ac:dyDescent="0.2">
      <c r="D2194" s="11"/>
    </row>
    <row r="2195" spans="4:4" x14ac:dyDescent="0.2">
      <c r="D2195" s="11"/>
    </row>
    <row r="2196" spans="4:4" x14ac:dyDescent="0.2">
      <c r="D2196" s="11"/>
    </row>
    <row r="2197" spans="4:4" x14ac:dyDescent="0.2">
      <c r="D2197" s="11"/>
    </row>
    <row r="2198" spans="4:4" x14ac:dyDescent="0.2">
      <c r="D2198" s="11"/>
    </row>
    <row r="2199" spans="4:4" x14ac:dyDescent="0.2">
      <c r="D2199" s="11"/>
    </row>
    <row r="2200" spans="4:4" x14ac:dyDescent="0.2">
      <c r="D2200" s="11"/>
    </row>
    <row r="2201" spans="4:4" x14ac:dyDescent="0.2">
      <c r="D2201" s="11"/>
    </row>
    <row r="2202" spans="4:4" x14ac:dyDescent="0.2">
      <c r="D2202" s="11"/>
    </row>
    <row r="2203" spans="4:4" x14ac:dyDescent="0.2">
      <c r="D2203" s="11"/>
    </row>
    <row r="2204" spans="4:4" x14ac:dyDescent="0.2">
      <c r="D2204" s="11"/>
    </row>
    <row r="2205" spans="4:4" x14ac:dyDescent="0.2">
      <c r="D2205" s="11"/>
    </row>
    <row r="2206" spans="4:4" x14ac:dyDescent="0.2">
      <c r="D2206" s="11"/>
    </row>
    <row r="2207" spans="4:4" x14ac:dyDescent="0.2">
      <c r="D2207" s="11"/>
    </row>
    <row r="2208" spans="4:4" x14ac:dyDescent="0.2">
      <c r="D2208" s="11"/>
    </row>
    <row r="2209" spans="4:4" x14ac:dyDescent="0.2">
      <c r="D2209" s="11"/>
    </row>
    <row r="2210" spans="4:4" x14ac:dyDescent="0.2">
      <c r="D2210" s="11"/>
    </row>
    <row r="2211" spans="4:4" x14ac:dyDescent="0.2">
      <c r="D2211" s="11"/>
    </row>
    <row r="2212" spans="4:4" x14ac:dyDescent="0.2">
      <c r="D2212" s="11"/>
    </row>
    <row r="2213" spans="4:4" x14ac:dyDescent="0.2">
      <c r="D2213" s="11"/>
    </row>
    <row r="2214" spans="4:4" x14ac:dyDescent="0.2">
      <c r="D2214" s="11"/>
    </row>
    <row r="2215" spans="4:4" x14ac:dyDescent="0.2">
      <c r="D2215" s="11"/>
    </row>
    <row r="2216" spans="4:4" x14ac:dyDescent="0.2">
      <c r="D2216" s="11"/>
    </row>
    <row r="2217" spans="4:4" x14ac:dyDescent="0.2">
      <c r="D2217" s="11"/>
    </row>
    <row r="2218" spans="4:4" x14ac:dyDescent="0.2">
      <c r="D2218" s="11"/>
    </row>
    <row r="2219" spans="4:4" x14ac:dyDescent="0.2">
      <c r="D2219" s="11"/>
    </row>
    <row r="2220" spans="4:4" x14ac:dyDescent="0.2">
      <c r="D2220" s="11"/>
    </row>
    <row r="2221" spans="4:4" x14ac:dyDescent="0.2">
      <c r="D2221" s="11"/>
    </row>
    <row r="2222" spans="4:4" x14ac:dyDescent="0.2">
      <c r="D2222" s="11"/>
    </row>
    <row r="2223" spans="4:4" x14ac:dyDescent="0.2">
      <c r="D2223" s="11"/>
    </row>
    <row r="2224" spans="4:4" x14ac:dyDescent="0.2">
      <c r="D2224" s="11"/>
    </row>
    <row r="2225" spans="4:4" x14ac:dyDescent="0.2">
      <c r="D2225" s="11"/>
    </row>
    <row r="2226" spans="4:4" x14ac:dyDescent="0.2">
      <c r="D2226" s="11"/>
    </row>
    <row r="2227" spans="4:4" x14ac:dyDescent="0.2">
      <c r="D2227" s="11"/>
    </row>
    <row r="2228" spans="4:4" x14ac:dyDescent="0.2">
      <c r="D2228" s="11"/>
    </row>
    <row r="2229" spans="4:4" x14ac:dyDescent="0.2">
      <c r="D2229" s="11"/>
    </row>
    <row r="2230" spans="4:4" x14ac:dyDescent="0.2">
      <c r="D2230" s="11"/>
    </row>
    <row r="2231" spans="4:4" x14ac:dyDescent="0.2">
      <c r="D2231" s="11"/>
    </row>
    <row r="2232" spans="4:4" x14ac:dyDescent="0.2">
      <c r="D2232" s="11"/>
    </row>
    <row r="2233" spans="4:4" x14ac:dyDescent="0.2">
      <c r="D2233" s="11"/>
    </row>
    <row r="2234" spans="4:4" x14ac:dyDescent="0.2">
      <c r="D2234" s="11"/>
    </row>
    <row r="2235" spans="4:4" x14ac:dyDescent="0.2">
      <c r="D2235" s="11"/>
    </row>
    <row r="2236" spans="4:4" x14ac:dyDescent="0.2">
      <c r="D2236" s="11"/>
    </row>
    <row r="2237" spans="4:4" x14ac:dyDescent="0.2">
      <c r="D2237" s="11"/>
    </row>
    <row r="2238" spans="4:4" x14ac:dyDescent="0.2">
      <c r="D2238" s="11"/>
    </row>
    <row r="2239" spans="4:4" x14ac:dyDescent="0.2">
      <c r="D2239" s="11"/>
    </row>
    <row r="2240" spans="4:4" x14ac:dyDescent="0.2">
      <c r="D2240" s="11"/>
    </row>
    <row r="2241" spans="4:4" x14ac:dyDescent="0.2">
      <c r="D2241" s="11"/>
    </row>
    <row r="2242" spans="4:4" x14ac:dyDescent="0.2">
      <c r="D2242" s="11"/>
    </row>
    <row r="2243" spans="4:4" x14ac:dyDescent="0.2">
      <c r="D2243" s="11"/>
    </row>
    <row r="2244" spans="4:4" x14ac:dyDescent="0.2">
      <c r="D2244" s="11"/>
    </row>
    <row r="2245" spans="4:4" x14ac:dyDescent="0.2">
      <c r="D2245" s="11"/>
    </row>
    <row r="2246" spans="4:4" x14ac:dyDescent="0.2">
      <c r="D2246" s="11"/>
    </row>
    <row r="2247" spans="4:4" x14ac:dyDescent="0.2">
      <c r="D2247" s="11"/>
    </row>
    <row r="2248" spans="4:4" x14ac:dyDescent="0.2">
      <c r="D2248" s="11"/>
    </row>
    <row r="2249" spans="4:4" x14ac:dyDescent="0.2">
      <c r="D2249" s="11"/>
    </row>
    <row r="2250" spans="4:4" x14ac:dyDescent="0.2">
      <c r="D2250" s="11"/>
    </row>
    <row r="2251" spans="4:4" x14ac:dyDescent="0.2">
      <c r="D2251" s="11"/>
    </row>
    <row r="2252" spans="4:4" x14ac:dyDescent="0.2">
      <c r="D2252" s="11"/>
    </row>
    <row r="2253" spans="4:4" x14ac:dyDescent="0.2">
      <c r="D2253" s="11"/>
    </row>
    <row r="2254" spans="4:4" x14ac:dyDescent="0.2">
      <c r="D2254" s="11"/>
    </row>
    <row r="2255" spans="4:4" x14ac:dyDescent="0.2">
      <c r="D2255" s="11"/>
    </row>
    <row r="2256" spans="4:4" x14ac:dyDescent="0.2">
      <c r="D2256" s="11"/>
    </row>
    <row r="2257" spans="4:4" x14ac:dyDescent="0.2">
      <c r="D2257" s="11"/>
    </row>
    <row r="2258" spans="4:4" x14ac:dyDescent="0.2">
      <c r="D2258" s="11"/>
    </row>
    <row r="2259" spans="4:4" x14ac:dyDescent="0.2">
      <c r="D2259" s="11"/>
    </row>
    <row r="2260" spans="4:4" x14ac:dyDescent="0.2">
      <c r="D2260" s="11"/>
    </row>
    <row r="2261" spans="4:4" x14ac:dyDescent="0.2">
      <c r="D2261" s="11"/>
    </row>
    <row r="2262" spans="4:4" x14ac:dyDescent="0.2">
      <c r="D2262" s="11"/>
    </row>
    <row r="2263" spans="4:4" x14ac:dyDescent="0.2">
      <c r="D2263" s="11"/>
    </row>
    <row r="2264" spans="4:4" x14ac:dyDescent="0.2">
      <c r="D2264" s="11"/>
    </row>
    <row r="2265" spans="4:4" x14ac:dyDescent="0.2">
      <c r="D2265" s="11"/>
    </row>
    <row r="2266" spans="4:4" x14ac:dyDescent="0.2">
      <c r="D2266" s="11"/>
    </row>
    <row r="2267" spans="4:4" x14ac:dyDescent="0.2">
      <c r="D2267" s="11"/>
    </row>
    <row r="2268" spans="4:4" x14ac:dyDescent="0.2">
      <c r="D2268" s="11"/>
    </row>
    <row r="2269" spans="4:4" x14ac:dyDescent="0.2">
      <c r="D2269" s="11"/>
    </row>
    <row r="2270" spans="4:4" x14ac:dyDescent="0.2">
      <c r="D2270" s="11"/>
    </row>
    <row r="2271" spans="4:4" x14ac:dyDescent="0.2">
      <c r="D2271" s="11"/>
    </row>
    <row r="2272" spans="4:4" x14ac:dyDescent="0.2">
      <c r="D2272" s="11"/>
    </row>
    <row r="2273" spans="4:4" x14ac:dyDescent="0.2">
      <c r="D2273" s="11"/>
    </row>
    <row r="2274" spans="4:4" x14ac:dyDescent="0.2">
      <c r="D2274" s="11"/>
    </row>
    <row r="2275" spans="4:4" x14ac:dyDescent="0.2">
      <c r="D2275" s="11"/>
    </row>
    <row r="2276" spans="4:4" x14ac:dyDescent="0.2">
      <c r="D2276" s="11"/>
    </row>
    <row r="2277" spans="4:4" x14ac:dyDescent="0.2">
      <c r="D2277" s="11"/>
    </row>
    <row r="2278" spans="4:4" x14ac:dyDescent="0.2">
      <c r="D2278" s="11"/>
    </row>
    <row r="2279" spans="4:4" x14ac:dyDescent="0.2">
      <c r="D2279" s="11"/>
    </row>
    <row r="2280" spans="4:4" x14ac:dyDescent="0.2">
      <c r="D2280" s="11"/>
    </row>
    <row r="2281" spans="4:4" x14ac:dyDescent="0.2">
      <c r="D2281" s="11"/>
    </row>
    <row r="2282" spans="4:4" x14ac:dyDescent="0.2">
      <c r="D2282" s="11"/>
    </row>
    <row r="2283" spans="4:4" x14ac:dyDescent="0.2">
      <c r="D2283" s="11"/>
    </row>
    <row r="2284" spans="4:4" x14ac:dyDescent="0.2">
      <c r="D2284" s="11"/>
    </row>
    <row r="2285" spans="4:4" x14ac:dyDescent="0.2">
      <c r="D2285" s="11"/>
    </row>
    <row r="2286" spans="4:4" x14ac:dyDescent="0.2">
      <c r="D2286" s="11"/>
    </row>
    <row r="2287" spans="4:4" x14ac:dyDescent="0.2">
      <c r="D2287" s="11"/>
    </row>
    <row r="2288" spans="4:4" x14ac:dyDescent="0.2">
      <c r="D2288" s="11"/>
    </row>
    <row r="2289" spans="4:4" x14ac:dyDescent="0.2">
      <c r="D2289" s="11"/>
    </row>
    <row r="2290" spans="4:4" x14ac:dyDescent="0.2">
      <c r="D2290" s="11"/>
    </row>
    <row r="2291" spans="4:4" x14ac:dyDescent="0.2">
      <c r="D2291" s="11"/>
    </row>
    <row r="2292" spans="4:4" x14ac:dyDescent="0.2">
      <c r="D2292" s="11"/>
    </row>
    <row r="2293" spans="4:4" x14ac:dyDescent="0.2">
      <c r="D2293" s="11"/>
    </row>
    <row r="2294" spans="4:4" x14ac:dyDescent="0.2">
      <c r="D2294" s="11"/>
    </row>
    <row r="2295" spans="4:4" x14ac:dyDescent="0.2">
      <c r="D2295" s="11"/>
    </row>
    <row r="2296" spans="4:4" x14ac:dyDescent="0.2">
      <c r="D2296" s="11"/>
    </row>
    <row r="2297" spans="4:4" x14ac:dyDescent="0.2">
      <c r="D2297" s="11"/>
    </row>
    <row r="2298" spans="4:4" x14ac:dyDescent="0.2">
      <c r="D2298" s="11"/>
    </row>
    <row r="2299" spans="4:4" x14ac:dyDescent="0.2">
      <c r="D2299" s="11"/>
    </row>
    <row r="2300" spans="4:4" x14ac:dyDescent="0.2">
      <c r="D2300" s="11"/>
    </row>
    <row r="2301" spans="4:4" x14ac:dyDescent="0.2">
      <c r="D2301" s="11"/>
    </row>
    <row r="2302" spans="4:4" x14ac:dyDescent="0.2">
      <c r="D2302" s="11"/>
    </row>
    <row r="2303" spans="4:4" x14ac:dyDescent="0.2">
      <c r="D2303" s="11"/>
    </row>
    <row r="2304" spans="4:4" x14ac:dyDescent="0.2">
      <c r="D2304" s="11"/>
    </row>
    <row r="2305" spans="4:4" x14ac:dyDescent="0.2">
      <c r="D2305" s="11"/>
    </row>
    <row r="2306" spans="4:4" x14ac:dyDescent="0.2">
      <c r="D2306" s="11"/>
    </row>
    <row r="2307" spans="4:4" x14ac:dyDescent="0.2">
      <c r="D2307" s="11"/>
    </row>
    <row r="2308" spans="4:4" x14ac:dyDescent="0.2">
      <c r="D2308" s="11"/>
    </row>
    <row r="2309" spans="4:4" x14ac:dyDescent="0.2">
      <c r="D2309" s="11"/>
    </row>
    <row r="2310" spans="4:4" x14ac:dyDescent="0.2">
      <c r="D2310" s="11"/>
    </row>
    <row r="2311" spans="4:4" x14ac:dyDescent="0.2">
      <c r="D2311" s="11"/>
    </row>
    <row r="2312" spans="4:4" x14ac:dyDescent="0.2">
      <c r="D2312" s="11"/>
    </row>
    <row r="2313" spans="4:4" x14ac:dyDescent="0.2">
      <c r="D2313" s="11"/>
    </row>
    <row r="2314" spans="4:4" x14ac:dyDescent="0.2">
      <c r="D2314" s="11"/>
    </row>
    <row r="2315" spans="4:4" x14ac:dyDescent="0.2">
      <c r="D2315" s="11"/>
    </row>
    <row r="2316" spans="4:4" x14ac:dyDescent="0.2">
      <c r="D2316" s="11"/>
    </row>
    <row r="2317" spans="4:4" x14ac:dyDescent="0.2">
      <c r="D2317" s="11"/>
    </row>
    <row r="2318" spans="4:4" x14ac:dyDescent="0.2">
      <c r="D2318" s="11"/>
    </row>
    <row r="2319" spans="4:4" x14ac:dyDescent="0.2">
      <c r="D2319" s="11"/>
    </row>
    <row r="2320" spans="4:4" x14ac:dyDescent="0.2">
      <c r="D2320" s="11"/>
    </row>
    <row r="2321" spans="4:4" x14ac:dyDescent="0.2">
      <c r="D2321" s="11"/>
    </row>
    <row r="2322" spans="4:4" x14ac:dyDescent="0.2">
      <c r="D2322" s="11"/>
    </row>
    <row r="2323" spans="4:4" x14ac:dyDescent="0.2">
      <c r="D2323" s="11"/>
    </row>
    <row r="2324" spans="4:4" x14ac:dyDescent="0.2">
      <c r="D2324" s="11"/>
    </row>
    <row r="2325" spans="4:4" x14ac:dyDescent="0.2">
      <c r="D2325" s="11"/>
    </row>
    <row r="2326" spans="4:4" x14ac:dyDescent="0.2">
      <c r="D2326" s="11"/>
    </row>
    <row r="2327" spans="4:4" x14ac:dyDescent="0.2">
      <c r="D2327" s="11"/>
    </row>
    <row r="2328" spans="4:4" x14ac:dyDescent="0.2">
      <c r="D2328" s="11"/>
    </row>
    <row r="2329" spans="4:4" x14ac:dyDescent="0.2">
      <c r="D2329" s="11"/>
    </row>
    <row r="2330" spans="4:4" x14ac:dyDescent="0.2">
      <c r="D2330" s="11"/>
    </row>
    <row r="2331" spans="4:4" x14ac:dyDescent="0.2">
      <c r="D2331" s="11"/>
    </row>
    <row r="2332" spans="4:4" x14ac:dyDescent="0.2">
      <c r="D2332" s="11"/>
    </row>
    <row r="2333" spans="4:4" x14ac:dyDescent="0.2">
      <c r="D2333" s="11"/>
    </row>
    <row r="2334" spans="4:4" x14ac:dyDescent="0.2">
      <c r="D2334" s="11"/>
    </row>
    <row r="2335" spans="4:4" x14ac:dyDescent="0.2">
      <c r="D2335" s="11"/>
    </row>
    <row r="2336" spans="4:4" x14ac:dyDescent="0.2">
      <c r="D2336" s="11"/>
    </row>
    <row r="2337" spans="4:4" x14ac:dyDescent="0.2">
      <c r="D2337" s="11"/>
    </row>
    <row r="2338" spans="4:4" x14ac:dyDescent="0.2">
      <c r="D2338" s="11"/>
    </row>
    <row r="2339" spans="4:4" x14ac:dyDescent="0.2">
      <c r="D2339" s="11"/>
    </row>
    <row r="2340" spans="4:4" x14ac:dyDescent="0.2">
      <c r="D2340" s="11"/>
    </row>
    <row r="2341" spans="4:4" x14ac:dyDescent="0.2">
      <c r="D2341" s="11"/>
    </row>
    <row r="2342" spans="4:4" x14ac:dyDescent="0.2">
      <c r="D2342" s="11"/>
    </row>
    <row r="2343" spans="4:4" x14ac:dyDescent="0.2">
      <c r="D2343" s="11"/>
    </row>
    <row r="2344" spans="4:4" x14ac:dyDescent="0.2">
      <c r="D2344" s="11"/>
    </row>
    <row r="2345" spans="4:4" x14ac:dyDescent="0.2">
      <c r="D2345" s="11"/>
    </row>
    <row r="2346" spans="4:4" x14ac:dyDescent="0.2">
      <c r="D2346" s="11"/>
    </row>
    <row r="2347" spans="4:4" x14ac:dyDescent="0.2">
      <c r="D2347" s="11"/>
    </row>
    <row r="2348" spans="4:4" x14ac:dyDescent="0.2">
      <c r="D2348" s="11"/>
    </row>
    <row r="2349" spans="4:4" x14ac:dyDescent="0.2">
      <c r="D2349" s="11"/>
    </row>
    <row r="2350" spans="4:4" x14ac:dyDescent="0.2">
      <c r="D2350" s="11"/>
    </row>
    <row r="2351" spans="4:4" x14ac:dyDescent="0.2">
      <c r="D2351" s="11"/>
    </row>
    <row r="2352" spans="4:4" x14ac:dyDescent="0.2">
      <c r="D2352" s="11"/>
    </row>
    <row r="2353" spans="4:4" x14ac:dyDescent="0.2">
      <c r="D2353" s="11"/>
    </row>
    <row r="2354" spans="4:4" x14ac:dyDescent="0.2">
      <c r="D2354" s="11"/>
    </row>
    <row r="2355" spans="4:4" x14ac:dyDescent="0.2">
      <c r="D2355" s="11"/>
    </row>
    <row r="2356" spans="4:4" x14ac:dyDescent="0.2">
      <c r="D2356" s="11"/>
    </row>
    <row r="2357" spans="4:4" x14ac:dyDescent="0.2">
      <c r="D2357" s="11"/>
    </row>
    <row r="2358" spans="4:4" x14ac:dyDescent="0.2">
      <c r="D2358" s="11"/>
    </row>
    <row r="2359" spans="4:4" x14ac:dyDescent="0.2">
      <c r="D2359" s="11"/>
    </row>
    <row r="2360" spans="4:4" x14ac:dyDescent="0.2">
      <c r="D2360" s="11"/>
    </row>
    <row r="2361" spans="4:4" x14ac:dyDescent="0.2">
      <c r="D2361" s="11"/>
    </row>
    <row r="2362" spans="4:4" x14ac:dyDescent="0.2">
      <c r="D2362" s="11"/>
    </row>
    <row r="2363" spans="4:4" x14ac:dyDescent="0.2">
      <c r="D2363" s="11"/>
    </row>
    <row r="2364" spans="4:4" x14ac:dyDescent="0.2">
      <c r="D2364" s="11"/>
    </row>
    <row r="2365" spans="4:4" x14ac:dyDescent="0.2">
      <c r="D2365" s="11"/>
    </row>
    <row r="2366" spans="4:4" x14ac:dyDescent="0.2">
      <c r="D2366" s="11"/>
    </row>
    <row r="2367" spans="4:4" x14ac:dyDescent="0.2">
      <c r="D2367" s="11"/>
    </row>
    <row r="2368" spans="4:4" x14ac:dyDescent="0.2">
      <c r="D2368" s="11"/>
    </row>
    <row r="2369" spans="4:4" x14ac:dyDescent="0.2">
      <c r="D2369" s="11"/>
    </row>
    <row r="2370" spans="4:4" x14ac:dyDescent="0.2">
      <c r="D2370" s="11"/>
    </row>
    <row r="2371" spans="4:4" x14ac:dyDescent="0.2">
      <c r="D2371" s="11"/>
    </row>
    <row r="2372" spans="4:4" x14ac:dyDescent="0.2">
      <c r="D2372" s="11"/>
    </row>
    <row r="2373" spans="4:4" x14ac:dyDescent="0.2">
      <c r="D2373" s="11"/>
    </row>
    <row r="2374" spans="4:4" x14ac:dyDescent="0.2">
      <c r="D2374" s="11"/>
    </row>
    <row r="2375" spans="4:4" x14ac:dyDescent="0.2">
      <c r="D2375" s="11"/>
    </row>
    <row r="2376" spans="4:4" x14ac:dyDescent="0.2">
      <c r="D2376" s="11"/>
    </row>
    <row r="2377" spans="4:4" x14ac:dyDescent="0.2">
      <c r="D2377" s="11"/>
    </row>
    <row r="2378" spans="4:4" x14ac:dyDescent="0.2">
      <c r="D2378" s="11"/>
    </row>
    <row r="2379" spans="4:4" x14ac:dyDescent="0.2">
      <c r="D2379" s="11"/>
    </row>
    <row r="2380" spans="4:4" x14ac:dyDescent="0.2">
      <c r="D2380" s="11"/>
    </row>
    <row r="2381" spans="4:4" x14ac:dyDescent="0.2">
      <c r="D2381" s="11"/>
    </row>
    <row r="2382" spans="4:4" x14ac:dyDescent="0.2">
      <c r="D2382" s="11"/>
    </row>
    <row r="2383" spans="4:4" x14ac:dyDescent="0.2">
      <c r="D2383" s="11"/>
    </row>
    <row r="2384" spans="4:4" x14ac:dyDescent="0.2">
      <c r="D2384" s="11"/>
    </row>
    <row r="2385" spans="4:4" x14ac:dyDescent="0.2">
      <c r="D2385" s="11"/>
    </row>
    <row r="2386" spans="4:4" x14ac:dyDescent="0.2">
      <c r="D2386" s="11"/>
    </row>
    <row r="2387" spans="4:4" x14ac:dyDescent="0.2">
      <c r="D2387" s="11"/>
    </row>
    <row r="2388" spans="4:4" x14ac:dyDescent="0.2">
      <c r="D2388" s="11"/>
    </row>
    <row r="2389" spans="4:4" x14ac:dyDescent="0.2">
      <c r="D2389" s="11"/>
    </row>
    <row r="2390" spans="4:4" x14ac:dyDescent="0.2">
      <c r="D2390" s="11"/>
    </row>
    <row r="2391" spans="4:4" x14ac:dyDescent="0.2">
      <c r="D2391" s="11"/>
    </row>
    <row r="2392" spans="4:4" x14ac:dyDescent="0.2">
      <c r="D2392" s="11"/>
    </row>
    <row r="2393" spans="4:4" x14ac:dyDescent="0.2">
      <c r="D2393" s="11"/>
    </row>
    <row r="2394" spans="4:4" x14ac:dyDescent="0.2">
      <c r="D2394" s="11"/>
    </row>
    <row r="2395" spans="4:4" x14ac:dyDescent="0.2">
      <c r="D2395" s="11"/>
    </row>
    <row r="2396" spans="4:4" x14ac:dyDescent="0.2">
      <c r="D2396" s="11"/>
    </row>
    <row r="2397" spans="4:4" x14ac:dyDescent="0.2">
      <c r="D2397" s="11"/>
    </row>
    <row r="2398" spans="4:4" x14ac:dyDescent="0.2">
      <c r="D2398" s="11"/>
    </row>
    <row r="2399" spans="4:4" x14ac:dyDescent="0.2">
      <c r="D2399" s="11"/>
    </row>
    <row r="2400" spans="4:4" x14ac:dyDescent="0.2">
      <c r="D2400" s="11"/>
    </row>
    <row r="2401" spans="4:4" x14ac:dyDescent="0.2">
      <c r="D2401" s="11"/>
    </row>
    <row r="2402" spans="4:4" x14ac:dyDescent="0.2">
      <c r="D2402" s="11"/>
    </row>
    <row r="2403" spans="4:4" x14ac:dyDescent="0.2">
      <c r="D2403" s="11"/>
    </row>
    <row r="2404" spans="4:4" x14ac:dyDescent="0.2">
      <c r="D2404" s="11"/>
    </row>
    <row r="2405" spans="4:4" x14ac:dyDescent="0.2">
      <c r="D2405" s="11"/>
    </row>
    <row r="2406" spans="4:4" x14ac:dyDescent="0.2">
      <c r="D2406" s="11"/>
    </row>
    <row r="2407" spans="4:4" x14ac:dyDescent="0.2">
      <c r="D2407" s="11"/>
    </row>
    <row r="2408" spans="4:4" x14ac:dyDescent="0.2">
      <c r="D2408" s="11"/>
    </row>
    <row r="2409" spans="4:4" x14ac:dyDescent="0.2">
      <c r="D2409" s="11"/>
    </row>
    <row r="2410" spans="4:4" x14ac:dyDescent="0.2">
      <c r="D2410" s="11"/>
    </row>
    <row r="2411" spans="4:4" x14ac:dyDescent="0.2">
      <c r="D2411" s="11"/>
    </row>
    <row r="2412" spans="4:4" x14ac:dyDescent="0.2">
      <c r="D2412" s="11"/>
    </row>
    <row r="2413" spans="4:4" x14ac:dyDescent="0.2">
      <c r="D2413" s="11"/>
    </row>
    <row r="2414" spans="4:4" x14ac:dyDescent="0.2">
      <c r="D2414" s="11"/>
    </row>
    <row r="2415" spans="4:4" x14ac:dyDescent="0.2">
      <c r="D2415" s="11"/>
    </row>
    <row r="2416" spans="4:4" x14ac:dyDescent="0.2">
      <c r="D2416" s="11"/>
    </row>
    <row r="2417" spans="4:4" x14ac:dyDescent="0.2">
      <c r="D2417" s="11"/>
    </row>
    <row r="2418" spans="4:4" x14ac:dyDescent="0.2">
      <c r="D2418" s="11"/>
    </row>
    <row r="2419" spans="4:4" x14ac:dyDescent="0.2">
      <c r="D2419" s="11"/>
    </row>
    <row r="2420" spans="4:4" x14ac:dyDescent="0.2">
      <c r="D2420" s="11"/>
    </row>
    <row r="2421" spans="4:4" x14ac:dyDescent="0.2">
      <c r="D2421" s="11"/>
    </row>
    <row r="2422" spans="4:4" x14ac:dyDescent="0.2">
      <c r="D2422" s="11"/>
    </row>
    <row r="2423" spans="4:4" x14ac:dyDescent="0.2">
      <c r="D2423" s="11"/>
    </row>
    <row r="2424" spans="4:4" x14ac:dyDescent="0.2">
      <c r="D2424" s="11"/>
    </row>
    <row r="2425" spans="4:4" x14ac:dyDescent="0.2">
      <c r="D2425" s="11"/>
    </row>
    <row r="2426" spans="4:4" x14ac:dyDescent="0.2">
      <c r="D2426" s="11"/>
    </row>
    <row r="2427" spans="4:4" x14ac:dyDescent="0.2">
      <c r="D2427" s="11"/>
    </row>
    <row r="2428" spans="4:4" x14ac:dyDescent="0.2">
      <c r="D2428" s="11"/>
    </row>
    <row r="2429" spans="4:4" x14ac:dyDescent="0.2">
      <c r="D2429" s="11"/>
    </row>
    <row r="2430" spans="4:4" x14ac:dyDescent="0.2">
      <c r="D2430" s="11"/>
    </row>
    <row r="2431" spans="4:4" x14ac:dyDescent="0.2">
      <c r="D2431" s="11"/>
    </row>
    <row r="2432" spans="4:4" x14ac:dyDescent="0.2">
      <c r="D2432" s="11"/>
    </row>
    <row r="2433" spans="4:4" x14ac:dyDescent="0.2">
      <c r="D2433" s="11"/>
    </row>
    <row r="2434" spans="4:4" x14ac:dyDescent="0.2">
      <c r="D2434" s="11"/>
    </row>
    <row r="2435" spans="4:4" x14ac:dyDescent="0.2">
      <c r="D2435" s="11"/>
    </row>
    <row r="2436" spans="4:4" x14ac:dyDescent="0.2">
      <c r="D2436" s="11"/>
    </row>
    <row r="2437" spans="4:4" x14ac:dyDescent="0.2">
      <c r="D2437" s="11"/>
    </row>
    <row r="2438" spans="4:4" x14ac:dyDescent="0.2">
      <c r="D2438" s="11"/>
    </row>
    <row r="2439" spans="4:4" x14ac:dyDescent="0.2">
      <c r="D2439" s="11"/>
    </row>
    <row r="2440" spans="4:4" x14ac:dyDescent="0.2">
      <c r="D2440" s="11"/>
    </row>
    <row r="2441" spans="4:4" x14ac:dyDescent="0.2">
      <c r="D2441" s="11"/>
    </row>
    <row r="2442" spans="4:4" x14ac:dyDescent="0.2">
      <c r="D2442" s="11"/>
    </row>
    <row r="2443" spans="4:4" x14ac:dyDescent="0.2">
      <c r="D2443" s="11"/>
    </row>
    <row r="2444" spans="4:4" x14ac:dyDescent="0.2">
      <c r="D2444" s="11"/>
    </row>
    <row r="2445" spans="4:4" x14ac:dyDescent="0.2">
      <c r="D2445" s="11"/>
    </row>
    <row r="2446" spans="4:4" x14ac:dyDescent="0.2">
      <c r="D2446" s="11"/>
    </row>
    <row r="2447" spans="4:4" x14ac:dyDescent="0.2">
      <c r="D2447" s="11"/>
    </row>
    <row r="2448" spans="4:4" x14ac:dyDescent="0.2">
      <c r="D2448" s="11"/>
    </row>
    <row r="2449" spans="4:4" x14ac:dyDescent="0.2">
      <c r="D2449" s="11"/>
    </row>
    <row r="2450" spans="4:4" x14ac:dyDescent="0.2">
      <c r="D2450" s="11"/>
    </row>
    <row r="2451" spans="4:4" x14ac:dyDescent="0.2">
      <c r="D2451" s="11"/>
    </row>
    <row r="2452" spans="4:4" x14ac:dyDescent="0.2">
      <c r="D2452" s="11"/>
    </row>
    <row r="2453" spans="4:4" x14ac:dyDescent="0.2">
      <c r="D2453" s="11"/>
    </row>
    <row r="2454" spans="4:4" x14ac:dyDescent="0.2">
      <c r="D2454" s="11"/>
    </row>
    <row r="2455" spans="4:4" x14ac:dyDescent="0.2">
      <c r="D2455" s="11"/>
    </row>
    <row r="2456" spans="4:4" x14ac:dyDescent="0.2">
      <c r="D2456" s="11"/>
    </row>
    <row r="2457" spans="4:4" x14ac:dyDescent="0.2">
      <c r="D2457" s="11"/>
    </row>
    <row r="2458" spans="4:4" x14ac:dyDescent="0.2">
      <c r="D2458" s="11"/>
    </row>
    <row r="2459" spans="4:4" x14ac:dyDescent="0.2">
      <c r="D2459" s="11"/>
    </row>
    <row r="2460" spans="4:4" x14ac:dyDescent="0.2">
      <c r="D2460" s="11"/>
    </row>
    <row r="2461" spans="4:4" x14ac:dyDescent="0.2">
      <c r="D2461" s="11"/>
    </row>
    <row r="2462" spans="4:4" x14ac:dyDescent="0.2">
      <c r="D2462" s="11"/>
    </row>
    <row r="2463" spans="4:4" x14ac:dyDescent="0.2">
      <c r="D2463" s="11"/>
    </row>
    <row r="2464" spans="4:4" x14ac:dyDescent="0.2">
      <c r="D2464" s="11"/>
    </row>
    <row r="2465" spans="4:4" x14ac:dyDescent="0.2">
      <c r="D2465" s="11"/>
    </row>
    <row r="2466" spans="4:4" x14ac:dyDescent="0.2">
      <c r="D2466" s="11"/>
    </row>
    <row r="2467" spans="4:4" x14ac:dyDescent="0.2">
      <c r="D2467" s="11"/>
    </row>
    <row r="2468" spans="4:4" x14ac:dyDescent="0.2">
      <c r="D2468" s="11"/>
    </row>
    <row r="2469" spans="4:4" x14ac:dyDescent="0.2">
      <c r="D2469" s="11"/>
    </row>
    <row r="2470" spans="4:4" x14ac:dyDescent="0.2">
      <c r="D2470" s="11"/>
    </row>
    <row r="2471" spans="4:4" x14ac:dyDescent="0.2">
      <c r="D2471" s="11"/>
    </row>
    <row r="2472" spans="4:4" x14ac:dyDescent="0.2">
      <c r="D2472" s="11"/>
    </row>
    <row r="2473" spans="4:4" x14ac:dyDescent="0.2">
      <c r="D2473" s="11"/>
    </row>
    <row r="2474" spans="4:4" x14ac:dyDescent="0.2">
      <c r="D2474" s="11"/>
    </row>
    <row r="2475" spans="4:4" x14ac:dyDescent="0.2">
      <c r="D2475" s="11"/>
    </row>
    <row r="2476" spans="4:4" x14ac:dyDescent="0.2">
      <c r="D2476" s="11"/>
    </row>
    <row r="2477" spans="4:4" x14ac:dyDescent="0.2">
      <c r="D2477" s="11"/>
    </row>
    <row r="2478" spans="4:4" x14ac:dyDescent="0.2">
      <c r="D2478" s="11"/>
    </row>
    <row r="2479" spans="4:4" x14ac:dyDescent="0.2">
      <c r="D2479" s="11"/>
    </row>
    <row r="2480" spans="4:4" x14ac:dyDescent="0.2">
      <c r="D2480" s="11"/>
    </row>
    <row r="2481" spans="4:4" x14ac:dyDescent="0.2">
      <c r="D2481" s="11"/>
    </row>
    <row r="2482" spans="4:4" x14ac:dyDescent="0.2">
      <c r="D2482" s="11"/>
    </row>
    <row r="2483" spans="4:4" x14ac:dyDescent="0.2">
      <c r="D2483" s="11"/>
    </row>
    <row r="2484" spans="4:4" x14ac:dyDescent="0.2">
      <c r="D2484" s="11"/>
    </row>
    <row r="2485" spans="4:4" x14ac:dyDescent="0.2">
      <c r="D2485" s="11"/>
    </row>
    <row r="2486" spans="4:4" x14ac:dyDescent="0.2">
      <c r="D2486" s="11"/>
    </row>
    <row r="2487" spans="4:4" x14ac:dyDescent="0.2">
      <c r="D2487" s="11"/>
    </row>
    <row r="2488" spans="4:4" x14ac:dyDescent="0.2">
      <c r="D2488" s="11"/>
    </row>
    <row r="2489" spans="4:4" x14ac:dyDescent="0.2">
      <c r="D2489" s="11"/>
    </row>
    <row r="2490" spans="4:4" x14ac:dyDescent="0.2">
      <c r="D2490" s="11"/>
    </row>
    <row r="2491" spans="4:4" x14ac:dyDescent="0.2">
      <c r="D2491" s="11"/>
    </row>
    <row r="2492" spans="4:4" x14ac:dyDescent="0.2">
      <c r="D2492" s="11"/>
    </row>
    <row r="2493" spans="4:4" x14ac:dyDescent="0.2">
      <c r="D2493" s="11"/>
    </row>
    <row r="2494" spans="4:4" x14ac:dyDescent="0.2">
      <c r="D2494" s="11"/>
    </row>
    <row r="2495" spans="4:4" x14ac:dyDescent="0.2">
      <c r="D2495" s="11"/>
    </row>
    <row r="2496" spans="4:4" x14ac:dyDescent="0.2">
      <c r="D2496" s="11"/>
    </row>
    <row r="2497" spans="4:4" x14ac:dyDescent="0.2">
      <c r="D2497" s="11"/>
    </row>
    <row r="2498" spans="4:4" x14ac:dyDescent="0.2">
      <c r="D2498" s="11"/>
    </row>
    <row r="2499" spans="4:4" x14ac:dyDescent="0.2">
      <c r="D2499" s="11"/>
    </row>
    <row r="2500" spans="4:4" x14ac:dyDescent="0.2">
      <c r="D2500" s="11"/>
    </row>
    <row r="2501" spans="4:4" x14ac:dyDescent="0.2">
      <c r="D2501" s="11"/>
    </row>
    <row r="2502" spans="4:4" x14ac:dyDescent="0.2">
      <c r="D2502" s="11"/>
    </row>
    <row r="2503" spans="4:4" x14ac:dyDescent="0.2">
      <c r="D2503" s="11"/>
    </row>
    <row r="2504" spans="4:4" x14ac:dyDescent="0.2">
      <c r="D2504" s="11"/>
    </row>
    <row r="2505" spans="4:4" x14ac:dyDescent="0.2">
      <c r="D2505" s="11"/>
    </row>
    <row r="2506" spans="4:4" x14ac:dyDescent="0.2">
      <c r="D2506" s="11"/>
    </row>
    <row r="2507" spans="4:4" x14ac:dyDescent="0.2">
      <c r="D2507" s="11"/>
    </row>
    <row r="2508" spans="4:4" x14ac:dyDescent="0.2">
      <c r="D2508" s="11"/>
    </row>
    <row r="2509" spans="4:4" x14ac:dyDescent="0.2">
      <c r="D2509" s="11"/>
    </row>
    <row r="2510" spans="4:4" x14ac:dyDescent="0.2">
      <c r="D2510" s="11"/>
    </row>
    <row r="2511" spans="4:4" x14ac:dyDescent="0.2">
      <c r="D2511" s="11"/>
    </row>
    <row r="2512" spans="4:4" x14ac:dyDescent="0.2">
      <c r="D2512" s="11"/>
    </row>
    <row r="2513" spans="4:4" x14ac:dyDescent="0.2">
      <c r="D2513" s="11"/>
    </row>
    <row r="2514" spans="4:4" x14ac:dyDescent="0.2">
      <c r="D2514" s="11"/>
    </row>
    <row r="2515" spans="4:4" x14ac:dyDescent="0.2">
      <c r="D2515" s="11"/>
    </row>
    <row r="2516" spans="4:4" x14ac:dyDescent="0.2">
      <c r="D2516" s="11"/>
    </row>
    <row r="2517" spans="4:4" x14ac:dyDescent="0.2">
      <c r="D2517" s="11"/>
    </row>
    <row r="2518" spans="4:4" x14ac:dyDescent="0.2">
      <c r="D2518" s="11"/>
    </row>
    <row r="2519" spans="4:4" x14ac:dyDescent="0.2">
      <c r="D2519" s="11"/>
    </row>
    <row r="2520" spans="4:4" x14ac:dyDescent="0.2">
      <c r="D2520" s="11"/>
    </row>
    <row r="2521" spans="4:4" x14ac:dyDescent="0.2">
      <c r="D2521" s="11"/>
    </row>
    <row r="2522" spans="4:4" x14ac:dyDescent="0.2">
      <c r="D2522" s="11"/>
    </row>
    <row r="2523" spans="4:4" x14ac:dyDescent="0.2">
      <c r="D2523" s="11"/>
    </row>
    <row r="2524" spans="4:4" x14ac:dyDescent="0.2">
      <c r="D2524" s="11"/>
    </row>
    <row r="2525" spans="4:4" x14ac:dyDescent="0.2">
      <c r="D2525" s="11"/>
    </row>
    <row r="2526" spans="4:4" x14ac:dyDescent="0.2">
      <c r="D2526" s="11"/>
    </row>
    <row r="2527" spans="4:4" x14ac:dyDescent="0.2">
      <c r="D2527" s="11"/>
    </row>
    <row r="2528" spans="4:4" x14ac:dyDescent="0.2">
      <c r="D2528" s="11"/>
    </row>
    <row r="2529" spans="4:4" x14ac:dyDescent="0.2">
      <c r="D2529" s="11"/>
    </row>
    <row r="2530" spans="4:4" x14ac:dyDescent="0.2">
      <c r="D2530" s="11"/>
    </row>
    <row r="2531" spans="4:4" x14ac:dyDescent="0.2">
      <c r="D2531" s="11"/>
    </row>
    <row r="2532" spans="4:4" x14ac:dyDescent="0.2">
      <c r="D2532" s="11"/>
    </row>
    <row r="2533" spans="4:4" x14ac:dyDescent="0.2">
      <c r="D2533" s="11"/>
    </row>
    <row r="2534" spans="4:4" x14ac:dyDescent="0.2">
      <c r="D2534" s="11"/>
    </row>
    <row r="2535" spans="4:4" x14ac:dyDescent="0.2">
      <c r="D2535" s="11"/>
    </row>
    <row r="2536" spans="4:4" x14ac:dyDescent="0.2">
      <c r="D2536" s="11"/>
    </row>
    <row r="2537" spans="4:4" x14ac:dyDescent="0.2">
      <c r="D2537" s="11"/>
    </row>
    <row r="2538" spans="4:4" x14ac:dyDescent="0.2">
      <c r="D2538" s="11"/>
    </row>
    <row r="2539" spans="4:4" x14ac:dyDescent="0.2">
      <c r="D2539" s="11"/>
    </row>
    <row r="2540" spans="4:4" x14ac:dyDescent="0.2">
      <c r="D2540" s="11"/>
    </row>
    <row r="2541" spans="4:4" x14ac:dyDescent="0.2">
      <c r="D2541" s="11"/>
    </row>
    <row r="2542" spans="4:4" x14ac:dyDescent="0.2">
      <c r="D2542" s="11"/>
    </row>
    <row r="2543" spans="4:4" x14ac:dyDescent="0.2">
      <c r="D2543" s="11"/>
    </row>
    <row r="2544" spans="4:4" x14ac:dyDescent="0.2">
      <c r="D2544" s="11"/>
    </row>
    <row r="2545" spans="4:4" x14ac:dyDescent="0.2">
      <c r="D2545" s="11"/>
    </row>
    <row r="2546" spans="4:4" x14ac:dyDescent="0.2">
      <c r="D2546" s="11"/>
    </row>
    <row r="2547" spans="4:4" x14ac:dyDescent="0.2">
      <c r="D2547" s="11"/>
    </row>
    <row r="2548" spans="4:4" x14ac:dyDescent="0.2">
      <c r="D2548" s="11"/>
    </row>
    <row r="2549" spans="4:4" x14ac:dyDescent="0.2">
      <c r="D2549" s="11"/>
    </row>
    <row r="2550" spans="4:4" x14ac:dyDescent="0.2">
      <c r="D2550" s="11"/>
    </row>
    <row r="2551" spans="4:4" x14ac:dyDescent="0.2">
      <c r="D2551" s="11"/>
    </row>
    <row r="2552" spans="4:4" x14ac:dyDescent="0.2">
      <c r="D2552" s="11"/>
    </row>
    <row r="2553" spans="4:4" x14ac:dyDescent="0.2">
      <c r="D2553" s="11"/>
    </row>
    <row r="2554" spans="4:4" x14ac:dyDescent="0.2">
      <c r="D2554" s="11"/>
    </row>
    <row r="2555" spans="4:4" x14ac:dyDescent="0.2">
      <c r="D2555" s="11"/>
    </row>
    <row r="2556" spans="4:4" x14ac:dyDescent="0.2">
      <c r="D2556" s="11"/>
    </row>
    <row r="2557" spans="4:4" x14ac:dyDescent="0.2">
      <c r="D2557" s="11"/>
    </row>
    <row r="2558" spans="4:4" x14ac:dyDescent="0.2">
      <c r="D2558" s="11"/>
    </row>
    <row r="2559" spans="4:4" x14ac:dyDescent="0.2">
      <c r="D2559" s="11"/>
    </row>
    <row r="2560" spans="4:4" x14ac:dyDescent="0.2">
      <c r="D2560" s="11"/>
    </row>
    <row r="2561" spans="4:4" x14ac:dyDescent="0.2">
      <c r="D2561" s="11"/>
    </row>
    <row r="2562" spans="4:4" x14ac:dyDescent="0.2">
      <c r="D2562" s="11"/>
    </row>
    <row r="2563" spans="4:4" x14ac:dyDescent="0.2">
      <c r="D2563" s="11"/>
    </row>
    <row r="2564" spans="4:4" x14ac:dyDescent="0.2">
      <c r="D2564" s="11"/>
    </row>
    <row r="2565" spans="4:4" x14ac:dyDescent="0.2">
      <c r="D2565" s="11"/>
    </row>
    <row r="2566" spans="4:4" x14ac:dyDescent="0.2">
      <c r="D2566" s="11"/>
    </row>
    <row r="2567" spans="4:4" x14ac:dyDescent="0.2">
      <c r="D2567" s="11"/>
    </row>
    <row r="2568" spans="4:4" x14ac:dyDescent="0.2">
      <c r="D2568" s="11"/>
    </row>
    <row r="2569" spans="4:4" x14ac:dyDescent="0.2">
      <c r="D2569" s="11"/>
    </row>
    <row r="2570" spans="4:4" x14ac:dyDescent="0.2">
      <c r="D2570" s="11"/>
    </row>
    <row r="2571" spans="4:4" x14ac:dyDescent="0.2">
      <c r="D2571" s="11"/>
    </row>
    <row r="2572" spans="4:4" x14ac:dyDescent="0.2">
      <c r="D2572" s="11"/>
    </row>
    <row r="2573" spans="4:4" x14ac:dyDescent="0.2">
      <c r="D2573" s="11"/>
    </row>
    <row r="2574" spans="4:4" x14ac:dyDescent="0.2">
      <c r="D2574" s="11"/>
    </row>
    <row r="2575" spans="4:4" x14ac:dyDescent="0.2">
      <c r="D2575" s="11"/>
    </row>
    <row r="2576" spans="4:4" x14ac:dyDescent="0.2">
      <c r="D2576" s="11"/>
    </row>
    <row r="2577" spans="4:4" x14ac:dyDescent="0.2">
      <c r="D2577" s="11"/>
    </row>
    <row r="2578" spans="4:4" x14ac:dyDescent="0.2">
      <c r="D2578" s="11"/>
    </row>
    <row r="2579" spans="4:4" x14ac:dyDescent="0.2">
      <c r="D2579" s="11"/>
    </row>
    <row r="2580" spans="4:4" x14ac:dyDescent="0.2">
      <c r="D2580" s="11"/>
    </row>
    <row r="2581" spans="4:4" x14ac:dyDescent="0.2">
      <c r="D2581" s="11"/>
    </row>
    <row r="2582" spans="4:4" x14ac:dyDescent="0.2">
      <c r="D2582" s="11"/>
    </row>
    <row r="2583" spans="4:4" x14ac:dyDescent="0.2">
      <c r="D2583" s="11"/>
    </row>
    <row r="2584" spans="4:4" x14ac:dyDescent="0.2">
      <c r="D2584" s="11"/>
    </row>
    <row r="2585" spans="4:4" x14ac:dyDescent="0.2">
      <c r="D2585" s="11"/>
    </row>
    <row r="2586" spans="4:4" x14ac:dyDescent="0.2">
      <c r="D2586" s="11"/>
    </row>
    <row r="2587" spans="4:4" x14ac:dyDescent="0.2">
      <c r="D2587" s="11"/>
    </row>
    <row r="2588" spans="4:4" x14ac:dyDescent="0.2">
      <c r="D2588" s="11"/>
    </row>
    <row r="2589" spans="4:4" x14ac:dyDescent="0.2">
      <c r="D2589" s="11"/>
    </row>
    <row r="2590" spans="4:4" x14ac:dyDescent="0.2">
      <c r="D2590" s="11"/>
    </row>
    <row r="2591" spans="4:4" x14ac:dyDescent="0.2">
      <c r="D2591" s="11"/>
    </row>
    <row r="2592" spans="4:4" x14ac:dyDescent="0.2">
      <c r="D2592" s="11"/>
    </row>
    <row r="2593" spans="4:4" x14ac:dyDescent="0.2">
      <c r="D2593" s="11"/>
    </row>
    <row r="2594" spans="4:4" x14ac:dyDescent="0.2">
      <c r="D2594" s="11"/>
    </row>
    <row r="2595" spans="4:4" x14ac:dyDescent="0.2">
      <c r="D2595" s="11"/>
    </row>
    <row r="2596" spans="4:4" x14ac:dyDescent="0.2">
      <c r="D2596" s="11"/>
    </row>
    <row r="2597" spans="4:4" x14ac:dyDescent="0.2">
      <c r="D2597" s="11"/>
    </row>
    <row r="2598" spans="4:4" x14ac:dyDescent="0.2">
      <c r="D2598" s="11"/>
    </row>
    <row r="2599" spans="4:4" x14ac:dyDescent="0.2">
      <c r="D2599" s="11"/>
    </row>
    <row r="2600" spans="4:4" x14ac:dyDescent="0.2">
      <c r="D2600" s="11"/>
    </row>
    <row r="2601" spans="4:4" x14ac:dyDescent="0.2">
      <c r="D2601" s="11"/>
    </row>
    <row r="2602" spans="4:4" x14ac:dyDescent="0.2">
      <c r="D2602" s="11"/>
    </row>
    <row r="2603" spans="4:4" x14ac:dyDescent="0.2">
      <c r="D2603" s="11"/>
    </row>
    <row r="2604" spans="4:4" x14ac:dyDescent="0.2">
      <c r="D2604" s="11"/>
    </row>
    <row r="2605" spans="4:4" x14ac:dyDescent="0.2">
      <c r="D2605" s="11"/>
    </row>
    <row r="2606" spans="4:4" x14ac:dyDescent="0.2">
      <c r="D2606" s="11"/>
    </row>
    <row r="2607" spans="4:4" x14ac:dyDescent="0.2">
      <c r="D2607" s="11"/>
    </row>
    <row r="2608" spans="4:4" x14ac:dyDescent="0.2">
      <c r="D2608" s="11"/>
    </row>
    <row r="2609" spans="4:4" x14ac:dyDescent="0.2">
      <c r="D2609" s="11"/>
    </row>
    <row r="2610" spans="4:4" x14ac:dyDescent="0.2">
      <c r="D2610" s="11"/>
    </row>
    <row r="2611" spans="4:4" x14ac:dyDescent="0.2">
      <c r="D2611" s="11"/>
    </row>
    <row r="2612" spans="4:4" x14ac:dyDescent="0.2">
      <c r="D2612" s="11"/>
    </row>
    <row r="2613" spans="4:4" x14ac:dyDescent="0.2">
      <c r="D2613" s="11"/>
    </row>
    <row r="2614" spans="4:4" x14ac:dyDescent="0.2">
      <c r="D2614" s="11"/>
    </row>
    <row r="2615" spans="4:4" x14ac:dyDescent="0.2">
      <c r="D2615" s="11"/>
    </row>
    <row r="2616" spans="4:4" x14ac:dyDescent="0.2">
      <c r="D2616" s="11"/>
    </row>
    <row r="2617" spans="4:4" x14ac:dyDescent="0.2">
      <c r="D2617" s="11"/>
    </row>
    <row r="2618" spans="4:4" x14ac:dyDescent="0.2">
      <c r="D2618" s="11"/>
    </row>
    <row r="2619" spans="4:4" x14ac:dyDescent="0.2">
      <c r="D2619" s="11"/>
    </row>
    <row r="2620" spans="4:4" x14ac:dyDescent="0.2">
      <c r="D2620" s="11"/>
    </row>
    <row r="2621" spans="4:4" x14ac:dyDescent="0.2">
      <c r="D2621" s="11"/>
    </row>
    <row r="2622" spans="4:4" x14ac:dyDescent="0.2">
      <c r="D2622" s="11"/>
    </row>
    <row r="2623" spans="4:4" x14ac:dyDescent="0.2">
      <c r="D2623" s="11"/>
    </row>
    <row r="2624" spans="4:4" x14ac:dyDescent="0.2">
      <c r="D2624" s="11"/>
    </row>
    <row r="2625" spans="4:4" x14ac:dyDescent="0.2">
      <c r="D2625" s="11"/>
    </row>
    <row r="2626" spans="4:4" x14ac:dyDescent="0.2">
      <c r="D2626" s="11"/>
    </row>
    <row r="2627" spans="4:4" x14ac:dyDescent="0.2">
      <c r="D2627" s="11"/>
    </row>
    <row r="2628" spans="4:4" x14ac:dyDescent="0.2">
      <c r="D2628" s="11"/>
    </row>
    <row r="2629" spans="4:4" x14ac:dyDescent="0.2">
      <c r="D2629" s="11"/>
    </row>
    <row r="2630" spans="4:4" x14ac:dyDescent="0.2">
      <c r="D2630" s="11"/>
    </row>
    <row r="2631" spans="4:4" x14ac:dyDescent="0.2">
      <c r="D2631" s="11"/>
    </row>
    <row r="2632" spans="4:4" x14ac:dyDescent="0.2">
      <c r="D2632" s="11"/>
    </row>
    <row r="2633" spans="4:4" x14ac:dyDescent="0.2">
      <c r="D2633" s="11"/>
    </row>
    <row r="2634" spans="4:4" x14ac:dyDescent="0.2">
      <c r="D2634" s="11"/>
    </row>
    <row r="2635" spans="4:4" x14ac:dyDescent="0.2">
      <c r="D2635" s="11"/>
    </row>
    <row r="2636" spans="4:4" x14ac:dyDescent="0.2">
      <c r="D2636" s="11"/>
    </row>
    <row r="2637" spans="4:4" x14ac:dyDescent="0.2">
      <c r="D2637" s="11"/>
    </row>
    <row r="2638" spans="4:4" x14ac:dyDescent="0.2">
      <c r="D2638" s="11"/>
    </row>
    <row r="2639" spans="4:4" x14ac:dyDescent="0.2">
      <c r="D2639" s="11"/>
    </row>
    <row r="2640" spans="4:4" x14ac:dyDescent="0.2">
      <c r="D2640" s="11"/>
    </row>
    <row r="2641" spans="4:4" x14ac:dyDescent="0.2">
      <c r="D2641" s="11"/>
    </row>
    <row r="2642" spans="4:4" x14ac:dyDescent="0.2">
      <c r="D2642" s="11"/>
    </row>
    <row r="2643" spans="4:4" x14ac:dyDescent="0.2">
      <c r="D2643" s="11"/>
    </row>
    <row r="2644" spans="4:4" x14ac:dyDescent="0.2">
      <c r="D2644" s="11"/>
    </row>
    <row r="2645" spans="4:4" x14ac:dyDescent="0.2">
      <c r="D2645" s="11"/>
    </row>
    <row r="2646" spans="4:4" x14ac:dyDescent="0.2">
      <c r="D2646" s="11"/>
    </row>
    <row r="2647" spans="4:4" x14ac:dyDescent="0.2">
      <c r="D2647" s="11"/>
    </row>
    <row r="2648" spans="4:4" x14ac:dyDescent="0.2">
      <c r="D2648" s="11"/>
    </row>
    <row r="2649" spans="4:4" x14ac:dyDescent="0.2">
      <c r="D2649" s="11"/>
    </row>
    <row r="2650" spans="4:4" x14ac:dyDescent="0.2">
      <c r="D2650" s="11"/>
    </row>
    <row r="2651" spans="4:4" x14ac:dyDescent="0.2">
      <c r="D2651" s="11"/>
    </row>
    <row r="2652" spans="4:4" x14ac:dyDescent="0.2">
      <c r="D2652" s="11"/>
    </row>
    <row r="2653" spans="4:4" x14ac:dyDescent="0.2">
      <c r="D2653" s="11"/>
    </row>
    <row r="2654" spans="4:4" x14ac:dyDescent="0.2">
      <c r="D2654" s="11"/>
    </row>
    <row r="2655" spans="4:4" x14ac:dyDescent="0.2">
      <c r="D2655" s="11"/>
    </row>
    <row r="2656" spans="4:4" x14ac:dyDescent="0.2">
      <c r="D2656" s="11"/>
    </row>
    <row r="2657" spans="4:4" x14ac:dyDescent="0.2">
      <c r="D2657" s="11"/>
    </row>
    <row r="2658" spans="4:4" x14ac:dyDescent="0.2">
      <c r="D2658" s="11"/>
    </row>
    <row r="2659" spans="4:4" x14ac:dyDescent="0.2">
      <c r="D2659" s="11"/>
    </row>
    <row r="2660" spans="4:4" x14ac:dyDescent="0.2">
      <c r="D2660" s="11"/>
    </row>
    <row r="2661" spans="4:4" x14ac:dyDescent="0.2">
      <c r="D2661" s="11"/>
    </row>
    <row r="2662" spans="4:4" x14ac:dyDescent="0.2">
      <c r="D2662" s="11"/>
    </row>
    <row r="2663" spans="4:4" x14ac:dyDescent="0.2">
      <c r="D2663" s="11"/>
    </row>
    <row r="2664" spans="4:4" x14ac:dyDescent="0.2">
      <c r="D2664" s="11"/>
    </row>
    <row r="2665" spans="4:4" x14ac:dyDescent="0.2">
      <c r="D2665" s="11"/>
    </row>
    <row r="2666" spans="4:4" x14ac:dyDescent="0.2">
      <c r="D2666" s="11"/>
    </row>
    <row r="2667" spans="4:4" x14ac:dyDescent="0.2">
      <c r="D2667" s="11"/>
    </row>
    <row r="2668" spans="4:4" x14ac:dyDescent="0.2">
      <c r="D2668" s="11"/>
    </row>
    <row r="2669" spans="4:4" x14ac:dyDescent="0.2">
      <c r="D2669" s="11"/>
    </row>
    <row r="2670" spans="4:4" x14ac:dyDescent="0.2">
      <c r="D2670" s="11"/>
    </row>
    <row r="2671" spans="4:4" x14ac:dyDescent="0.2">
      <c r="D2671" s="11"/>
    </row>
    <row r="2672" spans="4:4" x14ac:dyDescent="0.2">
      <c r="D2672" s="11"/>
    </row>
    <row r="2673" spans="4:4" x14ac:dyDescent="0.2">
      <c r="D2673" s="11"/>
    </row>
    <row r="2674" spans="4:4" x14ac:dyDescent="0.2">
      <c r="D2674" s="11"/>
    </row>
    <row r="2675" spans="4:4" x14ac:dyDescent="0.2">
      <c r="D2675" s="11"/>
    </row>
    <row r="2676" spans="4:4" x14ac:dyDescent="0.2">
      <c r="D2676" s="11"/>
    </row>
    <row r="2677" spans="4:4" x14ac:dyDescent="0.2">
      <c r="D2677" s="11"/>
    </row>
    <row r="2678" spans="4:4" x14ac:dyDescent="0.2">
      <c r="D2678" s="11"/>
    </row>
    <row r="2679" spans="4:4" x14ac:dyDescent="0.2">
      <c r="D2679" s="11"/>
    </row>
    <row r="2680" spans="4:4" x14ac:dyDescent="0.2">
      <c r="D2680" s="11"/>
    </row>
    <row r="2681" spans="4:4" x14ac:dyDescent="0.2">
      <c r="D2681" s="11"/>
    </row>
    <row r="2682" spans="4:4" x14ac:dyDescent="0.2">
      <c r="D2682" s="11"/>
    </row>
    <row r="2683" spans="4:4" x14ac:dyDescent="0.2">
      <c r="D2683" s="11"/>
    </row>
    <row r="2684" spans="4:4" x14ac:dyDescent="0.2">
      <c r="D2684" s="11"/>
    </row>
    <row r="2685" spans="4:4" x14ac:dyDescent="0.2">
      <c r="D2685" s="11"/>
    </row>
    <row r="2686" spans="4:4" x14ac:dyDescent="0.2">
      <c r="D2686" s="11"/>
    </row>
    <row r="2687" spans="4:4" x14ac:dyDescent="0.2">
      <c r="D2687" s="11"/>
    </row>
    <row r="2688" spans="4:4" x14ac:dyDescent="0.2">
      <c r="D2688" s="11"/>
    </row>
    <row r="2689" spans="4:4" x14ac:dyDescent="0.2">
      <c r="D2689" s="11"/>
    </row>
    <row r="2690" spans="4:4" x14ac:dyDescent="0.2">
      <c r="D2690" s="11"/>
    </row>
    <row r="2691" spans="4:4" x14ac:dyDescent="0.2">
      <c r="D2691" s="11"/>
    </row>
    <row r="2692" spans="4:4" x14ac:dyDescent="0.2">
      <c r="D2692" s="11"/>
    </row>
    <row r="2693" spans="4:4" x14ac:dyDescent="0.2">
      <c r="D2693" s="11"/>
    </row>
    <row r="2694" spans="4:4" x14ac:dyDescent="0.2">
      <c r="D2694" s="11"/>
    </row>
    <row r="2695" spans="4:4" x14ac:dyDescent="0.2">
      <c r="D2695" s="11"/>
    </row>
    <row r="2696" spans="4:4" x14ac:dyDescent="0.2">
      <c r="D2696" s="11"/>
    </row>
    <row r="2697" spans="4:4" x14ac:dyDescent="0.2">
      <c r="D2697" s="11"/>
    </row>
    <row r="2698" spans="4:4" x14ac:dyDescent="0.2">
      <c r="D2698" s="11"/>
    </row>
    <row r="2699" spans="4:4" x14ac:dyDescent="0.2">
      <c r="D2699" s="11"/>
    </row>
    <row r="2700" spans="4:4" x14ac:dyDescent="0.2">
      <c r="D2700" s="11"/>
    </row>
    <row r="2701" spans="4:4" x14ac:dyDescent="0.2">
      <c r="D2701" s="11"/>
    </row>
    <row r="2702" spans="4:4" x14ac:dyDescent="0.2">
      <c r="D2702" s="11"/>
    </row>
    <row r="2703" spans="4:4" x14ac:dyDescent="0.2">
      <c r="D2703" s="11"/>
    </row>
    <row r="2704" spans="4:4" x14ac:dyDescent="0.2">
      <c r="D2704" s="11"/>
    </row>
    <row r="2705" spans="4:4" x14ac:dyDescent="0.2">
      <c r="D2705" s="11"/>
    </row>
    <row r="2706" spans="4:4" x14ac:dyDescent="0.2">
      <c r="D2706" s="11"/>
    </row>
    <row r="2707" spans="4:4" x14ac:dyDescent="0.2">
      <c r="D2707" s="11"/>
    </row>
    <row r="2708" spans="4:4" x14ac:dyDescent="0.2">
      <c r="D2708" s="11"/>
    </row>
    <row r="2709" spans="4:4" x14ac:dyDescent="0.2">
      <c r="D2709" s="11"/>
    </row>
    <row r="2710" spans="4:4" x14ac:dyDescent="0.2">
      <c r="D2710" s="11"/>
    </row>
    <row r="2711" spans="4:4" x14ac:dyDescent="0.2">
      <c r="D2711" s="11"/>
    </row>
    <row r="2712" spans="4:4" x14ac:dyDescent="0.2">
      <c r="D2712" s="11"/>
    </row>
    <row r="2713" spans="4:4" x14ac:dyDescent="0.2">
      <c r="D2713" s="11"/>
    </row>
    <row r="2714" spans="4:4" x14ac:dyDescent="0.2">
      <c r="D2714" s="11"/>
    </row>
    <row r="2715" spans="4:4" x14ac:dyDescent="0.2">
      <c r="D2715" s="11"/>
    </row>
    <row r="2716" spans="4:4" x14ac:dyDescent="0.2">
      <c r="D2716" s="11"/>
    </row>
    <row r="2717" spans="4:4" x14ac:dyDescent="0.2">
      <c r="D2717" s="11"/>
    </row>
    <row r="2718" spans="4:4" x14ac:dyDescent="0.2">
      <c r="D2718" s="11"/>
    </row>
    <row r="2719" spans="4:4" x14ac:dyDescent="0.2">
      <c r="D2719" s="11"/>
    </row>
    <row r="2720" spans="4:4" x14ac:dyDescent="0.2">
      <c r="D2720" s="11"/>
    </row>
    <row r="2721" spans="4:4" x14ac:dyDescent="0.2">
      <c r="D2721" s="11"/>
    </row>
    <row r="2722" spans="4:4" x14ac:dyDescent="0.2">
      <c r="D2722" s="11"/>
    </row>
    <row r="2723" spans="4:4" x14ac:dyDescent="0.2">
      <c r="D2723" s="11"/>
    </row>
    <row r="2724" spans="4:4" x14ac:dyDescent="0.2">
      <c r="D2724" s="11"/>
    </row>
    <row r="2725" spans="4:4" x14ac:dyDescent="0.2">
      <c r="D2725" s="11"/>
    </row>
    <row r="2726" spans="4:4" x14ac:dyDescent="0.2">
      <c r="D2726" s="11"/>
    </row>
    <row r="2727" spans="4:4" x14ac:dyDescent="0.2">
      <c r="D2727" s="11"/>
    </row>
    <row r="2728" spans="4:4" x14ac:dyDescent="0.2">
      <c r="D2728" s="11"/>
    </row>
    <row r="2729" spans="4:4" x14ac:dyDescent="0.2">
      <c r="D2729" s="11"/>
    </row>
    <row r="2730" spans="4:4" x14ac:dyDescent="0.2">
      <c r="D2730" s="11"/>
    </row>
    <row r="2731" spans="4:4" x14ac:dyDescent="0.2">
      <c r="D2731" s="11"/>
    </row>
    <row r="2732" spans="4:4" x14ac:dyDescent="0.2">
      <c r="D2732" s="11"/>
    </row>
    <row r="2733" spans="4:4" x14ac:dyDescent="0.2">
      <c r="D2733" s="11"/>
    </row>
    <row r="2734" spans="4:4" x14ac:dyDescent="0.2">
      <c r="D2734" s="11"/>
    </row>
    <row r="2735" spans="4:4" x14ac:dyDescent="0.2">
      <c r="D2735" s="11"/>
    </row>
    <row r="2736" spans="4:4" x14ac:dyDescent="0.2">
      <c r="D2736" s="11"/>
    </row>
    <row r="2737" spans="4:4" x14ac:dyDescent="0.2">
      <c r="D2737" s="11"/>
    </row>
    <row r="2738" spans="4:4" x14ac:dyDescent="0.2">
      <c r="D2738" s="11"/>
    </row>
    <row r="2739" spans="4:4" x14ac:dyDescent="0.2">
      <c r="D2739" s="11"/>
    </row>
    <row r="2740" spans="4:4" x14ac:dyDescent="0.2">
      <c r="D2740" s="11"/>
    </row>
    <row r="2741" spans="4:4" x14ac:dyDescent="0.2">
      <c r="D2741" s="11"/>
    </row>
    <row r="2742" spans="4:4" x14ac:dyDescent="0.2">
      <c r="D2742" s="11"/>
    </row>
    <row r="2743" spans="4:4" x14ac:dyDescent="0.2">
      <c r="D2743" s="11"/>
    </row>
    <row r="2744" spans="4:4" x14ac:dyDescent="0.2">
      <c r="D2744" s="11"/>
    </row>
    <row r="2745" spans="4:4" x14ac:dyDescent="0.2">
      <c r="D2745" s="11"/>
    </row>
    <row r="2746" spans="4:4" x14ac:dyDescent="0.2">
      <c r="D2746" s="11"/>
    </row>
    <row r="2747" spans="4:4" x14ac:dyDescent="0.2">
      <c r="D2747" s="11"/>
    </row>
    <row r="2748" spans="4:4" x14ac:dyDescent="0.2">
      <c r="D2748" s="11"/>
    </row>
    <row r="2749" spans="4:4" x14ac:dyDescent="0.2">
      <c r="D2749" s="11"/>
    </row>
    <row r="2750" spans="4:4" x14ac:dyDescent="0.2">
      <c r="D2750" s="11"/>
    </row>
    <row r="2751" spans="4:4" x14ac:dyDescent="0.2">
      <c r="D2751" s="11"/>
    </row>
    <row r="2752" spans="4:4" x14ac:dyDescent="0.2">
      <c r="D2752" s="11"/>
    </row>
    <row r="2753" spans="4:4" x14ac:dyDescent="0.2">
      <c r="D2753" s="11"/>
    </row>
    <row r="2754" spans="4:4" x14ac:dyDescent="0.2">
      <c r="D2754" s="11"/>
    </row>
    <row r="2755" spans="4:4" x14ac:dyDescent="0.2">
      <c r="D2755" s="11"/>
    </row>
    <row r="2756" spans="4:4" x14ac:dyDescent="0.2">
      <c r="D2756" s="11"/>
    </row>
    <row r="2757" spans="4:4" x14ac:dyDescent="0.2">
      <c r="D2757" s="11"/>
    </row>
    <row r="2758" spans="4:4" x14ac:dyDescent="0.2">
      <c r="D2758" s="11"/>
    </row>
    <row r="2759" spans="4:4" x14ac:dyDescent="0.2">
      <c r="D2759" s="11"/>
    </row>
    <row r="2760" spans="4:4" x14ac:dyDescent="0.2">
      <c r="D2760" s="11"/>
    </row>
    <row r="2761" spans="4:4" x14ac:dyDescent="0.2">
      <c r="D2761" s="11"/>
    </row>
    <row r="2762" spans="4:4" x14ac:dyDescent="0.2">
      <c r="D2762" s="11"/>
    </row>
    <row r="2763" spans="4:4" x14ac:dyDescent="0.2">
      <c r="D2763" s="11"/>
    </row>
    <row r="2764" spans="4:4" x14ac:dyDescent="0.2">
      <c r="D2764" s="11"/>
    </row>
    <row r="2765" spans="4:4" x14ac:dyDescent="0.2">
      <c r="D2765" s="11"/>
    </row>
    <row r="2766" spans="4:4" x14ac:dyDescent="0.2">
      <c r="D2766" s="11"/>
    </row>
    <row r="2767" spans="4:4" x14ac:dyDescent="0.2">
      <c r="D2767" s="11"/>
    </row>
    <row r="2768" spans="4:4" x14ac:dyDescent="0.2">
      <c r="D2768" s="11"/>
    </row>
    <row r="2769" spans="4:4" x14ac:dyDescent="0.2">
      <c r="D2769" s="11"/>
    </row>
    <row r="2770" spans="4:4" x14ac:dyDescent="0.2">
      <c r="D2770" s="11"/>
    </row>
    <row r="2771" spans="4:4" x14ac:dyDescent="0.2">
      <c r="D2771" s="11"/>
    </row>
    <row r="2772" spans="4:4" x14ac:dyDescent="0.2">
      <c r="D2772" s="11"/>
    </row>
    <row r="2773" spans="4:4" x14ac:dyDescent="0.2">
      <c r="D2773" s="11"/>
    </row>
    <row r="2774" spans="4:4" x14ac:dyDescent="0.2">
      <c r="D2774" s="11"/>
    </row>
    <row r="2775" spans="4:4" x14ac:dyDescent="0.2">
      <c r="D2775" s="11"/>
    </row>
    <row r="2776" spans="4:4" x14ac:dyDescent="0.2">
      <c r="D2776" s="11"/>
    </row>
    <row r="2777" spans="4:4" x14ac:dyDescent="0.2">
      <c r="D2777" s="11"/>
    </row>
    <row r="2778" spans="4:4" x14ac:dyDescent="0.2">
      <c r="D2778" s="11"/>
    </row>
    <row r="2779" spans="4:4" x14ac:dyDescent="0.2">
      <c r="D2779" s="11"/>
    </row>
    <row r="2780" spans="4:4" x14ac:dyDescent="0.2">
      <c r="D2780" s="11"/>
    </row>
    <row r="2781" spans="4:4" x14ac:dyDescent="0.2">
      <c r="D2781" s="11"/>
    </row>
    <row r="2782" spans="4:4" x14ac:dyDescent="0.2">
      <c r="D2782" s="11"/>
    </row>
    <row r="2783" spans="4:4" x14ac:dyDescent="0.2">
      <c r="D2783" s="11"/>
    </row>
    <row r="2784" spans="4:4" x14ac:dyDescent="0.2">
      <c r="D2784" s="11"/>
    </row>
    <row r="2785" spans="4:4" x14ac:dyDescent="0.2">
      <c r="D2785" s="11"/>
    </row>
    <row r="2786" spans="4:4" x14ac:dyDescent="0.2">
      <c r="D2786" s="11"/>
    </row>
    <row r="2787" spans="4:4" x14ac:dyDescent="0.2">
      <c r="D2787" s="11"/>
    </row>
    <row r="2788" spans="4:4" x14ac:dyDescent="0.2">
      <c r="D2788" s="11"/>
    </row>
    <row r="2789" spans="4:4" x14ac:dyDescent="0.2">
      <c r="D2789" s="11"/>
    </row>
    <row r="2790" spans="4:4" x14ac:dyDescent="0.2">
      <c r="D2790" s="11"/>
    </row>
    <row r="2791" spans="4:4" x14ac:dyDescent="0.2">
      <c r="D2791" s="11"/>
    </row>
    <row r="2792" spans="4:4" x14ac:dyDescent="0.2">
      <c r="D2792" s="11"/>
    </row>
    <row r="2793" spans="4:4" x14ac:dyDescent="0.2">
      <c r="D2793" s="11"/>
    </row>
    <row r="2794" spans="4:4" x14ac:dyDescent="0.2">
      <c r="D2794" s="11"/>
    </row>
    <row r="2795" spans="4:4" x14ac:dyDescent="0.2">
      <c r="D2795" s="11"/>
    </row>
    <row r="2796" spans="4:4" x14ac:dyDescent="0.2">
      <c r="D2796" s="11"/>
    </row>
    <row r="2797" spans="4:4" x14ac:dyDescent="0.2">
      <c r="D2797" s="11"/>
    </row>
    <row r="2798" spans="4:4" x14ac:dyDescent="0.2">
      <c r="D2798" s="11"/>
    </row>
    <row r="2799" spans="4:4" x14ac:dyDescent="0.2">
      <c r="D2799" s="11"/>
    </row>
    <row r="2800" spans="4:4" x14ac:dyDescent="0.2">
      <c r="D2800" s="11"/>
    </row>
    <row r="2801" spans="4:4" x14ac:dyDescent="0.2">
      <c r="D2801" s="11"/>
    </row>
    <row r="2802" spans="4:4" x14ac:dyDescent="0.2">
      <c r="D2802" s="11"/>
    </row>
    <row r="2803" spans="4:4" x14ac:dyDescent="0.2">
      <c r="D2803" s="11"/>
    </row>
    <row r="2804" spans="4:4" x14ac:dyDescent="0.2">
      <c r="D2804" s="11"/>
    </row>
    <row r="2805" spans="4:4" x14ac:dyDescent="0.2">
      <c r="D2805" s="11"/>
    </row>
    <row r="2806" spans="4:4" x14ac:dyDescent="0.2">
      <c r="D2806" s="11"/>
    </row>
    <row r="2807" spans="4:4" x14ac:dyDescent="0.2">
      <c r="D2807" s="11"/>
    </row>
    <row r="2808" spans="4:4" x14ac:dyDescent="0.2">
      <c r="D2808" s="11"/>
    </row>
    <row r="2809" spans="4:4" x14ac:dyDescent="0.2">
      <c r="D2809" s="11"/>
    </row>
    <row r="2810" spans="4:4" x14ac:dyDescent="0.2">
      <c r="D2810" s="11"/>
    </row>
    <row r="2811" spans="4:4" x14ac:dyDescent="0.2">
      <c r="D2811" s="11"/>
    </row>
    <row r="2812" spans="4:4" x14ac:dyDescent="0.2">
      <c r="D2812" s="11"/>
    </row>
    <row r="2813" spans="4:4" x14ac:dyDescent="0.2">
      <c r="D2813" s="11"/>
    </row>
    <row r="2814" spans="4:4" x14ac:dyDescent="0.2">
      <c r="D2814" s="11"/>
    </row>
    <row r="2815" spans="4:4" x14ac:dyDescent="0.2">
      <c r="D2815" s="11"/>
    </row>
    <row r="2816" spans="4:4" x14ac:dyDescent="0.2">
      <c r="D2816" s="11"/>
    </row>
    <row r="2817" spans="4:4" x14ac:dyDescent="0.2">
      <c r="D2817" s="11"/>
    </row>
    <row r="2818" spans="4:4" x14ac:dyDescent="0.2">
      <c r="D2818" s="11"/>
    </row>
    <row r="2819" spans="4:4" x14ac:dyDescent="0.2">
      <c r="D2819" s="11"/>
    </row>
    <row r="2820" spans="4:4" x14ac:dyDescent="0.2">
      <c r="D2820" s="11"/>
    </row>
    <row r="2821" spans="4:4" x14ac:dyDescent="0.2">
      <c r="D2821" s="11"/>
    </row>
    <row r="2822" spans="4:4" x14ac:dyDescent="0.2">
      <c r="D2822" s="11"/>
    </row>
    <row r="2823" spans="4:4" x14ac:dyDescent="0.2">
      <c r="D2823" s="11"/>
    </row>
    <row r="2824" spans="4:4" x14ac:dyDescent="0.2">
      <c r="D2824" s="11"/>
    </row>
    <row r="2825" spans="4:4" x14ac:dyDescent="0.2">
      <c r="D2825" s="11"/>
    </row>
    <row r="2826" spans="4:4" x14ac:dyDescent="0.2">
      <c r="D2826" s="11"/>
    </row>
    <row r="2827" spans="4:4" x14ac:dyDescent="0.2">
      <c r="D2827" s="11"/>
    </row>
    <row r="2828" spans="4:4" x14ac:dyDescent="0.2">
      <c r="D2828" s="11"/>
    </row>
    <row r="2829" spans="4:4" x14ac:dyDescent="0.2">
      <c r="D2829" s="11"/>
    </row>
    <row r="2830" spans="4:4" x14ac:dyDescent="0.2">
      <c r="D2830" s="11"/>
    </row>
    <row r="2831" spans="4:4" x14ac:dyDescent="0.2">
      <c r="D2831" s="11"/>
    </row>
    <row r="2832" spans="4:4" x14ac:dyDescent="0.2">
      <c r="D2832" s="11"/>
    </row>
    <row r="2833" spans="4:4" x14ac:dyDescent="0.2">
      <c r="D2833" s="11"/>
    </row>
    <row r="2834" spans="4:4" x14ac:dyDescent="0.2">
      <c r="D2834" s="11"/>
    </row>
    <row r="2835" spans="4:4" x14ac:dyDescent="0.2">
      <c r="D2835" s="11"/>
    </row>
    <row r="2836" spans="4:4" x14ac:dyDescent="0.2">
      <c r="D2836" s="11"/>
    </row>
    <row r="2837" spans="4:4" x14ac:dyDescent="0.2">
      <c r="D2837" s="11"/>
    </row>
    <row r="2838" spans="4:4" x14ac:dyDescent="0.2">
      <c r="D2838" s="11"/>
    </row>
    <row r="2839" spans="4:4" x14ac:dyDescent="0.2">
      <c r="D2839" s="11"/>
    </row>
    <row r="2840" spans="4:4" x14ac:dyDescent="0.2">
      <c r="D2840" s="11"/>
    </row>
    <row r="2841" spans="4:4" x14ac:dyDescent="0.2">
      <c r="D2841" s="11"/>
    </row>
    <row r="2842" spans="4:4" x14ac:dyDescent="0.2">
      <c r="D2842" s="11"/>
    </row>
    <row r="2843" spans="4:4" x14ac:dyDescent="0.2">
      <c r="D2843" s="11"/>
    </row>
    <row r="2844" spans="4:4" x14ac:dyDescent="0.2">
      <c r="D2844" s="11"/>
    </row>
    <row r="2845" spans="4:4" x14ac:dyDescent="0.2">
      <c r="D2845" s="11"/>
    </row>
    <row r="2846" spans="4:4" x14ac:dyDescent="0.2">
      <c r="D2846" s="11"/>
    </row>
    <row r="2847" spans="4:4" x14ac:dyDescent="0.2">
      <c r="D2847" s="11"/>
    </row>
    <row r="2848" spans="4:4" x14ac:dyDescent="0.2">
      <c r="D2848" s="11"/>
    </row>
    <row r="2849" spans="4:4" x14ac:dyDescent="0.2">
      <c r="D2849" s="11"/>
    </row>
    <row r="2850" spans="4:4" x14ac:dyDescent="0.2">
      <c r="D2850" s="11"/>
    </row>
    <row r="2851" spans="4:4" x14ac:dyDescent="0.2">
      <c r="D2851" s="11"/>
    </row>
    <row r="2852" spans="4:4" x14ac:dyDescent="0.2">
      <c r="D2852" s="11"/>
    </row>
    <row r="2853" spans="4:4" x14ac:dyDescent="0.2">
      <c r="D2853" s="11"/>
    </row>
    <row r="2854" spans="4:4" x14ac:dyDescent="0.2">
      <c r="D2854" s="11"/>
    </row>
    <row r="2855" spans="4:4" x14ac:dyDescent="0.2">
      <c r="D2855" s="11"/>
    </row>
    <row r="2856" spans="4:4" x14ac:dyDescent="0.2">
      <c r="D2856" s="11"/>
    </row>
    <row r="2857" spans="4:4" x14ac:dyDescent="0.2">
      <c r="D2857" s="11"/>
    </row>
    <row r="2858" spans="4:4" x14ac:dyDescent="0.2">
      <c r="D2858" s="11"/>
    </row>
    <row r="2859" spans="4:4" x14ac:dyDescent="0.2">
      <c r="D2859" s="11"/>
    </row>
    <row r="2860" spans="4:4" x14ac:dyDescent="0.2">
      <c r="D2860" s="11"/>
    </row>
    <row r="2861" spans="4:4" x14ac:dyDescent="0.2">
      <c r="D2861" s="11"/>
    </row>
    <row r="2862" spans="4:4" x14ac:dyDescent="0.2">
      <c r="D2862" s="11"/>
    </row>
    <row r="2863" spans="4:4" x14ac:dyDescent="0.2">
      <c r="D2863" s="11"/>
    </row>
    <row r="2864" spans="4:4" x14ac:dyDescent="0.2">
      <c r="D2864" s="11"/>
    </row>
    <row r="2865" spans="4:4" x14ac:dyDescent="0.2">
      <c r="D2865" s="11"/>
    </row>
    <row r="2866" spans="4:4" x14ac:dyDescent="0.2">
      <c r="D2866" s="11"/>
    </row>
    <row r="2867" spans="4:4" x14ac:dyDescent="0.2">
      <c r="D2867" s="11"/>
    </row>
    <row r="2868" spans="4:4" x14ac:dyDescent="0.2">
      <c r="D2868" s="11"/>
    </row>
    <row r="2869" spans="4:4" x14ac:dyDescent="0.2">
      <c r="D2869" s="11"/>
    </row>
    <row r="2870" spans="4:4" x14ac:dyDescent="0.2">
      <c r="D2870" s="11"/>
    </row>
    <row r="2871" spans="4:4" x14ac:dyDescent="0.2">
      <c r="D2871" s="11"/>
    </row>
    <row r="2872" spans="4:4" x14ac:dyDescent="0.2">
      <c r="D2872" s="11"/>
    </row>
    <row r="2873" spans="4:4" x14ac:dyDescent="0.2">
      <c r="D2873" s="11"/>
    </row>
    <row r="2874" spans="4:4" x14ac:dyDescent="0.2">
      <c r="D2874" s="11"/>
    </row>
    <row r="2875" spans="4:4" x14ac:dyDescent="0.2">
      <c r="D2875" s="11"/>
    </row>
    <row r="2876" spans="4:4" x14ac:dyDescent="0.2">
      <c r="D2876" s="11"/>
    </row>
    <row r="2877" spans="4:4" x14ac:dyDescent="0.2">
      <c r="D2877" s="11"/>
    </row>
    <row r="2878" spans="4:4" x14ac:dyDescent="0.2">
      <c r="D2878" s="11"/>
    </row>
    <row r="2879" spans="4:4" x14ac:dyDescent="0.2">
      <c r="D2879" s="11"/>
    </row>
    <row r="2880" spans="4:4" x14ac:dyDescent="0.2">
      <c r="D2880" s="11"/>
    </row>
    <row r="2881" spans="4:4" x14ac:dyDescent="0.2">
      <c r="D2881" s="11"/>
    </row>
    <row r="2882" spans="4:4" x14ac:dyDescent="0.2">
      <c r="D2882" s="11"/>
    </row>
    <row r="2883" spans="4:4" x14ac:dyDescent="0.2">
      <c r="D2883" s="11"/>
    </row>
    <row r="2884" spans="4:4" x14ac:dyDescent="0.2">
      <c r="D2884" s="11"/>
    </row>
    <row r="2885" spans="4:4" x14ac:dyDescent="0.2">
      <c r="D2885" s="11"/>
    </row>
    <row r="2886" spans="4:4" x14ac:dyDescent="0.2">
      <c r="D2886" s="11"/>
    </row>
    <row r="2887" spans="4:4" x14ac:dyDescent="0.2">
      <c r="D2887" s="11"/>
    </row>
    <row r="2888" spans="4:4" x14ac:dyDescent="0.2">
      <c r="D2888" s="11"/>
    </row>
    <row r="2889" spans="4:4" x14ac:dyDescent="0.2">
      <c r="D2889" s="11"/>
    </row>
    <row r="2890" spans="4:4" x14ac:dyDescent="0.2">
      <c r="D2890" s="11"/>
    </row>
    <row r="2891" spans="4:4" x14ac:dyDescent="0.2">
      <c r="D2891" s="11"/>
    </row>
    <row r="2892" spans="4:4" x14ac:dyDescent="0.2">
      <c r="D2892" s="11"/>
    </row>
    <row r="2893" spans="4:4" x14ac:dyDescent="0.2">
      <c r="D2893" s="11"/>
    </row>
    <row r="2894" spans="4:4" x14ac:dyDescent="0.2">
      <c r="D2894" s="11"/>
    </row>
    <row r="2895" spans="4:4" x14ac:dyDescent="0.2">
      <c r="D2895" s="11"/>
    </row>
    <row r="2896" spans="4:4" x14ac:dyDescent="0.2">
      <c r="D2896" s="11"/>
    </row>
    <row r="2897" spans="4:4" x14ac:dyDescent="0.2">
      <c r="D2897" s="11"/>
    </row>
    <row r="2898" spans="4:4" x14ac:dyDescent="0.2">
      <c r="D2898" s="11"/>
    </row>
    <row r="2899" spans="4:4" x14ac:dyDescent="0.2">
      <c r="D2899" s="11"/>
    </row>
    <row r="2900" spans="4:4" x14ac:dyDescent="0.2">
      <c r="D2900" s="11"/>
    </row>
    <row r="2901" spans="4:4" x14ac:dyDescent="0.2">
      <c r="D2901" s="11"/>
    </row>
    <row r="2902" spans="4:4" x14ac:dyDescent="0.2">
      <c r="D2902" s="11"/>
    </row>
    <row r="2903" spans="4:4" x14ac:dyDescent="0.2">
      <c r="D2903" s="11"/>
    </row>
    <row r="2904" spans="4:4" x14ac:dyDescent="0.2">
      <c r="D2904" s="11"/>
    </row>
    <row r="2905" spans="4:4" x14ac:dyDescent="0.2">
      <c r="D2905" s="11"/>
    </row>
    <row r="2906" spans="4:4" x14ac:dyDescent="0.2">
      <c r="D2906" s="11"/>
    </row>
    <row r="2907" spans="4:4" x14ac:dyDescent="0.2">
      <c r="D2907" s="11"/>
    </row>
    <row r="2908" spans="4:4" x14ac:dyDescent="0.2">
      <c r="D2908" s="11"/>
    </row>
    <row r="2909" spans="4:4" x14ac:dyDescent="0.2">
      <c r="D2909" s="11"/>
    </row>
    <row r="2910" spans="4:4" x14ac:dyDescent="0.2">
      <c r="D2910" s="11"/>
    </row>
    <row r="2911" spans="4:4" x14ac:dyDescent="0.2">
      <c r="D2911" s="11"/>
    </row>
    <row r="2912" spans="4:4" x14ac:dyDescent="0.2">
      <c r="D2912" s="11"/>
    </row>
    <row r="2913" spans="4:4" x14ac:dyDescent="0.2">
      <c r="D2913" s="11"/>
    </row>
    <row r="2914" spans="4:4" x14ac:dyDescent="0.2">
      <c r="D2914" s="11"/>
    </row>
    <row r="2915" spans="4:4" x14ac:dyDescent="0.2">
      <c r="D2915" s="11"/>
    </row>
    <row r="2916" spans="4:4" x14ac:dyDescent="0.2">
      <c r="D2916" s="11"/>
    </row>
    <row r="2917" spans="4:4" x14ac:dyDescent="0.2">
      <c r="D2917" s="11"/>
    </row>
    <row r="2918" spans="4:4" x14ac:dyDescent="0.2">
      <c r="D2918" s="11"/>
    </row>
    <row r="2919" spans="4:4" x14ac:dyDescent="0.2">
      <c r="D2919" s="11"/>
    </row>
    <row r="2920" spans="4:4" x14ac:dyDescent="0.2">
      <c r="D2920" s="11"/>
    </row>
    <row r="2921" spans="4:4" x14ac:dyDescent="0.2">
      <c r="D2921" s="11"/>
    </row>
    <row r="2922" spans="4:4" x14ac:dyDescent="0.2">
      <c r="D2922" s="11"/>
    </row>
    <row r="2923" spans="4:4" x14ac:dyDescent="0.2">
      <c r="D2923" s="11"/>
    </row>
    <row r="2924" spans="4:4" x14ac:dyDescent="0.2">
      <c r="D2924" s="11"/>
    </row>
    <row r="2925" spans="4:4" x14ac:dyDescent="0.2">
      <c r="D2925" s="11"/>
    </row>
    <row r="2926" spans="4:4" x14ac:dyDescent="0.2">
      <c r="D2926" s="11"/>
    </row>
    <row r="2927" spans="4:4" x14ac:dyDescent="0.2">
      <c r="D2927" s="11"/>
    </row>
    <row r="2928" spans="4:4" x14ac:dyDescent="0.2">
      <c r="D2928" s="11"/>
    </row>
    <row r="2929" spans="4:4" x14ac:dyDescent="0.2">
      <c r="D2929" s="11"/>
    </row>
    <row r="2930" spans="4:4" x14ac:dyDescent="0.2">
      <c r="D2930" s="11"/>
    </row>
    <row r="2931" spans="4:4" x14ac:dyDescent="0.2">
      <c r="D2931" s="11"/>
    </row>
    <row r="2932" spans="4:4" x14ac:dyDescent="0.2">
      <c r="D2932" s="11"/>
    </row>
    <row r="2933" spans="4:4" x14ac:dyDescent="0.2">
      <c r="D2933" s="11"/>
    </row>
    <row r="2934" spans="4:4" x14ac:dyDescent="0.2">
      <c r="D2934" s="11"/>
    </row>
    <row r="2935" spans="4:4" x14ac:dyDescent="0.2">
      <c r="D2935" s="11"/>
    </row>
    <row r="2936" spans="4:4" x14ac:dyDescent="0.2">
      <c r="D2936" s="11"/>
    </row>
    <row r="2937" spans="4:4" x14ac:dyDescent="0.2">
      <c r="D2937" s="11"/>
    </row>
    <row r="2938" spans="4:4" x14ac:dyDescent="0.2">
      <c r="D2938" s="11"/>
    </row>
    <row r="2939" spans="4:4" x14ac:dyDescent="0.2">
      <c r="D2939" s="11"/>
    </row>
    <row r="2940" spans="4:4" x14ac:dyDescent="0.2">
      <c r="D2940" s="11"/>
    </row>
    <row r="2941" spans="4:4" x14ac:dyDescent="0.2">
      <c r="D2941" s="11"/>
    </row>
    <row r="2942" spans="4:4" x14ac:dyDescent="0.2">
      <c r="D2942" s="11"/>
    </row>
    <row r="2943" spans="4:4" x14ac:dyDescent="0.2">
      <c r="D2943" s="11"/>
    </row>
    <row r="2944" spans="4:4" x14ac:dyDescent="0.2">
      <c r="D2944" s="11"/>
    </row>
    <row r="2945" spans="4:4" x14ac:dyDescent="0.2">
      <c r="D2945" s="11"/>
    </row>
    <row r="2946" spans="4:4" x14ac:dyDescent="0.2">
      <c r="D2946" s="11"/>
    </row>
    <row r="2947" spans="4:4" x14ac:dyDescent="0.2">
      <c r="D2947" s="11"/>
    </row>
    <row r="2948" spans="4:4" x14ac:dyDescent="0.2">
      <c r="D2948" s="11"/>
    </row>
    <row r="2949" spans="4:4" x14ac:dyDescent="0.2">
      <c r="D2949" s="11"/>
    </row>
    <row r="2950" spans="4:4" x14ac:dyDescent="0.2">
      <c r="D2950" s="11"/>
    </row>
    <row r="2951" spans="4:4" x14ac:dyDescent="0.2">
      <c r="D2951" s="11"/>
    </row>
    <row r="2952" spans="4:4" x14ac:dyDescent="0.2">
      <c r="D2952" s="11"/>
    </row>
    <row r="2953" spans="4:4" x14ac:dyDescent="0.2">
      <c r="D2953" s="11"/>
    </row>
    <row r="2954" spans="4:4" x14ac:dyDescent="0.2">
      <c r="D2954" s="11"/>
    </row>
    <row r="2955" spans="4:4" x14ac:dyDescent="0.2">
      <c r="D2955" s="11"/>
    </row>
    <row r="2956" spans="4:4" x14ac:dyDescent="0.2">
      <c r="D2956" s="11"/>
    </row>
    <row r="2957" spans="4:4" x14ac:dyDescent="0.2">
      <c r="D2957" s="11"/>
    </row>
    <row r="2958" spans="4:4" x14ac:dyDescent="0.2">
      <c r="D2958" s="11"/>
    </row>
    <row r="2959" spans="4:4" x14ac:dyDescent="0.2">
      <c r="D2959" s="11"/>
    </row>
    <row r="2960" spans="4:4" x14ac:dyDescent="0.2">
      <c r="D2960" s="11"/>
    </row>
    <row r="2961" spans="4:4" x14ac:dyDescent="0.2">
      <c r="D2961" s="11"/>
    </row>
    <row r="2962" spans="4:4" x14ac:dyDescent="0.2">
      <c r="D2962" s="11"/>
    </row>
    <row r="2963" spans="4:4" x14ac:dyDescent="0.2">
      <c r="D2963" s="11"/>
    </row>
    <row r="2964" spans="4:4" x14ac:dyDescent="0.2">
      <c r="D2964" s="11"/>
    </row>
    <row r="2965" spans="4:4" x14ac:dyDescent="0.2">
      <c r="D2965" s="11"/>
    </row>
    <row r="2966" spans="4:4" x14ac:dyDescent="0.2">
      <c r="D2966" s="11"/>
    </row>
    <row r="2967" spans="4:4" x14ac:dyDescent="0.2">
      <c r="D2967" s="11"/>
    </row>
    <row r="2968" spans="4:4" x14ac:dyDescent="0.2">
      <c r="D2968" s="11"/>
    </row>
    <row r="2969" spans="4:4" x14ac:dyDescent="0.2">
      <c r="D2969" s="11"/>
    </row>
    <row r="2970" spans="4:4" x14ac:dyDescent="0.2">
      <c r="D2970" s="11"/>
    </row>
    <row r="2971" spans="4:4" x14ac:dyDescent="0.2">
      <c r="D2971" s="11"/>
    </row>
    <row r="2972" spans="4:4" x14ac:dyDescent="0.2">
      <c r="D2972" s="11"/>
    </row>
    <row r="2973" spans="4:4" x14ac:dyDescent="0.2">
      <c r="D2973" s="11"/>
    </row>
    <row r="2974" spans="4:4" x14ac:dyDescent="0.2">
      <c r="D2974" s="11"/>
    </row>
    <row r="2975" spans="4:4" x14ac:dyDescent="0.2">
      <c r="D2975" s="11"/>
    </row>
    <row r="2976" spans="4:4" x14ac:dyDescent="0.2">
      <c r="D2976" s="11"/>
    </row>
    <row r="2977" spans="4:4" x14ac:dyDescent="0.2">
      <c r="D2977" s="11"/>
    </row>
    <row r="2978" spans="4:4" x14ac:dyDescent="0.2">
      <c r="D2978" s="11"/>
    </row>
    <row r="2979" spans="4:4" x14ac:dyDescent="0.2">
      <c r="D2979" s="11"/>
    </row>
    <row r="2980" spans="4:4" x14ac:dyDescent="0.2">
      <c r="D2980" s="11"/>
    </row>
    <row r="2981" spans="4:4" x14ac:dyDescent="0.2">
      <c r="D2981" s="11"/>
    </row>
    <row r="2982" spans="4:4" x14ac:dyDescent="0.2">
      <c r="D2982" s="11"/>
    </row>
    <row r="2983" spans="4:4" x14ac:dyDescent="0.2">
      <c r="D2983" s="11"/>
    </row>
    <row r="2984" spans="4:4" x14ac:dyDescent="0.2">
      <c r="D2984" s="11"/>
    </row>
    <row r="2985" spans="4:4" x14ac:dyDescent="0.2">
      <c r="D2985" s="11"/>
    </row>
    <row r="2986" spans="4:4" x14ac:dyDescent="0.2">
      <c r="D2986" s="11"/>
    </row>
    <row r="2987" spans="4:4" x14ac:dyDescent="0.2">
      <c r="D2987" s="11"/>
    </row>
    <row r="2988" spans="4:4" x14ac:dyDescent="0.2">
      <c r="D2988" s="11"/>
    </row>
    <row r="2989" spans="4:4" x14ac:dyDescent="0.2">
      <c r="D2989" s="11"/>
    </row>
    <row r="2990" spans="4:4" x14ac:dyDescent="0.2">
      <c r="D2990" s="11"/>
    </row>
    <row r="2991" spans="4:4" x14ac:dyDescent="0.2">
      <c r="D2991" s="11"/>
    </row>
    <row r="2992" spans="4:4" x14ac:dyDescent="0.2">
      <c r="D2992" s="11"/>
    </row>
    <row r="2993" spans="4:4" x14ac:dyDescent="0.2">
      <c r="D2993" s="11"/>
    </row>
    <row r="2994" spans="4:4" x14ac:dyDescent="0.2">
      <c r="D2994" s="11"/>
    </row>
    <row r="2995" spans="4:4" x14ac:dyDescent="0.2">
      <c r="D2995" s="11"/>
    </row>
    <row r="2996" spans="4:4" x14ac:dyDescent="0.2">
      <c r="D2996" s="11"/>
    </row>
    <row r="2997" spans="4:4" x14ac:dyDescent="0.2">
      <c r="D2997" s="11"/>
    </row>
    <row r="2998" spans="4:4" x14ac:dyDescent="0.2">
      <c r="D2998" s="11"/>
    </row>
    <row r="2999" spans="4:4" x14ac:dyDescent="0.2">
      <c r="D2999" s="11"/>
    </row>
    <row r="3000" spans="4:4" x14ac:dyDescent="0.2">
      <c r="D3000" s="11"/>
    </row>
    <row r="3001" spans="4:4" x14ac:dyDescent="0.2">
      <c r="D3001" s="11"/>
    </row>
    <row r="3002" spans="4:4" x14ac:dyDescent="0.2">
      <c r="D3002" s="11"/>
    </row>
    <row r="3003" spans="4:4" x14ac:dyDescent="0.2">
      <c r="D3003" s="11"/>
    </row>
    <row r="3004" spans="4:4" x14ac:dyDescent="0.2">
      <c r="D3004" s="11"/>
    </row>
    <row r="3005" spans="4:4" x14ac:dyDescent="0.2">
      <c r="D3005" s="11"/>
    </row>
    <row r="3006" spans="4:4" x14ac:dyDescent="0.2">
      <c r="D3006" s="11"/>
    </row>
    <row r="3007" spans="4:4" x14ac:dyDescent="0.2">
      <c r="D3007" s="11"/>
    </row>
    <row r="3008" spans="4:4" x14ac:dyDescent="0.2">
      <c r="D3008" s="11"/>
    </row>
    <row r="3009" spans="4:4" x14ac:dyDescent="0.2">
      <c r="D3009" s="11"/>
    </row>
    <row r="3010" spans="4:4" x14ac:dyDescent="0.2">
      <c r="D3010" s="11"/>
    </row>
    <row r="3011" spans="4:4" x14ac:dyDescent="0.2">
      <c r="D3011" s="11"/>
    </row>
    <row r="3012" spans="4:4" x14ac:dyDescent="0.2">
      <c r="D3012" s="11"/>
    </row>
    <row r="3013" spans="4:4" x14ac:dyDescent="0.2">
      <c r="D3013" s="11"/>
    </row>
    <row r="3014" spans="4:4" x14ac:dyDescent="0.2">
      <c r="D3014" s="11"/>
    </row>
    <row r="3015" spans="4:4" x14ac:dyDescent="0.2">
      <c r="D3015" s="11"/>
    </row>
    <row r="3016" spans="4:4" x14ac:dyDescent="0.2">
      <c r="D3016" s="11"/>
    </row>
    <row r="3017" spans="4:4" x14ac:dyDescent="0.2">
      <c r="D3017" s="11"/>
    </row>
    <row r="3018" spans="4:4" x14ac:dyDescent="0.2">
      <c r="D3018" s="11"/>
    </row>
    <row r="3019" spans="4:4" x14ac:dyDescent="0.2">
      <c r="D3019" s="11"/>
    </row>
    <row r="3020" spans="4:4" x14ac:dyDescent="0.2">
      <c r="D3020" s="11"/>
    </row>
    <row r="3021" spans="4:4" x14ac:dyDescent="0.2">
      <c r="D3021" s="11"/>
    </row>
    <row r="3022" spans="4:4" x14ac:dyDescent="0.2">
      <c r="D3022" s="11"/>
    </row>
    <row r="3023" spans="4:4" x14ac:dyDescent="0.2">
      <c r="D3023" s="11"/>
    </row>
    <row r="3024" spans="4:4" x14ac:dyDescent="0.2">
      <c r="D3024" s="11"/>
    </row>
    <row r="3025" spans="4:4" x14ac:dyDescent="0.2">
      <c r="D3025" s="11"/>
    </row>
    <row r="3026" spans="4:4" x14ac:dyDescent="0.2">
      <c r="D3026" s="11"/>
    </row>
    <row r="3027" spans="4:4" x14ac:dyDescent="0.2">
      <c r="D3027" s="11"/>
    </row>
    <row r="3028" spans="4:4" x14ac:dyDescent="0.2">
      <c r="D3028" s="11"/>
    </row>
    <row r="3029" spans="4:4" x14ac:dyDescent="0.2">
      <c r="D3029" s="11"/>
    </row>
    <row r="3030" spans="4:4" x14ac:dyDescent="0.2">
      <c r="D3030" s="11"/>
    </row>
    <row r="3031" spans="4:4" x14ac:dyDescent="0.2">
      <c r="D3031" s="11"/>
    </row>
    <row r="3032" spans="4:4" x14ac:dyDescent="0.2">
      <c r="D3032" s="11"/>
    </row>
    <row r="3033" spans="4:4" x14ac:dyDescent="0.2">
      <c r="D3033" s="11"/>
    </row>
    <row r="3034" spans="4:4" x14ac:dyDescent="0.2">
      <c r="D3034" s="11"/>
    </row>
    <row r="3035" spans="4:4" x14ac:dyDescent="0.2">
      <c r="D3035" s="11"/>
    </row>
    <row r="3036" spans="4:4" x14ac:dyDescent="0.2">
      <c r="D3036" s="11"/>
    </row>
    <row r="3037" spans="4:4" x14ac:dyDescent="0.2">
      <c r="D3037" s="11"/>
    </row>
    <row r="3038" spans="4:4" x14ac:dyDescent="0.2">
      <c r="D3038" s="11"/>
    </row>
    <row r="3039" spans="4:4" x14ac:dyDescent="0.2">
      <c r="D3039" s="11"/>
    </row>
    <row r="3040" spans="4:4" x14ac:dyDescent="0.2">
      <c r="D3040" s="11"/>
    </row>
    <row r="3041" spans="4:4" x14ac:dyDescent="0.2">
      <c r="D3041" s="11"/>
    </row>
    <row r="3042" spans="4:4" x14ac:dyDescent="0.2">
      <c r="D3042" s="11"/>
    </row>
    <row r="3043" spans="4:4" x14ac:dyDescent="0.2">
      <c r="D3043" s="11"/>
    </row>
    <row r="3044" spans="4:4" x14ac:dyDescent="0.2">
      <c r="D3044" s="11"/>
    </row>
    <row r="3045" spans="4:4" x14ac:dyDescent="0.2">
      <c r="D3045" s="11"/>
    </row>
    <row r="3046" spans="4:4" x14ac:dyDescent="0.2">
      <c r="D3046" s="11"/>
    </row>
    <row r="3047" spans="4:4" x14ac:dyDescent="0.2">
      <c r="D3047" s="11"/>
    </row>
    <row r="3048" spans="4:4" x14ac:dyDescent="0.2">
      <c r="D3048" s="11"/>
    </row>
    <row r="3049" spans="4:4" x14ac:dyDescent="0.2">
      <c r="D3049" s="11"/>
    </row>
    <row r="3050" spans="4:4" x14ac:dyDescent="0.2">
      <c r="D3050" s="11"/>
    </row>
    <row r="3051" spans="4:4" x14ac:dyDescent="0.2">
      <c r="D3051" s="11"/>
    </row>
    <row r="3052" spans="4:4" x14ac:dyDescent="0.2">
      <c r="D3052" s="11"/>
    </row>
    <row r="3053" spans="4:4" x14ac:dyDescent="0.2">
      <c r="D3053" s="11"/>
    </row>
    <row r="3054" spans="4:4" x14ac:dyDescent="0.2">
      <c r="D3054" s="11"/>
    </row>
    <row r="3055" spans="4:4" x14ac:dyDescent="0.2">
      <c r="D3055" s="11"/>
    </row>
    <row r="3056" spans="4:4" x14ac:dyDescent="0.2">
      <c r="D3056" s="11"/>
    </row>
    <row r="3057" spans="4:4" x14ac:dyDescent="0.2">
      <c r="D3057" s="11"/>
    </row>
    <row r="3058" spans="4:4" x14ac:dyDescent="0.2">
      <c r="D3058" s="11"/>
    </row>
    <row r="3059" spans="4:4" x14ac:dyDescent="0.2">
      <c r="D3059" s="11"/>
    </row>
    <row r="3060" spans="4:4" x14ac:dyDescent="0.2">
      <c r="D3060" s="11"/>
    </row>
    <row r="3061" spans="4:4" x14ac:dyDescent="0.2">
      <c r="D3061" s="11"/>
    </row>
    <row r="3062" spans="4:4" x14ac:dyDescent="0.2">
      <c r="D3062" s="11"/>
    </row>
    <row r="3063" spans="4:4" x14ac:dyDescent="0.2">
      <c r="D3063" s="11"/>
    </row>
    <row r="3064" spans="4:4" x14ac:dyDescent="0.2">
      <c r="D3064" s="11"/>
    </row>
    <row r="3065" spans="4:4" x14ac:dyDescent="0.2">
      <c r="D3065" s="11"/>
    </row>
    <row r="3066" spans="4:4" x14ac:dyDescent="0.2">
      <c r="D3066" s="11"/>
    </row>
    <row r="3067" spans="4:4" x14ac:dyDescent="0.2">
      <c r="D3067" s="11"/>
    </row>
    <row r="3068" spans="4:4" x14ac:dyDescent="0.2">
      <c r="D3068" s="11"/>
    </row>
    <row r="3069" spans="4:4" x14ac:dyDescent="0.2">
      <c r="D3069" s="11"/>
    </row>
    <row r="3070" spans="4:4" x14ac:dyDescent="0.2">
      <c r="D3070" s="11"/>
    </row>
    <row r="3071" spans="4:4" x14ac:dyDescent="0.2">
      <c r="D3071" s="11"/>
    </row>
    <row r="3072" spans="4:4" x14ac:dyDescent="0.2">
      <c r="D3072" s="11"/>
    </row>
    <row r="3073" spans="4:4" x14ac:dyDescent="0.2">
      <c r="D3073" s="11"/>
    </row>
    <row r="3074" spans="4:4" x14ac:dyDescent="0.2">
      <c r="D3074" s="11"/>
    </row>
    <row r="3075" spans="4:4" x14ac:dyDescent="0.2">
      <c r="D3075" s="11"/>
    </row>
    <row r="3076" spans="4:4" x14ac:dyDescent="0.2">
      <c r="D3076" s="11"/>
    </row>
    <row r="3077" spans="4:4" x14ac:dyDescent="0.2">
      <c r="D3077" s="11"/>
    </row>
    <row r="3078" spans="4:4" x14ac:dyDescent="0.2">
      <c r="D3078" s="11"/>
    </row>
    <row r="3079" spans="4:4" x14ac:dyDescent="0.2">
      <c r="D3079" s="11"/>
    </row>
    <row r="3080" spans="4:4" x14ac:dyDescent="0.2">
      <c r="D3080" s="11"/>
    </row>
    <row r="3081" spans="4:4" x14ac:dyDescent="0.2">
      <c r="D3081" s="11"/>
    </row>
    <row r="3082" spans="4:4" x14ac:dyDescent="0.2">
      <c r="D3082" s="11"/>
    </row>
    <row r="3083" spans="4:4" x14ac:dyDescent="0.2">
      <c r="D3083" s="11"/>
    </row>
    <row r="3084" spans="4:4" x14ac:dyDescent="0.2">
      <c r="D3084" s="11"/>
    </row>
    <row r="3085" spans="4:4" x14ac:dyDescent="0.2">
      <c r="D3085" s="11"/>
    </row>
    <row r="3086" spans="4:4" x14ac:dyDescent="0.2">
      <c r="D3086" s="11"/>
    </row>
    <row r="3087" spans="4:4" x14ac:dyDescent="0.2">
      <c r="D3087" s="11"/>
    </row>
    <row r="3088" spans="4:4" x14ac:dyDescent="0.2">
      <c r="D3088" s="11"/>
    </row>
    <row r="3089" spans="4:4" x14ac:dyDescent="0.2">
      <c r="D3089" s="11"/>
    </row>
    <row r="3090" spans="4:4" x14ac:dyDescent="0.2">
      <c r="D3090" s="11"/>
    </row>
    <row r="3091" spans="4:4" x14ac:dyDescent="0.2">
      <c r="D3091" s="11"/>
    </row>
    <row r="3092" spans="4:4" x14ac:dyDescent="0.2">
      <c r="D3092" s="11"/>
    </row>
    <row r="3093" spans="4:4" x14ac:dyDescent="0.2">
      <c r="D3093" s="11"/>
    </row>
    <row r="3094" spans="4:4" x14ac:dyDescent="0.2">
      <c r="D3094" s="11"/>
    </row>
    <row r="3095" spans="4:4" x14ac:dyDescent="0.2">
      <c r="D3095" s="11"/>
    </row>
    <row r="3096" spans="4:4" x14ac:dyDescent="0.2">
      <c r="D3096" s="11"/>
    </row>
    <row r="3097" spans="4:4" x14ac:dyDescent="0.2">
      <c r="D3097" s="11"/>
    </row>
    <row r="3098" spans="4:4" x14ac:dyDescent="0.2">
      <c r="D3098" s="11"/>
    </row>
    <row r="3099" spans="4:4" x14ac:dyDescent="0.2">
      <c r="D3099" s="11"/>
    </row>
    <row r="3100" spans="4:4" x14ac:dyDescent="0.2">
      <c r="D3100" s="11"/>
    </row>
    <row r="3101" spans="4:4" x14ac:dyDescent="0.2">
      <c r="D3101" s="11"/>
    </row>
    <row r="3102" spans="4:4" x14ac:dyDescent="0.2">
      <c r="D3102" s="11"/>
    </row>
    <row r="3103" spans="4:4" x14ac:dyDescent="0.2">
      <c r="D3103" s="11"/>
    </row>
    <row r="3104" spans="4:4" x14ac:dyDescent="0.2">
      <c r="D3104" s="11"/>
    </row>
    <row r="3105" spans="4:4" x14ac:dyDescent="0.2">
      <c r="D3105" s="11"/>
    </row>
    <row r="3106" spans="4:4" x14ac:dyDescent="0.2">
      <c r="D3106" s="11"/>
    </row>
    <row r="3107" spans="4:4" x14ac:dyDescent="0.2">
      <c r="D3107" s="11"/>
    </row>
    <row r="3108" spans="4:4" x14ac:dyDescent="0.2">
      <c r="D3108" s="11"/>
    </row>
    <row r="3109" spans="4:4" x14ac:dyDescent="0.2">
      <c r="D3109" s="11"/>
    </row>
    <row r="3110" spans="4:4" x14ac:dyDescent="0.2">
      <c r="D3110" s="11"/>
    </row>
    <row r="3111" spans="4:4" x14ac:dyDescent="0.2">
      <c r="D3111" s="11"/>
    </row>
    <row r="3112" spans="4:4" x14ac:dyDescent="0.2">
      <c r="D3112" s="11"/>
    </row>
    <row r="3113" spans="4:4" x14ac:dyDescent="0.2">
      <c r="D3113" s="11"/>
    </row>
    <row r="3114" spans="4:4" x14ac:dyDescent="0.2">
      <c r="D3114" s="11"/>
    </row>
    <row r="3115" spans="4:4" x14ac:dyDescent="0.2">
      <c r="D3115" s="11"/>
    </row>
    <row r="3116" spans="4:4" x14ac:dyDescent="0.2">
      <c r="D3116" s="11"/>
    </row>
    <row r="3117" spans="4:4" x14ac:dyDescent="0.2">
      <c r="D3117" s="11"/>
    </row>
    <row r="3118" spans="4:4" x14ac:dyDescent="0.2">
      <c r="D3118" s="11"/>
    </row>
    <row r="3119" spans="4:4" x14ac:dyDescent="0.2">
      <c r="D3119" s="11"/>
    </row>
    <row r="3120" spans="4:4" x14ac:dyDescent="0.2">
      <c r="D3120" s="11"/>
    </row>
    <row r="3121" spans="4:4" x14ac:dyDescent="0.2">
      <c r="D3121" s="11"/>
    </row>
    <row r="3122" spans="4:4" x14ac:dyDescent="0.2">
      <c r="D3122" s="11"/>
    </row>
    <row r="3123" spans="4:4" x14ac:dyDescent="0.2">
      <c r="D3123" s="11"/>
    </row>
    <row r="3124" spans="4:4" x14ac:dyDescent="0.2">
      <c r="D3124" s="11"/>
    </row>
    <row r="3125" spans="4:4" x14ac:dyDescent="0.2">
      <c r="D3125" s="11"/>
    </row>
    <row r="3126" spans="4:4" x14ac:dyDescent="0.2">
      <c r="D3126" s="11"/>
    </row>
    <row r="3127" spans="4:4" x14ac:dyDescent="0.2">
      <c r="D3127" s="11"/>
    </row>
    <row r="3128" spans="4:4" x14ac:dyDescent="0.2">
      <c r="D3128" s="11"/>
    </row>
    <row r="3129" spans="4:4" x14ac:dyDescent="0.2">
      <c r="D3129" s="11"/>
    </row>
    <row r="3130" spans="4:4" x14ac:dyDescent="0.2">
      <c r="D3130" s="11"/>
    </row>
    <row r="3131" spans="4:4" x14ac:dyDescent="0.2">
      <c r="D3131" s="11"/>
    </row>
    <row r="3132" spans="4:4" x14ac:dyDescent="0.2">
      <c r="D3132" s="11"/>
    </row>
    <row r="3133" spans="4:4" x14ac:dyDescent="0.2">
      <c r="D3133" s="11"/>
    </row>
    <row r="3134" spans="4:4" x14ac:dyDescent="0.2">
      <c r="D3134" s="11"/>
    </row>
    <row r="3135" spans="4:4" x14ac:dyDescent="0.2">
      <c r="D3135" s="11"/>
    </row>
    <row r="3136" spans="4:4" x14ac:dyDescent="0.2">
      <c r="D3136" s="11"/>
    </row>
    <row r="3137" spans="4:4" x14ac:dyDescent="0.2">
      <c r="D3137" s="11"/>
    </row>
    <row r="3138" spans="4:4" x14ac:dyDescent="0.2">
      <c r="D3138" s="11"/>
    </row>
    <row r="3139" spans="4:4" x14ac:dyDescent="0.2">
      <c r="D3139" s="11"/>
    </row>
    <row r="3140" spans="4:4" x14ac:dyDescent="0.2">
      <c r="D3140" s="11"/>
    </row>
    <row r="3141" spans="4:4" x14ac:dyDescent="0.2">
      <c r="D3141" s="11"/>
    </row>
    <row r="3142" spans="4:4" x14ac:dyDescent="0.2">
      <c r="D3142" s="11"/>
    </row>
    <row r="3143" spans="4:4" x14ac:dyDescent="0.2">
      <c r="D3143" s="11"/>
    </row>
    <row r="3144" spans="4:4" x14ac:dyDescent="0.2">
      <c r="D3144" s="11"/>
    </row>
    <row r="3145" spans="4:4" x14ac:dyDescent="0.2">
      <c r="D3145" s="11"/>
    </row>
    <row r="3146" spans="4:4" x14ac:dyDescent="0.2">
      <c r="D3146" s="11"/>
    </row>
    <row r="3147" spans="4:4" x14ac:dyDescent="0.2">
      <c r="D3147" s="11"/>
    </row>
    <row r="3148" spans="4:4" x14ac:dyDescent="0.2">
      <c r="D3148" s="11"/>
    </row>
    <row r="3149" spans="4:4" x14ac:dyDescent="0.2">
      <c r="D3149" s="11"/>
    </row>
    <row r="3150" spans="4:4" x14ac:dyDescent="0.2">
      <c r="D3150" s="11"/>
    </row>
    <row r="3151" spans="4:4" x14ac:dyDescent="0.2">
      <c r="D3151" s="11"/>
    </row>
    <row r="3152" spans="4:4" x14ac:dyDescent="0.2">
      <c r="D3152" s="11"/>
    </row>
    <row r="3153" spans="4:4" x14ac:dyDescent="0.2">
      <c r="D3153" s="11"/>
    </row>
    <row r="3154" spans="4:4" x14ac:dyDescent="0.2">
      <c r="D3154" s="11"/>
    </row>
    <row r="3155" spans="4:4" x14ac:dyDescent="0.2">
      <c r="D3155" s="11"/>
    </row>
    <row r="3156" spans="4:4" x14ac:dyDescent="0.2">
      <c r="D3156" s="11"/>
    </row>
    <row r="3157" spans="4:4" x14ac:dyDescent="0.2">
      <c r="D3157" s="11"/>
    </row>
    <row r="3158" spans="4:4" x14ac:dyDescent="0.2">
      <c r="D3158" s="11"/>
    </row>
    <row r="3159" spans="4:4" x14ac:dyDescent="0.2">
      <c r="D3159" s="11"/>
    </row>
    <row r="3160" spans="4:4" x14ac:dyDescent="0.2">
      <c r="D3160" s="11"/>
    </row>
    <row r="3161" spans="4:4" x14ac:dyDescent="0.2">
      <c r="D3161" s="11"/>
    </row>
    <row r="3162" spans="4:4" x14ac:dyDescent="0.2">
      <c r="D3162" s="11"/>
    </row>
    <row r="3163" spans="4:4" x14ac:dyDescent="0.2">
      <c r="D3163" s="11"/>
    </row>
    <row r="3164" spans="4:4" x14ac:dyDescent="0.2">
      <c r="D3164" s="11"/>
    </row>
    <row r="3165" spans="4:4" x14ac:dyDescent="0.2">
      <c r="D3165" s="11"/>
    </row>
    <row r="3166" spans="4:4" x14ac:dyDescent="0.2">
      <c r="D3166" s="11"/>
    </row>
    <row r="3167" spans="4:4" x14ac:dyDescent="0.2">
      <c r="D3167" s="11"/>
    </row>
    <row r="3168" spans="4:4" x14ac:dyDescent="0.2">
      <c r="D3168" s="11"/>
    </row>
    <row r="3169" spans="4:4" x14ac:dyDescent="0.2">
      <c r="D3169" s="11"/>
    </row>
    <row r="3170" spans="4:4" x14ac:dyDescent="0.2">
      <c r="D3170" s="11"/>
    </row>
    <row r="3171" spans="4:4" x14ac:dyDescent="0.2">
      <c r="D3171" s="11"/>
    </row>
    <row r="3172" spans="4:4" x14ac:dyDescent="0.2">
      <c r="D3172" s="11"/>
    </row>
    <row r="3173" spans="4:4" x14ac:dyDescent="0.2">
      <c r="D3173" s="11"/>
    </row>
    <row r="3174" spans="4:4" x14ac:dyDescent="0.2">
      <c r="D3174" s="11"/>
    </row>
    <row r="3175" spans="4:4" x14ac:dyDescent="0.2">
      <c r="D3175" s="11"/>
    </row>
    <row r="3176" spans="4:4" x14ac:dyDescent="0.2">
      <c r="D3176" s="11"/>
    </row>
    <row r="3177" spans="4:4" x14ac:dyDescent="0.2">
      <c r="D3177" s="11"/>
    </row>
    <row r="3178" spans="4:4" x14ac:dyDescent="0.2">
      <c r="D3178" s="11"/>
    </row>
    <row r="3179" spans="4:4" x14ac:dyDescent="0.2">
      <c r="D3179" s="11"/>
    </row>
    <row r="3180" spans="4:4" x14ac:dyDescent="0.2">
      <c r="D3180" s="11"/>
    </row>
    <row r="3181" spans="4:4" x14ac:dyDescent="0.2">
      <c r="D3181" s="11"/>
    </row>
    <row r="3182" spans="4:4" x14ac:dyDescent="0.2">
      <c r="D3182" s="11"/>
    </row>
    <row r="3183" spans="4:4" x14ac:dyDescent="0.2">
      <c r="D3183" s="11"/>
    </row>
    <row r="3184" spans="4:4" x14ac:dyDescent="0.2">
      <c r="D3184" s="11"/>
    </row>
    <row r="3185" spans="4:4" x14ac:dyDescent="0.2">
      <c r="D3185" s="11"/>
    </row>
    <row r="3186" spans="4:4" x14ac:dyDescent="0.2">
      <c r="D3186" s="11"/>
    </row>
    <row r="3187" spans="4:4" x14ac:dyDescent="0.2">
      <c r="D3187" s="11"/>
    </row>
    <row r="3188" spans="4:4" x14ac:dyDescent="0.2">
      <c r="D3188" s="11"/>
    </row>
    <row r="3189" spans="4:4" x14ac:dyDescent="0.2">
      <c r="D3189" s="11"/>
    </row>
    <row r="3190" spans="4:4" x14ac:dyDescent="0.2">
      <c r="D3190" s="11"/>
    </row>
    <row r="3191" spans="4:4" x14ac:dyDescent="0.2">
      <c r="D3191" s="11"/>
    </row>
    <row r="3192" spans="4:4" x14ac:dyDescent="0.2">
      <c r="D3192" s="11"/>
    </row>
    <row r="3193" spans="4:4" x14ac:dyDescent="0.2">
      <c r="D3193" s="11"/>
    </row>
    <row r="3194" spans="4:4" x14ac:dyDescent="0.2">
      <c r="D3194" s="11"/>
    </row>
    <row r="3195" spans="4:4" x14ac:dyDescent="0.2">
      <c r="D3195" s="11"/>
    </row>
    <row r="3196" spans="4:4" x14ac:dyDescent="0.2">
      <c r="D3196" s="11"/>
    </row>
    <row r="3197" spans="4:4" x14ac:dyDescent="0.2">
      <c r="D3197" s="11"/>
    </row>
    <row r="3198" spans="4:4" x14ac:dyDescent="0.2">
      <c r="D3198" s="11"/>
    </row>
    <row r="3199" spans="4:4" x14ac:dyDescent="0.2">
      <c r="D3199" s="11"/>
    </row>
    <row r="3200" spans="4:4" x14ac:dyDescent="0.2">
      <c r="D3200" s="11"/>
    </row>
    <row r="3201" spans="4:4" x14ac:dyDescent="0.2">
      <c r="D3201" s="11"/>
    </row>
    <row r="3202" spans="4:4" x14ac:dyDescent="0.2">
      <c r="D3202" s="11"/>
    </row>
    <row r="3203" spans="4:4" x14ac:dyDescent="0.2">
      <c r="D3203" s="11"/>
    </row>
    <row r="3204" spans="4:4" x14ac:dyDescent="0.2">
      <c r="D3204" s="11"/>
    </row>
    <row r="3205" spans="4:4" x14ac:dyDescent="0.2">
      <c r="D3205" s="11"/>
    </row>
    <row r="3206" spans="4:4" x14ac:dyDescent="0.2">
      <c r="D3206" s="11"/>
    </row>
    <row r="3207" spans="4:4" x14ac:dyDescent="0.2">
      <c r="D3207" s="11"/>
    </row>
    <row r="3208" spans="4:4" x14ac:dyDescent="0.2">
      <c r="D3208" s="11"/>
    </row>
    <row r="3209" spans="4:4" x14ac:dyDescent="0.2">
      <c r="D3209" s="11"/>
    </row>
    <row r="3210" spans="4:4" x14ac:dyDescent="0.2">
      <c r="D3210" s="11"/>
    </row>
    <row r="3211" spans="4:4" x14ac:dyDescent="0.2">
      <c r="D3211" s="11"/>
    </row>
    <row r="3212" spans="4:4" x14ac:dyDescent="0.2">
      <c r="D3212" s="11"/>
    </row>
    <row r="3213" spans="4:4" x14ac:dyDescent="0.2">
      <c r="D3213" s="11"/>
    </row>
    <row r="3214" spans="4:4" x14ac:dyDescent="0.2">
      <c r="D3214" s="11"/>
    </row>
    <row r="3215" spans="4:4" x14ac:dyDescent="0.2">
      <c r="D3215" s="11"/>
    </row>
    <row r="3216" spans="4:4" x14ac:dyDescent="0.2">
      <c r="D3216" s="11"/>
    </row>
    <row r="3217" spans="4:4" x14ac:dyDescent="0.2">
      <c r="D3217" s="11"/>
    </row>
    <row r="3218" spans="4:4" x14ac:dyDescent="0.2">
      <c r="D3218" s="11"/>
    </row>
    <row r="3219" spans="4:4" x14ac:dyDescent="0.2">
      <c r="D3219" s="11"/>
    </row>
    <row r="3220" spans="4:4" x14ac:dyDescent="0.2">
      <c r="D3220" s="11"/>
    </row>
    <row r="3221" spans="4:4" x14ac:dyDescent="0.2">
      <c r="D3221" s="11"/>
    </row>
    <row r="3222" spans="4:4" x14ac:dyDescent="0.2">
      <c r="D3222" s="11"/>
    </row>
    <row r="3223" spans="4:4" x14ac:dyDescent="0.2">
      <c r="D3223" s="11"/>
    </row>
    <row r="3224" spans="4:4" x14ac:dyDescent="0.2">
      <c r="D3224" s="11"/>
    </row>
    <row r="3225" spans="4:4" x14ac:dyDescent="0.2">
      <c r="D3225" s="11"/>
    </row>
    <row r="3226" spans="4:4" x14ac:dyDescent="0.2">
      <c r="D3226" s="11"/>
    </row>
    <row r="3227" spans="4:4" x14ac:dyDescent="0.2">
      <c r="D3227" s="11"/>
    </row>
    <row r="3228" spans="4:4" x14ac:dyDescent="0.2">
      <c r="D3228" s="11"/>
    </row>
    <row r="3229" spans="4:4" x14ac:dyDescent="0.2">
      <c r="D3229" s="11"/>
    </row>
    <row r="3230" spans="4:4" x14ac:dyDescent="0.2">
      <c r="D3230" s="11"/>
    </row>
    <row r="3231" spans="4:4" x14ac:dyDescent="0.2">
      <c r="D3231" s="11"/>
    </row>
    <row r="3232" spans="4:4" x14ac:dyDescent="0.2">
      <c r="D3232" s="11"/>
    </row>
    <row r="3233" spans="4:4" x14ac:dyDescent="0.2">
      <c r="D3233" s="11"/>
    </row>
    <row r="3234" spans="4:4" x14ac:dyDescent="0.2">
      <c r="D3234" s="11"/>
    </row>
    <row r="3235" spans="4:4" x14ac:dyDescent="0.2">
      <c r="D3235" s="11"/>
    </row>
    <row r="3236" spans="4:4" x14ac:dyDescent="0.2">
      <c r="D3236" s="11"/>
    </row>
    <row r="3237" spans="4:4" x14ac:dyDescent="0.2">
      <c r="D3237" s="11"/>
    </row>
    <row r="3238" spans="4:4" x14ac:dyDescent="0.2">
      <c r="D3238" s="11"/>
    </row>
    <row r="3239" spans="4:4" x14ac:dyDescent="0.2">
      <c r="D3239" s="11"/>
    </row>
    <row r="3240" spans="4:4" x14ac:dyDescent="0.2">
      <c r="D3240" s="11"/>
    </row>
    <row r="3241" spans="4:4" x14ac:dyDescent="0.2">
      <c r="D3241" s="11"/>
    </row>
    <row r="3242" spans="4:4" x14ac:dyDescent="0.2">
      <c r="D3242" s="11"/>
    </row>
    <row r="3243" spans="4:4" x14ac:dyDescent="0.2">
      <c r="D3243" s="11"/>
    </row>
    <row r="3244" spans="4:4" x14ac:dyDescent="0.2">
      <c r="D3244" s="11"/>
    </row>
    <row r="3245" spans="4:4" x14ac:dyDescent="0.2">
      <c r="D3245" s="11"/>
    </row>
    <row r="3246" spans="4:4" x14ac:dyDescent="0.2">
      <c r="D3246" s="11"/>
    </row>
    <row r="3247" spans="4:4" x14ac:dyDescent="0.2">
      <c r="D3247" s="11"/>
    </row>
    <row r="3248" spans="4:4" x14ac:dyDescent="0.2">
      <c r="D3248" s="11"/>
    </row>
    <row r="3249" spans="4:4" x14ac:dyDescent="0.2">
      <c r="D3249" s="11"/>
    </row>
    <row r="3250" spans="4:4" x14ac:dyDescent="0.2">
      <c r="D3250" s="11"/>
    </row>
    <row r="3251" spans="4:4" x14ac:dyDescent="0.2">
      <c r="D3251" s="11"/>
    </row>
    <row r="3252" spans="4:4" x14ac:dyDescent="0.2">
      <c r="D3252" s="11"/>
    </row>
    <row r="3253" spans="4:4" x14ac:dyDescent="0.2">
      <c r="D3253" s="11"/>
    </row>
    <row r="3254" spans="4:4" x14ac:dyDescent="0.2">
      <c r="D3254" s="11"/>
    </row>
    <row r="3255" spans="4:4" x14ac:dyDescent="0.2">
      <c r="D3255" s="11"/>
    </row>
    <row r="3256" spans="4:4" x14ac:dyDescent="0.2">
      <c r="D3256" s="11"/>
    </row>
    <row r="3257" spans="4:4" x14ac:dyDescent="0.2">
      <c r="D3257" s="11"/>
    </row>
    <row r="3258" spans="4:4" x14ac:dyDescent="0.2">
      <c r="D3258" s="11"/>
    </row>
    <row r="3259" spans="4:4" x14ac:dyDescent="0.2">
      <c r="D3259" s="11"/>
    </row>
    <row r="3260" spans="4:4" x14ac:dyDescent="0.2">
      <c r="D3260" s="11"/>
    </row>
    <row r="3261" spans="4:4" x14ac:dyDescent="0.2">
      <c r="D3261" s="11"/>
    </row>
    <row r="3262" spans="4:4" x14ac:dyDescent="0.2">
      <c r="D3262" s="11"/>
    </row>
    <row r="3263" spans="4:4" x14ac:dyDescent="0.2">
      <c r="D3263" s="11"/>
    </row>
    <row r="3264" spans="4:4" x14ac:dyDescent="0.2">
      <c r="D3264" s="11"/>
    </row>
    <row r="3265" spans="4:4" x14ac:dyDescent="0.2">
      <c r="D3265" s="11"/>
    </row>
    <row r="3266" spans="4:4" x14ac:dyDescent="0.2">
      <c r="D3266" s="11"/>
    </row>
    <row r="3267" spans="4:4" x14ac:dyDescent="0.2">
      <c r="D3267" s="11"/>
    </row>
    <row r="3268" spans="4:4" x14ac:dyDescent="0.2">
      <c r="D3268" s="11"/>
    </row>
    <row r="3269" spans="4:4" x14ac:dyDescent="0.2">
      <c r="D3269" s="11"/>
    </row>
    <row r="3270" spans="4:4" x14ac:dyDescent="0.2">
      <c r="D3270" s="11"/>
    </row>
    <row r="3271" spans="4:4" x14ac:dyDescent="0.2">
      <c r="D3271" s="11"/>
    </row>
    <row r="3272" spans="4:4" x14ac:dyDescent="0.2">
      <c r="D3272" s="11"/>
    </row>
    <row r="3273" spans="4:4" x14ac:dyDescent="0.2">
      <c r="D3273" s="11"/>
    </row>
    <row r="3274" spans="4:4" x14ac:dyDescent="0.2">
      <c r="D3274" s="11"/>
    </row>
    <row r="3275" spans="4:4" x14ac:dyDescent="0.2">
      <c r="D3275" s="11"/>
    </row>
    <row r="3276" spans="4:4" x14ac:dyDescent="0.2">
      <c r="D3276" s="11"/>
    </row>
    <row r="3277" spans="4:4" x14ac:dyDescent="0.2">
      <c r="D3277" s="11"/>
    </row>
    <row r="3278" spans="4:4" x14ac:dyDescent="0.2">
      <c r="D3278" s="11"/>
    </row>
    <row r="3279" spans="4:4" x14ac:dyDescent="0.2">
      <c r="D3279" s="11"/>
    </row>
    <row r="3280" spans="4:4" x14ac:dyDescent="0.2">
      <c r="D3280" s="11"/>
    </row>
    <row r="3281" spans="4:4" x14ac:dyDescent="0.2">
      <c r="D3281" s="11"/>
    </row>
    <row r="3282" spans="4:4" x14ac:dyDescent="0.2">
      <c r="D3282" s="11"/>
    </row>
    <row r="3283" spans="4:4" x14ac:dyDescent="0.2">
      <c r="D3283" s="11"/>
    </row>
    <row r="3284" spans="4:4" x14ac:dyDescent="0.2">
      <c r="D3284" s="11"/>
    </row>
    <row r="3285" spans="4:4" x14ac:dyDescent="0.2">
      <c r="D3285" s="11"/>
    </row>
    <row r="3286" spans="4:4" x14ac:dyDescent="0.2">
      <c r="D3286" s="11"/>
    </row>
    <row r="3287" spans="4:4" x14ac:dyDescent="0.2">
      <c r="D3287" s="11"/>
    </row>
    <row r="3288" spans="4:4" x14ac:dyDescent="0.2">
      <c r="D3288" s="11"/>
    </row>
    <row r="3289" spans="4:4" x14ac:dyDescent="0.2">
      <c r="D3289" s="11"/>
    </row>
    <row r="3290" spans="4:4" x14ac:dyDescent="0.2">
      <c r="D3290" s="11"/>
    </row>
    <row r="3291" spans="4:4" x14ac:dyDescent="0.2">
      <c r="D3291" s="11"/>
    </row>
    <row r="3292" spans="4:4" x14ac:dyDescent="0.2">
      <c r="D3292" s="11"/>
    </row>
    <row r="3293" spans="4:4" x14ac:dyDescent="0.2">
      <c r="D3293" s="11"/>
    </row>
    <row r="3294" spans="4:4" x14ac:dyDescent="0.2">
      <c r="D3294" s="11"/>
    </row>
    <row r="3295" spans="4:4" x14ac:dyDescent="0.2">
      <c r="D3295" s="11"/>
    </row>
    <row r="3296" spans="4:4" x14ac:dyDescent="0.2">
      <c r="D3296" s="11"/>
    </row>
    <row r="3297" spans="4:4" x14ac:dyDescent="0.2">
      <c r="D3297" s="11"/>
    </row>
    <row r="3298" spans="4:4" x14ac:dyDescent="0.2">
      <c r="D3298" s="11"/>
    </row>
    <row r="3299" spans="4:4" x14ac:dyDescent="0.2">
      <c r="D3299" s="11"/>
    </row>
    <row r="3300" spans="4:4" x14ac:dyDescent="0.2">
      <c r="D3300" s="11"/>
    </row>
    <row r="3301" spans="4:4" x14ac:dyDescent="0.2">
      <c r="D3301" s="11"/>
    </row>
    <row r="3302" spans="4:4" x14ac:dyDescent="0.2">
      <c r="D3302" s="11"/>
    </row>
    <row r="3303" spans="4:4" x14ac:dyDescent="0.2">
      <c r="D3303" s="11"/>
    </row>
    <row r="3304" spans="4:4" x14ac:dyDescent="0.2">
      <c r="D3304" s="11"/>
    </row>
    <row r="3305" spans="4:4" x14ac:dyDescent="0.2">
      <c r="D3305" s="11"/>
    </row>
    <row r="3306" spans="4:4" x14ac:dyDescent="0.2">
      <c r="D3306" s="11"/>
    </row>
    <row r="3307" spans="4:4" x14ac:dyDescent="0.2">
      <c r="D3307" s="11"/>
    </row>
    <row r="3308" spans="4:4" x14ac:dyDescent="0.2">
      <c r="D3308" s="11"/>
    </row>
    <row r="3309" spans="4:4" x14ac:dyDescent="0.2">
      <c r="D3309" s="11"/>
    </row>
    <row r="3310" spans="4:4" x14ac:dyDescent="0.2">
      <c r="D3310" s="11"/>
    </row>
    <row r="3311" spans="4:4" x14ac:dyDescent="0.2">
      <c r="D3311" s="11"/>
    </row>
    <row r="3312" spans="4:4" x14ac:dyDescent="0.2">
      <c r="D3312" s="11"/>
    </row>
    <row r="3313" spans="4:4" x14ac:dyDescent="0.2">
      <c r="D3313" s="11"/>
    </row>
    <row r="3314" spans="4:4" x14ac:dyDescent="0.2">
      <c r="D3314" s="11"/>
    </row>
    <row r="3315" spans="4:4" x14ac:dyDescent="0.2">
      <c r="D3315" s="11"/>
    </row>
    <row r="3316" spans="4:4" x14ac:dyDescent="0.2">
      <c r="D3316" s="11"/>
    </row>
    <row r="3317" spans="4:4" x14ac:dyDescent="0.2">
      <c r="D3317" s="11"/>
    </row>
    <row r="3318" spans="4:4" x14ac:dyDescent="0.2">
      <c r="D3318" s="11"/>
    </row>
    <row r="3319" spans="4:4" x14ac:dyDescent="0.2">
      <c r="D3319" s="11"/>
    </row>
    <row r="3320" spans="4:4" x14ac:dyDescent="0.2">
      <c r="D3320" s="11"/>
    </row>
    <row r="3321" spans="4:4" x14ac:dyDescent="0.2">
      <c r="D3321" s="11"/>
    </row>
    <row r="3322" spans="4:4" x14ac:dyDescent="0.2">
      <c r="D3322" s="11"/>
    </row>
    <row r="3323" spans="4:4" x14ac:dyDescent="0.2">
      <c r="D3323" s="11"/>
    </row>
    <row r="3324" spans="4:4" x14ac:dyDescent="0.2">
      <c r="D3324" s="11"/>
    </row>
    <row r="3325" spans="4:4" x14ac:dyDescent="0.2">
      <c r="D3325" s="11"/>
    </row>
    <row r="3326" spans="4:4" x14ac:dyDescent="0.2">
      <c r="D3326" s="11"/>
    </row>
    <row r="3327" spans="4:4" x14ac:dyDescent="0.2">
      <c r="D3327" s="11"/>
    </row>
    <row r="3328" spans="4:4" x14ac:dyDescent="0.2">
      <c r="D3328" s="11"/>
    </row>
    <row r="3329" spans="4:4" x14ac:dyDescent="0.2">
      <c r="D3329" s="11"/>
    </row>
    <row r="3330" spans="4:4" x14ac:dyDescent="0.2">
      <c r="D3330" s="11"/>
    </row>
    <row r="3331" spans="4:4" x14ac:dyDescent="0.2">
      <c r="D3331" s="11"/>
    </row>
    <row r="3332" spans="4:4" x14ac:dyDescent="0.2">
      <c r="D3332" s="11"/>
    </row>
    <row r="3333" spans="4:4" x14ac:dyDescent="0.2">
      <c r="D3333" s="11"/>
    </row>
    <row r="3334" spans="4:4" x14ac:dyDescent="0.2">
      <c r="D3334" s="11"/>
    </row>
    <row r="3335" spans="4:4" x14ac:dyDescent="0.2">
      <c r="D3335" s="11"/>
    </row>
    <row r="3336" spans="4:4" x14ac:dyDescent="0.2">
      <c r="D3336" s="11"/>
    </row>
    <row r="3337" spans="4:4" x14ac:dyDescent="0.2">
      <c r="D3337" s="11"/>
    </row>
    <row r="3338" spans="4:4" x14ac:dyDescent="0.2">
      <c r="D3338" s="11"/>
    </row>
    <row r="3339" spans="4:4" x14ac:dyDescent="0.2">
      <c r="D3339" s="11"/>
    </row>
    <row r="3340" spans="4:4" x14ac:dyDescent="0.2">
      <c r="D3340" s="11"/>
    </row>
    <row r="3341" spans="4:4" x14ac:dyDescent="0.2">
      <c r="D3341" s="11"/>
    </row>
    <row r="3342" spans="4:4" x14ac:dyDescent="0.2">
      <c r="D3342" s="11"/>
    </row>
    <row r="3343" spans="4:4" x14ac:dyDescent="0.2">
      <c r="D3343" s="11"/>
    </row>
    <row r="3344" spans="4:4" x14ac:dyDescent="0.2">
      <c r="D3344" s="11"/>
    </row>
    <row r="3345" spans="4:4" x14ac:dyDescent="0.2">
      <c r="D3345" s="11"/>
    </row>
    <row r="3346" spans="4:4" x14ac:dyDescent="0.2">
      <c r="D3346" s="11"/>
    </row>
    <row r="3347" spans="4:4" x14ac:dyDescent="0.2">
      <c r="D3347" s="11"/>
    </row>
    <row r="3348" spans="4:4" x14ac:dyDescent="0.2">
      <c r="D3348" s="11"/>
    </row>
    <row r="3349" spans="4:4" x14ac:dyDescent="0.2">
      <c r="D3349" s="11"/>
    </row>
    <row r="3350" spans="4:4" x14ac:dyDescent="0.2">
      <c r="D3350" s="11"/>
    </row>
    <row r="3351" spans="4:4" x14ac:dyDescent="0.2">
      <c r="D3351" s="11"/>
    </row>
    <row r="3352" spans="4:4" x14ac:dyDescent="0.2">
      <c r="D3352" s="11"/>
    </row>
    <row r="3353" spans="4:4" x14ac:dyDescent="0.2">
      <c r="D3353" s="11"/>
    </row>
    <row r="3354" spans="4:4" x14ac:dyDescent="0.2">
      <c r="D3354" s="11"/>
    </row>
    <row r="3355" spans="4:4" x14ac:dyDescent="0.2">
      <c r="D3355" s="11"/>
    </row>
    <row r="3356" spans="4:4" x14ac:dyDescent="0.2">
      <c r="D3356" s="11"/>
    </row>
    <row r="3357" spans="4:4" x14ac:dyDescent="0.2">
      <c r="D3357" s="11"/>
    </row>
    <row r="3358" spans="4:4" x14ac:dyDescent="0.2">
      <c r="D3358" s="11"/>
    </row>
    <row r="3359" spans="4:4" x14ac:dyDescent="0.2">
      <c r="D3359" s="11"/>
    </row>
    <row r="3360" spans="4:4" x14ac:dyDescent="0.2">
      <c r="D3360" s="11"/>
    </row>
    <row r="3361" spans="4:4" x14ac:dyDescent="0.2">
      <c r="D3361" s="11"/>
    </row>
    <row r="3362" spans="4:4" x14ac:dyDescent="0.2">
      <c r="D3362" s="11"/>
    </row>
    <row r="3363" spans="4:4" x14ac:dyDescent="0.2">
      <c r="D3363" s="11"/>
    </row>
    <row r="3364" spans="4:4" x14ac:dyDescent="0.2">
      <c r="D3364" s="11"/>
    </row>
    <row r="3365" spans="4:4" x14ac:dyDescent="0.2">
      <c r="D3365" s="11"/>
    </row>
    <row r="3366" spans="4:4" x14ac:dyDescent="0.2">
      <c r="D3366" s="11"/>
    </row>
    <row r="3367" spans="4:4" x14ac:dyDescent="0.2">
      <c r="D3367" s="11"/>
    </row>
    <row r="3368" spans="4:4" x14ac:dyDescent="0.2">
      <c r="D3368" s="11"/>
    </row>
    <row r="3369" spans="4:4" x14ac:dyDescent="0.2">
      <c r="D3369" s="11"/>
    </row>
    <row r="3370" spans="4:4" x14ac:dyDescent="0.2">
      <c r="D3370" s="11"/>
    </row>
    <row r="3371" spans="4:4" x14ac:dyDescent="0.2">
      <c r="D3371" s="11"/>
    </row>
    <row r="3372" spans="4:4" x14ac:dyDescent="0.2">
      <c r="D3372" s="11"/>
    </row>
    <row r="3373" spans="4:4" x14ac:dyDescent="0.2">
      <c r="D3373" s="11"/>
    </row>
    <row r="3374" spans="4:4" x14ac:dyDescent="0.2">
      <c r="D3374" s="11"/>
    </row>
    <row r="3375" spans="4:4" x14ac:dyDescent="0.2">
      <c r="D3375" s="11"/>
    </row>
    <row r="3376" spans="4:4" x14ac:dyDescent="0.2">
      <c r="D3376" s="11"/>
    </row>
    <row r="3377" spans="4:4" x14ac:dyDescent="0.2">
      <c r="D3377" s="11"/>
    </row>
    <row r="3378" spans="4:4" x14ac:dyDescent="0.2">
      <c r="D3378" s="11"/>
    </row>
    <row r="3379" spans="4:4" x14ac:dyDescent="0.2">
      <c r="D3379" s="11"/>
    </row>
    <row r="3380" spans="4:4" x14ac:dyDescent="0.2">
      <c r="D3380" s="11"/>
    </row>
    <row r="3381" spans="4:4" x14ac:dyDescent="0.2">
      <c r="D3381" s="11"/>
    </row>
    <row r="3382" spans="4:4" x14ac:dyDescent="0.2">
      <c r="D3382" s="11"/>
    </row>
    <row r="3383" spans="4:4" x14ac:dyDescent="0.2">
      <c r="D3383" s="11"/>
    </row>
    <row r="3384" spans="4:4" x14ac:dyDescent="0.2">
      <c r="D3384" s="11"/>
    </row>
    <row r="3385" spans="4:4" x14ac:dyDescent="0.2">
      <c r="D3385" s="11"/>
    </row>
    <row r="3386" spans="4:4" x14ac:dyDescent="0.2">
      <c r="D3386" s="11"/>
    </row>
    <row r="3387" spans="4:4" x14ac:dyDescent="0.2">
      <c r="D3387" s="11"/>
    </row>
    <row r="3388" spans="4:4" x14ac:dyDescent="0.2">
      <c r="D3388" s="11"/>
    </row>
    <row r="3389" spans="4:4" x14ac:dyDescent="0.2">
      <c r="D3389" s="11"/>
    </row>
    <row r="3390" spans="4:4" x14ac:dyDescent="0.2">
      <c r="D3390" s="11"/>
    </row>
    <row r="3391" spans="4:4" x14ac:dyDescent="0.2">
      <c r="D3391" s="11"/>
    </row>
    <row r="3392" spans="4:4" x14ac:dyDescent="0.2">
      <c r="D3392" s="11"/>
    </row>
    <row r="3393" spans="4:4" x14ac:dyDescent="0.2">
      <c r="D3393" s="11"/>
    </row>
    <row r="3394" spans="4:4" x14ac:dyDescent="0.2">
      <c r="D3394" s="11"/>
    </row>
    <row r="3395" spans="4:4" x14ac:dyDescent="0.2">
      <c r="D3395" s="11"/>
    </row>
    <row r="3396" spans="4:4" x14ac:dyDescent="0.2">
      <c r="D3396" s="11"/>
    </row>
    <row r="3397" spans="4:4" x14ac:dyDescent="0.2">
      <c r="D3397" s="11"/>
    </row>
    <row r="3398" spans="4:4" x14ac:dyDescent="0.2">
      <c r="D3398" s="11"/>
    </row>
    <row r="3399" spans="4:4" x14ac:dyDescent="0.2">
      <c r="D3399" s="11"/>
    </row>
    <row r="3400" spans="4:4" x14ac:dyDescent="0.2">
      <c r="D3400" s="11"/>
    </row>
    <row r="3401" spans="4:4" x14ac:dyDescent="0.2">
      <c r="D3401" s="11"/>
    </row>
    <row r="3402" spans="4:4" x14ac:dyDescent="0.2">
      <c r="D3402" s="11"/>
    </row>
    <row r="3403" spans="4:4" x14ac:dyDescent="0.2">
      <c r="D3403" s="11"/>
    </row>
    <row r="3404" spans="4:4" x14ac:dyDescent="0.2">
      <c r="D3404" s="11"/>
    </row>
    <row r="3405" spans="4:4" x14ac:dyDescent="0.2">
      <c r="D3405" s="11"/>
    </row>
    <row r="3406" spans="4:4" x14ac:dyDescent="0.2">
      <c r="D3406" s="11"/>
    </row>
    <row r="3407" spans="4:4" x14ac:dyDescent="0.2">
      <c r="D3407" s="11"/>
    </row>
    <row r="3408" spans="4:4" x14ac:dyDescent="0.2">
      <c r="D3408" s="11"/>
    </row>
    <row r="3409" spans="4:4" x14ac:dyDescent="0.2">
      <c r="D3409" s="11"/>
    </row>
    <row r="3410" spans="4:4" x14ac:dyDescent="0.2">
      <c r="D3410" s="11"/>
    </row>
    <row r="3411" spans="4:4" x14ac:dyDescent="0.2">
      <c r="D3411" s="11"/>
    </row>
    <row r="3412" spans="4:4" x14ac:dyDescent="0.2">
      <c r="D3412" s="11"/>
    </row>
    <row r="3413" spans="4:4" x14ac:dyDescent="0.2">
      <c r="D3413" s="11"/>
    </row>
    <row r="3414" spans="4:4" x14ac:dyDescent="0.2">
      <c r="D3414" s="11"/>
    </row>
    <row r="3415" spans="4:4" x14ac:dyDescent="0.2">
      <c r="D3415" s="11"/>
    </row>
    <row r="3416" spans="4:4" x14ac:dyDescent="0.2">
      <c r="D3416" s="11"/>
    </row>
    <row r="3417" spans="4:4" x14ac:dyDescent="0.2">
      <c r="D3417" s="11"/>
    </row>
    <row r="3418" spans="4:4" x14ac:dyDescent="0.2">
      <c r="D3418" s="11"/>
    </row>
    <row r="3419" spans="4:4" x14ac:dyDescent="0.2">
      <c r="D3419" s="11"/>
    </row>
    <row r="3420" spans="4:4" x14ac:dyDescent="0.2">
      <c r="D3420" s="11"/>
    </row>
    <row r="3421" spans="4:4" x14ac:dyDescent="0.2">
      <c r="D3421" s="11"/>
    </row>
    <row r="3422" spans="4:4" x14ac:dyDescent="0.2">
      <c r="D3422" s="11"/>
    </row>
    <row r="3423" spans="4:4" x14ac:dyDescent="0.2">
      <c r="D3423" s="11"/>
    </row>
    <row r="3424" spans="4:4" x14ac:dyDescent="0.2">
      <c r="D3424" s="11"/>
    </row>
    <row r="3425" spans="4:4" x14ac:dyDescent="0.2">
      <c r="D3425" s="11"/>
    </row>
    <row r="3426" spans="4:4" x14ac:dyDescent="0.2">
      <c r="D3426" s="11"/>
    </row>
    <row r="3427" spans="4:4" x14ac:dyDescent="0.2">
      <c r="D3427" s="11"/>
    </row>
    <row r="3428" spans="4:4" x14ac:dyDescent="0.2">
      <c r="D3428" s="11"/>
    </row>
    <row r="3429" spans="4:4" x14ac:dyDescent="0.2">
      <c r="D3429" s="11"/>
    </row>
    <row r="3430" spans="4:4" x14ac:dyDescent="0.2">
      <c r="D3430" s="11"/>
    </row>
    <row r="3431" spans="4:4" x14ac:dyDescent="0.2">
      <c r="D3431" s="11"/>
    </row>
    <row r="3432" spans="4:4" x14ac:dyDescent="0.2">
      <c r="D3432" s="11"/>
    </row>
    <row r="3433" spans="4:4" x14ac:dyDescent="0.2">
      <c r="D3433" s="11"/>
    </row>
    <row r="3434" spans="4:4" x14ac:dyDescent="0.2">
      <c r="D3434" s="11"/>
    </row>
    <row r="3435" spans="4:4" x14ac:dyDescent="0.2">
      <c r="D3435" s="11"/>
    </row>
    <row r="3436" spans="4:4" x14ac:dyDescent="0.2">
      <c r="D3436" s="11"/>
    </row>
    <row r="3437" spans="4:4" x14ac:dyDescent="0.2">
      <c r="D3437" s="11"/>
    </row>
    <row r="3438" spans="4:4" x14ac:dyDescent="0.2">
      <c r="D3438" s="11"/>
    </row>
    <row r="3439" spans="4:4" x14ac:dyDescent="0.2">
      <c r="D3439" s="11"/>
    </row>
    <row r="3440" spans="4:4" x14ac:dyDescent="0.2">
      <c r="D3440" s="11"/>
    </row>
    <row r="3441" spans="4:4" x14ac:dyDescent="0.2">
      <c r="D3441" s="11"/>
    </row>
    <row r="3442" spans="4:4" x14ac:dyDescent="0.2">
      <c r="D3442" s="11"/>
    </row>
    <row r="3443" spans="4:4" x14ac:dyDescent="0.2">
      <c r="D3443" s="11"/>
    </row>
    <row r="3444" spans="4:4" x14ac:dyDescent="0.2">
      <c r="D3444" s="11"/>
    </row>
    <row r="3445" spans="4:4" x14ac:dyDescent="0.2">
      <c r="D3445" s="11"/>
    </row>
    <row r="3446" spans="4:4" x14ac:dyDescent="0.2">
      <c r="D3446" s="11"/>
    </row>
    <row r="3447" spans="4:4" x14ac:dyDescent="0.2">
      <c r="D3447" s="11"/>
    </row>
    <row r="3448" spans="4:4" x14ac:dyDescent="0.2">
      <c r="D3448" s="11"/>
    </row>
    <row r="3449" spans="4:4" x14ac:dyDescent="0.2">
      <c r="D3449" s="11"/>
    </row>
    <row r="3450" spans="4:4" x14ac:dyDescent="0.2">
      <c r="D3450" s="11"/>
    </row>
    <row r="3451" spans="4:4" x14ac:dyDescent="0.2">
      <c r="D3451" s="11"/>
    </row>
    <row r="3452" spans="4:4" x14ac:dyDescent="0.2">
      <c r="D3452" s="11"/>
    </row>
    <row r="3453" spans="4:4" x14ac:dyDescent="0.2">
      <c r="D3453" s="11"/>
    </row>
    <row r="3454" spans="4:4" x14ac:dyDescent="0.2">
      <c r="D3454" s="11"/>
    </row>
    <row r="3455" spans="4:4" x14ac:dyDescent="0.2">
      <c r="D3455" s="11"/>
    </row>
    <row r="3456" spans="4:4" x14ac:dyDescent="0.2">
      <c r="D3456" s="11"/>
    </row>
    <row r="3457" spans="4:4" x14ac:dyDescent="0.2">
      <c r="D3457" s="11"/>
    </row>
    <row r="3458" spans="4:4" x14ac:dyDescent="0.2">
      <c r="D3458" s="11"/>
    </row>
    <row r="3459" spans="4:4" x14ac:dyDescent="0.2">
      <c r="D3459" s="11"/>
    </row>
    <row r="3460" spans="4:4" x14ac:dyDescent="0.2">
      <c r="D3460" s="11"/>
    </row>
    <row r="3461" spans="4:4" x14ac:dyDescent="0.2">
      <c r="D3461" s="11"/>
    </row>
    <row r="3462" spans="4:4" x14ac:dyDescent="0.2">
      <c r="D3462" s="11"/>
    </row>
    <row r="3463" spans="4:4" x14ac:dyDescent="0.2">
      <c r="D3463" s="11"/>
    </row>
    <row r="3464" spans="4:4" x14ac:dyDescent="0.2">
      <c r="D3464" s="11"/>
    </row>
    <row r="3465" spans="4:4" x14ac:dyDescent="0.2">
      <c r="D3465" s="11"/>
    </row>
    <row r="3466" spans="4:4" x14ac:dyDescent="0.2">
      <c r="D3466" s="11"/>
    </row>
    <row r="3467" spans="4:4" x14ac:dyDescent="0.2">
      <c r="D3467" s="11"/>
    </row>
    <row r="3468" spans="4:4" x14ac:dyDescent="0.2">
      <c r="D3468" s="11"/>
    </row>
    <row r="3469" spans="4:4" x14ac:dyDescent="0.2">
      <c r="D3469" s="11"/>
    </row>
    <row r="3470" spans="4:4" x14ac:dyDescent="0.2">
      <c r="D3470" s="11"/>
    </row>
    <row r="3471" spans="4:4" x14ac:dyDescent="0.2">
      <c r="D3471" s="11"/>
    </row>
    <row r="3472" spans="4:4" x14ac:dyDescent="0.2">
      <c r="D3472" s="11"/>
    </row>
    <row r="3473" spans="4:4" x14ac:dyDescent="0.2">
      <c r="D3473" s="11"/>
    </row>
    <row r="3474" spans="4:4" x14ac:dyDescent="0.2">
      <c r="D3474" s="11"/>
    </row>
    <row r="3475" spans="4:4" x14ac:dyDescent="0.2">
      <c r="D3475" s="11"/>
    </row>
    <row r="3476" spans="4:4" x14ac:dyDescent="0.2">
      <c r="D3476" s="11"/>
    </row>
    <row r="3477" spans="4:4" x14ac:dyDescent="0.2">
      <c r="D3477" s="11"/>
    </row>
    <row r="3478" spans="4:4" x14ac:dyDescent="0.2">
      <c r="D3478" s="11"/>
    </row>
    <row r="3479" spans="4:4" x14ac:dyDescent="0.2">
      <c r="D3479" s="11"/>
    </row>
    <row r="3480" spans="4:4" x14ac:dyDescent="0.2">
      <c r="D3480" s="11"/>
    </row>
    <row r="3481" spans="4:4" x14ac:dyDescent="0.2">
      <c r="D3481" s="11"/>
    </row>
    <row r="3482" spans="4:4" x14ac:dyDescent="0.2">
      <c r="D3482" s="11"/>
    </row>
    <row r="3483" spans="4:4" x14ac:dyDescent="0.2">
      <c r="D3483" s="11"/>
    </row>
    <row r="3484" spans="4:4" x14ac:dyDescent="0.2">
      <c r="D3484" s="11"/>
    </row>
    <row r="3485" spans="4:4" x14ac:dyDescent="0.2">
      <c r="D3485" s="11"/>
    </row>
    <row r="3486" spans="4:4" x14ac:dyDescent="0.2">
      <c r="D3486" s="11"/>
    </row>
    <row r="3487" spans="4:4" x14ac:dyDescent="0.2">
      <c r="D3487" s="11"/>
    </row>
    <row r="3488" spans="4:4" x14ac:dyDescent="0.2">
      <c r="D3488" s="11"/>
    </row>
    <row r="3489" spans="4:4" x14ac:dyDescent="0.2">
      <c r="D3489" s="11"/>
    </row>
    <row r="3490" spans="4:4" x14ac:dyDescent="0.2">
      <c r="D3490" s="11"/>
    </row>
    <row r="3491" spans="4:4" x14ac:dyDescent="0.2">
      <c r="D3491" s="11"/>
    </row>
    <row r="3492" spans="4:4" x14ac:dyDescent="0.2">
      <c r="D3492" s="11"/>
    </row>
    <row r="3493" spans="4:4" x14ac:dyDescent="0.2">
      <c r="D3493" s="11"/>
    </row>
    <row r="3494" spans="4:4" x14ac:dyDescent="0.2">
      <c r="D3494" s="11"/>
    </row>
    <row r="3495" spans="4:4" x14ac:dyDescent="0.2">
      <c r="D3495" s="11"/>
    </row>
    <row r="3496" spans="4:4" x14ac:dyDescent="0.2">
      <c r="D3496" s="11"/>
    </row>
    <row r="3497" spans="4:4" x14ac:dyDescent="0.2">
      <c r="D3497" s="11"/>
    </row>
    <row r="3498" spans="4:4" x14ac:dyDescent="0.2">
      <c r="D3498" s="11"/>
    </row>
    <row r="3499" spans="4:4" x14ac:dyDescent="0.2">
      <c r="D3499" s="11"/>
    </row>
    <row r="3500" spans="4:4" x14ac:dyDescent="0.2">
      <c r="D3500" s="11"/>
    </row>
    <row r="3501" spans="4:4" x14ac:dyDescent="0.2">
      <c r="D3501" s="11"/>
    </row>
    <row r="3502" spans="4:4" x14ac:dyDescent="0.2">
      <c r="D3502" s="11"/>
    </row>
    <row r="3503" spans="4:4" x14ac:dyDescent="0.2">
      <c r="D3503" s="11"/>
    </row>
    <row r="3504" spans="4:4" x14ac:dyDescent="0.2">
      <c r="D3504" s="11"/>
    </row>
    <row r="3505" spans="4:4" x14ac:dyDescent="0.2">
      <c r="D3505" s="11"/>
    </row>
    <row r="3506" spans="4:4" x14ac:dyDescent="0.2">
      <c r="D3506" s="11"/>
    </row>
    <row r="3507" spans="4:4" x14ac:dyDescent="0.2">
      <c r="D3507" s="11"/>
    </row>
    <row r="3508" spans="4:4" x14ac:dyDescent="0.2">
      <c r="D3508" s="11"/>
    </row>
    <row r="3509" spans="4:4" x14ac:dyDescent="0.2">
      <c r="D3509" s="11"/>
    </row>
    <row r="3510" spans="4:4" x14ac:dyDescent="0.2">
      <c r="D3510" s="11"/>
    </row>
    <row r="3511" spans="4:4" x14ac:dyDescent="0.2">
      <c r="D3511" s="11"/>
    </row>
    <row r="3512" spans="4:4" x14ac:dyDescent="0.2">
      <c r="D3512" s="11"/>
    </row>
    <row r="3513" spans="4:4" x14ac:dyDescent="0.2">
      <c r="D3513" s="11"/>
    </row>
    <row r="3514" spans="4:4" x14ac:dyDescent="0.2">
      <c r="D3514" s="11"/>
    </row>
    <row r="3515" spans="4:4" x14ac:dyDescent="0.2">
      <c r="D3515" s="11"/>
    </row>
    <row r="3516" spans="4:4" x14ac:dyDescent="0.2">
      <c r="D3516" s="11"/>
    </row>
    <row r="3517" spans="4:4" x14ac:dyDescent="0.2">
      <c r="D3517" s="11"/>
    </row>
    <row r="3518" spans="4:4" x14ac:dyDescent="0.2">
      <c r="D3518" s="11"/>
    </row>
    <row r="3519" spans="4:4" x14ac:dyDescent="0.2">
      <c r="D3519" s="11"/>
    </row>
    <row r="3520" spans="4:4" x14ac:dyDescent="0.2">
      <c r="D3520" s="11"/>
    </row>
    <row r="3521" spans="4:4" x14ac:dyDescent="0.2">
      <c r="D3521" s="11"/>
    </row>
    <row r="3522" spans="4:4" x14ac:dyDescent="0.2">
      <c r="D3522" s="11"/>
    </row>
    <row r="3523" spans="4:4" x14ac:dyDescent="0.2">
      <c r="D3523" s="11"/>
    </row>
    <row r="3524" spans="4:4" x14ac:dyDescent="0.2">
      <c r="D3524" s="11"/>
    </row>
    <row r="3525" spans="4:4" x14ac:dyDescent="0.2">
      <c r="D3525" s="11"/>
    </row>
    <row r="3526" spans="4:4" x14ac:dyDescent="0.2">
      <c r="D3526" s="11"/>
    </row>
    <row r="3527" spans="4:4" x14ac:dyDescent="0.2">
      <c r="D3527" s="11"/>
    </row>
    <row r="3528" spans="4:4" x14ac:dyDescent="0.2">
      <c r="D3528" s="11"/>
    </row>
    <row r="3529" spans="4:4" x14ac:dyDescent="0.2">
      <c r="D3529" s="11"/>
    </row>
    <row r="3530" spans="4:4" x14ac:dyDescent="0.2">
      <c r="D3530" s="11"/>
    </row>
    <row r="3531" spans="4:4" x14ac:dyDescent="0.2">
      <c r="D3531" s="11"/>
    </row>
    <row r="3532" spans="4:4" x14ac:dyDescent="0.2">
      <c r="D3532" s="11"/>
    </row>
    <row r="3533" spans="4:4" x14ac:dyDescent="0.2">
      <c r="D3533" s="11"/>
    </row>
    <row r="3534" spans="4:4" x14ac:dyDescent="0.2">
      <c r="D3534" s="11"/>
    </row>
    <row r="3535" spans="4:4" x14ac:dyDescent="0.2">
      <c r="D3535" s="11"/>
    </row>
    <row r="3536" spans="4:4" x14ac:dyDescent="0.2">
      <c r="D3536" s="11"/>
    </row>
    <row r="3537" spans="4:4" x14ac:dyDescent="0.2">
      <c r="D3537" s="11"/>
    </row>
    <row r="3538" spans="4:4" x14ac:dyDescent="0.2">
      <c r="D3538" s="11"/>
    </row>
    <row r="3539" spans="4:4" x14ac:dyDescent="0.2">
      <c r="D3539" s="11"/>
    </row>
    <row r="3540" spans="4:4" x14ac:dyDescent="0.2">
      <c r="D3540" s="11"/>
    </row>
    <row r="3541" spans="4:4" x14ac:dyDescent="0.2">
      <c r="D3541" s="11"/>
    </row>
    <row r="3542" spans="4:4" x14ac:dyDescent="0.2">
      <c r="D3542" s="11"/>
    </row>
    <row r="3543" spans="4:4" x14ac:dyDescent="0.2">
      <c r="D3543" s="11"/>
    </row>
    <row r="3544" spans="4:4" x14ac:dyDescent="0.2">
      <c r="D3544" s="11"/>
    </row>
    <row r="3545" spans="4:4" x14ac:dyDescent="0.2">
      <c r="D3545" s="11"/>
    </row>
    <row r="3546" spans="4:4" x14ac:dyDescent="0.2">
      <c r="D3546" s="11"/>
    </row>
    <row r="3547" spans="4:4" x14ac:dyDescent="0.2">
      <c r="D3547" s="11"/>
    </row>
    <row r="3548" spans="4:4" x14ac:dyDescent="0.2">
      <c r="D3548" s="11"/>
    </row>
    <row r="3549" spans="4:4" x14ac:dyDescent="0.2">
      <c r="D3549" s="11"/>
    </row>
    <row r="3550" spans="4:4" x14ac:dyDescent="0.2">
      <c r="D3550" s="11"/>
    </row>
    <row r="3551" spans="4:4" x14ac:dyDescent="0.2">
      <c r="D3551" s="11"/>
    </row>
    <row r="3552" spans="4:4" x14ac:dyDescent="0.2">
      <c r="D3552" s="11"/>
    </row>
    <row r="3553" spans="4:4" x14ac:dyDescent="0.2">
      <c r="D3553" s="11"/>
    </row>
    <row r="3554" spans="4:4" x14ac:dyDescent="0.2">
      <c r="D3554" s="11"/>
    </row>
    <row r="3555" spans="4:4" x14ac:dyDescent="0.2">
      <c r="D3555" s="11"/>
    </row>
    <row r="3556" spans="4:4" x14ac:dyDescent="0.2">
      <c r="D3556" s="11"/>
    </row>
    <row r="3557" spans="4:4" x14ac:dyDescent="0.2">
      <c r="D3557" s="11"/>
    </row>
    <row r="3558" spans="4:4" x14ac:dyDescent="0.2">
      <c r="D3558" s="11"/>
    </row>
    <row r="3559" spans="4:4" x14ac:dyDescent="0.2">
      <c r="D3559" s="11"/>
    </row>
    <row r="3560" spans="4:4" x14ac:dyDescent="0.2">
      <c r="D3560" s="11"/>
    </row>
    <row r="3561" spans="4:4" x14ac:dyDescent="0.2">
      <c r="D3561" s="11"/>
    </row>
    <row r="3562" spans="4:4" x14ac:dyDescent="0.2">
      <c r="D3562" s="11"/>
    </row>
    <row r="3563" spans="4:4" x14ac:dyDescent="0.2">
      <c r="D3563" s="11"/>
    </row>
    <row r="3564" spans="4:4" x14ac:dyDescent="0.2">
      <c r="D3564" s="11"/>
    </row>
    <row r="3565" spans="4:4" x14ac:dyDescent="0.2">
      <c r="D3565" s="11"/>
    </row>
    <row r="3566" spans="4:4" x14ac:dyDescent="0.2">
      <c r="D3566" s="11"/>
    </row>
    <row r="3567" spans="4:4" x14ac:dyDescent="0.2">
      <c r="D3567" s="11"/>
    </row>
    <row r="3568" spans="4:4" x14ac:dyDescent="0.2">
      <c r="D3568" s="11"/>
    </row>
    <row r="3569" spans="4:4" x14ac:dyDescent="0.2">
      <c r="D3569" s="11"/>
    </row>
    <row r="3570" spans="4:4" x14ac:dyDescent="0.2">
      <c r="D3570" s="11"/>
    </row>
    <row r="3571" spans="4:4" x14ac:dyDescent="0.2">
      <c r="D3571" s="11"/>
    </row>
    <row r="3572" spans="4:4" x14ac:dyDescent="0.2">
      <c r="D3572" s="11"/>
    </row>
    <row r="3573" spans="4:4" x14ac:dyDescent="0.2">
      <c r="D3573" s="11"/>
    </row>
    <row r="3574" spans="4:4" x14ac:dyDescent="0.2">
      <c r="D3574" s="11"/>
    </row>
    <row r="3575" spans="4:4" x14ac:dyDescent="0.2">
      <c r="D3575" s="11"/>
    </row>
    <row r="3576" spans="4:4" x14ac:dyDescent="0.2">
      <c r="D3576" s="11"/>
    </row>
    <row r="3577" spans="4:4" x14ac:dyDescent="0.2">
      <c r="D3577" s="11"/>
    </row>
    <row r="3578" spans="4:4" x14ac:dyDescent="0.2">
      <c r="D3578" s="11"/>
    </row>
    <row r="3579" spans="4:4" x14ac:dyDescent="0.2">
      <c r="D3579" s="11"/>
    </row>
    <row r="3580" spans="4:4" x14ac:dyDescent="0.2">
      <c r="D3580" s="11"/>
    </row>
    <row r="3581" spans="4:4" x14ac:dyDescent="0.2">
      <c r="D3581" s="11"/>
    </row>
    <row r="3582" spans="4:4" x14ac:dyDescent="0.2">
      <c r="D3582" s="11"/>
    </row>
    <row r="3583" spans="4:4" x14ac:dyDescent="0.2">
      <c r="D3583" s="11"/>
    </row>
    <row r="3584" spans="4:4" x14ac:dyDescent="0.2">
      <c r="D3584" s="11"/>
    </row>
    <row r="3585" spans="4:4" x14ac:dyDescent="0.2">
      <c r="D3585" s="11"/>
    </row>
    <row r="3586" spans="4:4" x14ac:dyDescent="0.2">
      <c r="D3586" s="11"/>
    </row>
    <row r="3587" spans="4:4" x14ac:dyDescent="0.2">
      <c r="D3587" s="11"/>
    </row>
    <row r="3588" spans="4:4" x14ac:dyDescent="0.2">
      <c r="D3588" s="11"/>
    </row>
    <row r="3589" spans="4:4" x14ac:dyDescent="0.2">
      <c r="D3589" s="11"/>
    </row>
    <row r="3590" spans="4:4" x14ac:dyDescent="0.2">
      <c r="D3590" s="11"/>
    </row>
    <row r="3591" spans="4:4" x14ac:dyDescent="0.2">
      <c r="D3591" s="11"/>
    </row>
    <row r="3592" spans="4:4" x14ac:dyDescent="0.2">
      <c r="D3592" s="11"/>
    </row>
    <row r="3593" spans="4:4" x14ac:dyDescent="0.2">
      <c r="D3593" s="11"/>
    </row>
    <row r="3594" spans="4:4" x14ac:dyDescent="0.2">
      <c r="D3594" s="11"/>
    </row>
    <row r="3595" spans="4:4" x14ac:dyDescent="0.2">
      <c r="D3595" s="11"/>
    </row>
    <row r="3596" spans="4:4" x14ac:dyDescent="0.2">
      <c r="D3596" s="11"/>
    </row>
    <row r="3597" spans="4:4" x14ac:dyDescent="0.2">
      <c r="D3597" s="11"/>
    </row>
    <row r="3598" spans="4:4" x14ac:dyDescent="0.2">
      <c r="D3598" s="11"/>
    </row>
    <row r="3599" spans="4:4" x14ac:dyDescent="0.2">
      <c r="D3599" s="11"/>
    </row>
    <row r="3600" spans="4:4" x14ac:dyDescent="0.2">
      <c r="D3600" s="11"/>
    </row>
    <row r="3601" spans="4:4" x14ac:dyDescent="0.2">
      <c r="D3601" s="11"/>
    </row>
    <row r="3602" spans="4:4" x14ac:dyDescent="0.2">
      <c r="D3602" s="11"/>
    </row>
    <row r="3603" spans="4:4" x14ac:dyDescent="0.2">
      <c r="D3603" s="11"/>
    </row>
    <row r="3604" spans="4:4" x14ac:dyDescent="0.2">
      <c r="D3604" s="11"/>
    </row>
    <row r="3605" spans="4:4" x14ac:dyDescent="0.2">
      <c r="D3605" s="11"/>
    </row>
    <row r="3606" spans="4:4" x14ac:dyDescent="0.2">
      <c r="D3606" s="11"/>
    </row>
    <row r="3607" spans="4:4" x14ac:dyDescent="0.2">
      <c r="D3607" s="11"/>
    </row>
    <row r="3608" spans="4:4" x14ac:dyDescent="0.2">
      <c r="D3608" s="11"/>
    </row>
    <row r="3609" spans="4:4" x14ac:dyDescent="0.2">
      <c r="D3609" s="11"/>
    </row>
    <row r="3610" spans="4:4" x14ac:dyDescent="0.2">
      <c r="D3610" s="11"/>
    </row>
    <row r="3611" spans="4:4" x14ac:dyDescent="0.2">
      <c r="D3611" s="11"/>
    </row>
    <row r="3612" spans="4:4" x14ac:dyDescent="0.2">
      <c r="D3612" s="11"/>
    </row>
    <row r="3613" spans="4:4" x14ac:dyDescent="0.2">
      <c r="D3613" s="11"/>
    </row>
    <row r="3614" spans="4:4" x14ac:dyDescent="0.2">
      <c r="D3614" s="11"/>
    </row>
    <row r="3615" spans="4:4" x14ac:dyDescent="0.2">
      <c r="D3615" s="11"/>
    </row>
    <row r="3616" spans="4:4" x14ac:dyDescent="0.2">
      <c r="D3616" s="11"/>
    </row>
    <row r="3617" spans="4:4" x14ac:dyDescent="0.2">
      <c r="D3617" s="11"/>
    </row>
    <row r="3618" spans="4:4" x14ac:dyDescent="0.2">
      <c r="D3618" s="11"/>
    </row>
    <row r="3619" spans="4:4" x14ac:dyDescent="0.2">
      <c r="D3619" s="11"/>
    </row>
    <row r="3620" spans="4:4" x14ac:dyDescent="0.2">
      <c r="D3620" s="11"/>
    </row>
    <row r="3621" spans="4:4" x14ac:dyDescent="0.2">
      <c r="D3621" s="11"/>
    </row>
    <row r="3622" spans="4:4" x14ac:dyDescent="0.2">
      <c r="D3622" s="11"/>
    </row>
    <row r="3623" spans="4:4" x14ac:dyDescent="0.2">
      <c r="D3623" s="11"/>
    </row>
    <row r="3624" spans="4:4" x14ac:dyDescent="0.2">
      <c r="D3624" s="11"/>
    </row>
    <row r="3625" spans="4:4" x14ac:dyDescent="0.2">
      <c r="D3625" s="11"/>
    </row>
    <row r="3626" spans="4:4" x14ac:dyDescent="0.2">
      <c r="D3626" s="11"/>
    </row>
    <row r="3627" spans="4:4" x14ac:dyDescent="0.2">
      <c r="D3627" s="11"/>
    </row>
    <row r="3628" spans="4:4" x14ac:dyDescent="0.2">
      <c r="D3628" s="11"/>
    </row>
    <row r="3629" spans="4:4" x14ac:dyDescent="0.2">
      <c r="D3629" s="11"/>
    </row>
    <row r="3630" spans="4:4" x14ac:dyDescent="0.2">
      <c r="D3630" s="11"/>
    </row>
    <row r="3631" spans="4:4" x14ac:dyDescent="0.2">
      <c r="D3631" s="11"/>
    </row>
    <row r="3632" spans="4:4" x14ac:dyDescent="0.2">
      <c r="D3632" s="11"/>
    </row>
    <row r="3633" spans="4:4" x14ac:dyDescent="0.2">
      <c r="D3633" s="11"/>
    </row>
    <row r="3634" spans="4:4" x14ac:dyDescent="0.2">
      <c r="D3634" s="11"/>
    </row>
    <row r="3635" spans="4:4" x14ac:dyDescent="0.2">
      <c r="D3635" s="11"/>
    </row>
    <row r="3636" spans="4:4" x14ac:dyDescent="0.2">
      <c r="D3636" s="11"/>
    </row>
    <row r="3637" spans="4:4" x14ac:dyDescent="0.2">
      <c r="D3637" s="11"/>
    </row>
    <row r="3638" spans="4:4" x14ac:dyDescent="0.2">
      <c r="D3638" s="11"/>
    </row>
    <row r="3639" spans="4:4" x14ac:dyDescent="0.2">
      <c r="D3639" s="11"/>
    </row>
    <row r="3640" spans="4:4" x14ac:dyDescent="0.2">
      <c r="D3640" s="11"/>
    </row>
    <row r="3641" spans="4:4" x14ac:dyDescent="0.2">
      <c r="D3641" s="11"/>
    </row>
    <row r="3642" spans="4:4" x14ac:dyDescent="0.2">
      <c r="D3642" s="11"/>
    </row>
    <row r="3643" spans="4:4" x14ac:dyDescent="0.2">
      <c r="D3643" s="11"/>
    </row>
    <row r="3644" spans="4:4" x14ac:dyDescent="0.2">
      <c r="D3644" s="11"/>
    </row>
    <row r="3645" spans="4:4" x14ac:dyDescent="0.2">
      <c r="D3645" s="11"/>
    </row>
    <row r="3646" spans="4:4" x14ac:dyDescent="0.2">
      <c r="D3646" s="11"/>
    </row>
    <row r="3647" spans="4:4" x14ac:dyDescent="0.2">
      <c r="D3647" s="11"/>
    </row>
    <row r="3648" spans="4:4" x14ac:dyDescent="0.2">
      <c r="D3648" s="11"/>
    </row>
    <row r="3649" spans="4:4" x14ac:dyDescent="0.2">
      <c r="D3649" s="11"/>
    </row>
    <row r="3650" spans="4:4" x14ac:dyDescent="0.2">
      <c r="D3650" s="11"/>
    </row>
    <row r="3651" spans="4:4" x14ac:dyDescent="0.2">
      <c r="D3651" s="11"/>
    </row>
    <row r="3652" spans="4:4" x14ac:dyDescent="0.2">
      <c r="D3652" s="11"/>
    </row>
    <row r="3653" spans="4:4" x14ac:dyDescent="0.2">
      <c r="D3653" s="11"/>
    </row>
    <row r="3654" spans="4:4" x14ac:dyDescent="0.2">
      <c r="D3654" s="11"/>
    </row>
    <row r="3655" spans="4:4" x14ac:dyDescent="0.2">
      <c r="D3655" s="11"/>
    </row>
    <row r="3656" spans="4:4" x14ac:dyDescent="0.2">
      <c r="D3656" s="11"/>
    </row>
    <row r="3657" spans="4:4" x14ac:dyDescent="0.2">
      <c r="D3657" s="11"/>
    </row>
    <row r="3658" spans="4:4" x14ac:dyDescent="0.2">
      <c r="D3658" s="11"/>
    </row>
    <row r="3659" spans="4:4" x14ac:dyDescent="0.2">
      <c r="D3659" s="11"/>
    </row>
    <row r="3660" spans="4:4" x14ac:dyDescent="0.2">
      <c r="D3660" s="11"/>
    </row>
    <row r="3661" spans="4:4" x14ac:dyDescent="0.2">
      <c r="D3661" s="11"/>
    </row>
    <row r="3662" spans="4:4" x14ac:dyDescent="0.2">
      <c r="D3662" s="11"/>
    </row>
    <row r="3663" spans="4:4" x14ac:dyDescent="0.2">
      <c r="D3663" s="11"/>
    </row>
    <row r="3664" spans="4:4" x14ac:dyDescent="0.2">
      <c r="D3664" s="11"/>
    </row>
    <row r="3665" spans="4:4" x14ac:dyDescent="0.2">
      <c r="D3665" s="11"/>
    </row>
    <row r="3666" spans="4:4" x14ac:dyDescent="0.2">
      <c r="D3666" s="11"/>
    </row>
    <row r="3667" spans="4:4" x14ac:dyDescent="0.2">
      <c r="D3667" s="11"/>
    </row>
    <row r="3668" spans="4:4" x14ac:dyDescent="0.2">
      <c r="D3668" s="11"/>
    </row>
    <row r="3669" spans="4:4" x14ac:dyDescent="0.2">
      <c r="D3669" s="11"/>
    </row>
    <row r="3670" spans="4:4" x14ac:dyDescent="0.2">
      <c r="D3670" s="11"/>
    </row>
    <row r="3671" spans="4:4" x14ac:dyDescent="0.2">
      <c r="D3671" s="11"/>
    </row>
    <row r="3672" spans="4:4" x14ac:dyDescent="0.2">
      <c r="D3672" s="11"/>
    </row>
    <row r="3673" spans="4:4" x14ac:dyDescent="0.2">
      <c r="D3673" s="11"/>
    </row>
    <row r="3674" spans="4:4" x14ac:dyDescent="0.2">
      <c r="D3674" s="11"/>
    </row>
    <row r="3675" spans="4:4" x14ac:dyDescent="0.2">
      <c r="D3675" s="11"/>
    </row>
    <row r="3676" spans="4:4" x14ac:dyDescent="0.2">
      <c r="D3676" s="11"/>
    </row>
    <row r="3677" spans="4:4" x14ac:dyDescent="0.2">
      <c r="D3677" s="11"/>
    </row>
    <row r="3678" spans="4:4" x14ac:dyDescent="0.2">
      <c r="D3678" s="11"/>
    </row>
    <row r="3679" spans="4:4" x14ac:dyDescent="0.2">
      <c r="D3679" s="11"/>
    </row>
    <row r="3680" spans="4:4" x14ac:dyDescent="0.2">
      <c r="D3680" s="11"/>
    </row>
    <row r="3681" spans="4:4" x14ac:dyDescent="0.2">
      <c r="D3681" s="11"/>
    </row>
    <row r="3682" spans="4:4" x14ac:dyDescent="0.2">
      <c r="D3682" s="11"/>
    </row>
    <row r="3683" spans="4:4" x14ac:dyDescent="0.2">
      <c r="D3683" s="11"/>
    </row>
    <row r="3684" spans="4:4" x14ac:dyDescent="0.2">
      <c r="D3684" s="11"/>
    </row>
    <row r="3685" spans="4:4" x14ac:dyDescent="0.2">
      <c r="D3685" s="11"/>
    </row>
    <row r="3686" spans="4:4" x14ac:dyDescent="0.2">
      <c r="D3686" s="11"/>
    </row>
    <row r="3687" spans="4:4" x14ac:dyDescent="0.2">
      <c r="D3687" s="11"/>
    </row>
    <row r="3688" spans="4:4" x14ac:dyDescent="0.2">
      <c r="D3688" s="11"/>
    </row>
    <row r="3689" spans="4:4" x14ac:dyDescent="0.2">
      <c r="D3689" s="11"/>
    </row>
    <row r="3690" spans="4:4" x14ac:dyDescent="0.2">
      <c r="D3690" s="11"/>
    </row>
    <row r="3691" spans="4:4" x14ac:dyDescent="0.2">
      <c r="D3691" s="11"/>
    </row>
    <row r="3692" spans="4:4" x14ac:dyDescent="0.2">
      <c r="D3692" s="11"/>
    </row>
    <row r="3693" spans="4:4" x14ac:dyDescent="0.2">
      <c r="D3693" s="11"/>
    </row>
    <row r="3694" spans="4:4" x14ac:dyDescent="0.2">
      <c r="D3694" s="11"/>
    </row>
    <row r="3695" spans="4:4" x14ac:dyDescent="0.2">
      <c r="D3695" s="11"/>
    </row>
    <row r="3696" spans="4:4" x14ac:dyDescent="0.2">
      <c r="D3696" s="11"/>
    </row>
    <row r="3697" spans="4:4" x14ac:dyDescent="0.2">
      <c r="D3697" s="11"/>
    </row>
    <row r="3698" spans="4:4" x14ac:dyDescent="0.2">
      <c r="D3698" s="11"/>
    </row>
    <row r="3699" spans="4:4" x14ac:dyDescent="0.2">
      <c r="D3699" s="11"/>
    </row>
    <row r="3700" spans="4:4" x14ac:dyDescent="0.2">
      <c r="D3700" s="11"/>
    </row>
    <row r="3701" spans="4:4" x14ac:dyDescent="0.2">
      <c r="D3701" s="11"/>
    </row>
    <row r="3702" spans="4:4" x14ac:dyDescent="0.2">
      <c r="D3702" s="11"/>
    </row>
    <row r="3703" spans="4:4" x14ac:dyDescent="0.2">
      <c r="D3703" s="11"/>
    </row>
    <row r="3704" spans="4:4" x14ac:dyDescent="0.2">
      <c r="D3704" s="11"/>
    </row>
    <row r="3705" spans="4:4" x14ac:dyDescent="0.2">
      <c r="D3705" s="11"/>
    </row>
    <row r="3706" spans="4:4" x14ac:dyDescent="0.2">
      <c r="D3706" s="11"/>
    </row>
    <row r="3707" spans="4:4" x14ac:dyDescent="0.2">
      <c r="D3707" s="11"/>
    </row>
    <row r="3708" spans="4:4" x14ac:dyDescent="0.2">
      <c r="D3708" s="11"/>
    </row>
    <row r="3709" spans="4:4" x14ac:dyDescent="0.2">
      <c r="D3709" s="11"/>
    </row>
    <row r="3710" spans="4:4" x14ac:dyDescent="0.2">
      <c r="D3710" s="11"/>
    </row>
    <row r="3711" spans="4:4" x14ac:dyDescent="0.2">
      <c r="D3711" s="11"/>
    </row>
    <row r="3712" spans="4:4" x14ac:dyDescent="0.2">
      <c r="D3712" s="11"/>
    </row>
    <row r="3713" spans="4:4" x14ac:dyDescent="0.2">
      <c r="D3713" s="11"/>
    </row>
    <row r="3714" spans="4:4" x14ac:dyDescent="0.2">
      <c r="D3714" s="11"/>
    </row>
    <row r="3715" spans="4:4" x14ac:dyDescent="0.2">
      <c r="D3715" s="11"/>
    </row>
    <row r="3716" spans="4:4" x14ac:dyDescent="0.2">
      <c r="D3716" s="11"/>
    </row>
    <row r="3717" spans="4:4" x14ac:dyDescent="0.2">
      <c r="D3717" s="11"/>
    </row>
    <row r="3718" spans="4:4" x14ac:dyDescent="0.2">
      <c r="D3718" s="11"/>
    </row>
    <row r="3719" spans="4:4" x14ac:dyDescent="0.2">
      <c r="D3719" s="11"/>
    </row>
    <row r="3720" spans="4:4" x14ac:dyDescent="0.2">
      <c r="D3720" s="11"/>
    </row>
    <row r="3721" spans="4:4" x14ac:dyDescent="0.2">
      <c r="D3721" s="11"/>
    </row>
    <row r="3722" spans="4:4" x14ac:dyDescent="0.2">
      <c r="D3722" s="11"/>
    </row>
    <row r="3723" spans="4:4" x14ac:dyDescent="0.2">
      <c r="D3723" s="11"/>
    </row>
    <row r="3724" spans="4:4" x14ac:dyDescent="0.2">
      <c r="D3724" s="11"/>
    </row>
    <row r="3725" spans="4:4" x14ac:dyDescent="0.2">
      <c r="D3725" s="11"/>
    </row>
    <row r="3726" spans="4:4" x14ac:dyDescent="0.2">
      <c r="D3726" s="11"/>
    </row>
    <row r="3727" spans="4:4" x14ac:dyDescent="0.2">
      <c r="D3727" s="11"/>
    </row>
    <row r="3728" spans="4:4" x14ac:dyDescent="0.2">
      <c r="D3728" s="11"/>
    </row>
    <row r="3729" spans="4:4" x14ac:dyDescent="0.2">
      <c r="D3729" s="11"/>
    </row>
    <row r="3730" spans="4:4" x14ac:dyDescent="0.2">
      <c r="D3730" s="11"/>
    </row>
    <row r="3731" spans="4:4" x14ac:dyDescent="0.2">
      <c r="D3731" s="11"/>
    </row>
    <row r="3732" spans="4:4" x14ac:dyDescent="0.2">
      <c r="D3732" s="11"/>
    </row>
    <row r="3733" spans="4:4" x14ac:dyDescent="0.2">
      <c r="D3733" s="11"/>
    </row>
    <row r="3734" spans="4:4" x14ac:dyDescent="0.2">
      <c r="D3734" s="11"/>
    </row>
    <row r="3735" spans="4:4" x14ac:dyDescent="0.2">
      <c r="D3735" s="11"/>
    </row>
    <row r="3736" spans="4:4" x14ac:dyDescent="0.2">
      <c r="D3736" s="11"/>
    </row>
    <row r="3737" spans="4:4" x14ac:dyDescent="0.2">
      <c r="D3737" s="11"/>
    </row>
    <row r="3738" spans="4:4" x14ac:dyDescent="0.2">
      <c r="D3738" s="11"/>
    </row>
    <row r="3739" spans="4:4" x14ac:dyDescent="0.2">
      <c r="D3739" s="11"/>
    </row>
    <row r="3740" spans="4:4" x14ac:dyDescent="0.2">
      <c r="D3740" s="11"/>
    </row>
    <row r="3741" spans="4:4" x14ac:dyDescent="0.2">
      <c r="D3741" s="11"/>
    </row>
    <row r="3742" spans="4:4" x14ac:dyDescent="0.2">
      <c r="D3742" s="11"/>
    </row>
    <row r="3743" spans="4:4" x14ac:dyDescent="0.2">
      <c r="D3743" s="11"/>
    </row>
    <row r="3744" spans="4:4" x14ac:dyDescent="0.2">
      <c r="D3744" s="11"/>
    </row>
    <row r="3745" spans="4:4" x14ac:dyDescent="0.2">
      <c r="D3745" s="11"/>
    </row>
    <row r="3746" spans="4:4" x14ac:dyDescent="0.2">
      <c r="D3746" s="11"/>
    </row>
    <row r="3747" spans="4:4" x14ac:dyDescent="0.2">
      <c r="D3747" s="11"/>
    </row>
    <row r="3748" spans="4:4" x14ac:dyDescent="0.2">
      <c r="D3748" s="11"/>
    </row>
    <row r="3749" spans="4:4" x14ac:dyDescent="0.2">
      <c r="D3749" s="11"/>
    </row>
    <row r="3750" spans="4:4" x14ac:dyDescent="0.2">
      <c r="D3750" s="11"/>
    </row>
    <row r="3751" spans="4:4" x14ac:dyDescent="0.2">
      <c r="D3751" s="11"/>
    </row>
    <row r="3752" spans="4:4" x14ac:dyDescent="0.2">
      <c r="D3752" s="11"/>
    </row>
    <row r="3753" spans="4:4" x14ac:dyDescent="0.2">
      <c r="D3753" s="11"/>
    </row>
    <row r="3754" spans="4:4" x14ac:dyDescent="0.2">
      <c r="D3754" s="11"/>
    </row>
    <row r="3755" spans="4:4" x14ac:dyDescent="0.2">
      <c r="D3755" s="11"/>
    </row>
    <row r="3756" spans="4:4" x14ac:dyDescent="0.2">
      <c r="D3756" s="11"/>
    </row>
    <row r="3757" spans="4:4" x14ac:dyDescent="0.2">
      <c r="D3757" s="11"/>
    </row>
    <row r="3758" spans="4:4" x14ac:dyDescent="0.2">
      <c r="D3758" s="11"/>
    </row>
    <row r="3759" spans="4:4" x14ac:dyDescent="0.2">
      <c r="D3759" s="11"/>
    </row>
    <row r="3760" spans="4:4" x14ac:dyDescent="0.2">
      <c r="D3760" s="11"/>
    </row>
    <row r="3761" spans="4:4" x14ac:dyDescent="0.2">
      <c r="D3761" s="11"/>
    </row>
    <row r="3762" spans="4:4" x14ac:dyDescent="0.2">
      <c r="D3762" s="11"/>
    </row>
    <row r="3763" spans="4:4" x14ac:dyDescent="0.2">
      <c r="D3763" s="11"/>
    </row>
    <row r="3764" spans="4:4" x14ac:dyDescent="0.2">
      <c r="D3764" s="11"/>
    </row>
    <row r="3765" spans="4:4" x14ac:dyDescent="0.2">
      <c r="D3765" s="11"/>
    </row>
    <row r="3766" spans="4:4" x14ac:dyDescent="0.2">
      <c r="D3766" s="11"/>
    </row>
    <row r="3767" spans="4:4" x14ac:dyDescent="0.2">
      <c r="D3767" s="11"/>
    </row>
    <row r="3768" spans="4:4" x14ac:dyDescent="0.2">
      <c r="D3768" s="11"/>
    </row>
    <row r="3769" spans="4:4" x14ac:dyDescent="0.2">
      <c r="D3769" s="11"/>
    </row>
    <row r="3770" spans="4:4" x14ac:dyDescent="0.2">
      <c r="D3770" s="11"/>
    </row>
    <row r="3771" spans="4:4" x14ac:dyDescent="0.2">
      <c r="D3771" s="11"/>
    </row>
    <row r="3772" spans="4:4" x14ac:dyDescent="0.2">
      <c r="D3772" s="11"/>
    </row>
    <row r="3773" spans="4:4" x14ac:dyDescent="0.2">
      <c r="D3773" s="11"/>
    </row>
    <row r="3774" spans="4:4" x14ac:dyDescent="0.2">
      <c r="D3774" s="11"/>
    </row>
    <row r="3775" spans="4:4" x14ac:dyDescent="0.2">
      <c r="D3775" s="11"/>
    </row>
    <row r="3776" spans="4:4" x14ac:dyDescent="0.2">
      <c r="D3776" s="11"/>
    </row>
    <row r="3777" spans="4:4" x14ac:dyDescent="0.2">
      <c r="D3777" s="11"/>
    </row>
    <row r="3778" spans="4:4" x14ac:dyDescent="0.2">
      <c r="D3778" s="11"/>
    </row>
    <row r="3779" spans="4:4" x14ac:dyDescent="0.2">
      <c r="D3779" s="11"/>
    </row>
    <row r="3780" spans="4:4" x14ac:dyDescent="0.2">
      <c r="D3780" s="11"/>
    </row>
    <row r="3781" spans="4:4" x14ac:dyDescent="0.2">
      <c r="D3781" s="11"/>
    </row>
    <row r="3782" spans="4:4" x14ac:dyDescent="0.2">
      <c r="D3782" s="11"/>
    </row>
    <row r="3783" spans="4:4" x14ac:dyDescent="0.2">
      <c r="D3783" s="11"/>
    </row>
    <row r="3784" spans="4:4" x14ac:dyDescent="0.2">
      <c r="D3784" s="11"/>
    </row>
    <row r="3785" spans="4:4" x14ac:dyDescent="0.2">
      <c r="D3785" s="11"/>
    </row>
    <row r="3786" spans="4:4" x14ac:dyDescent="0.2">
      <c r="D3786" s="11"/>
    </row>
    <row r="3787" spans="4:4" x14ac:dyDescent="0.2">
      <c r="D3787" s="11"/>
    </row>
    <row r="3788" spans="4:4" x14ac:dyDescent="0.2">
      <c r="D3788" s="11"/>
    </row>
    <row r="3789" spans="4:4" x14ac:dyDescent="0.2">
      <c r="D3789" s="11"/>
    </row>
    <row r="3790" spans="4:4" x14ac:dyDescent="0.2">
      <c r="D3790" s="11"/>
    </row>
    <row r="3791" spans="4:4" x14ac:dyDescent="0.2">
      <c r="D3791" s="11"/>
    </row>
    <row r="3792" spans="4:4" x14ac:dyDescent="0.2">
      <c r="D3792" s="11"/>
    </row>
    <row r="3793" spans="4:4" x14ac:dyDescent="0.2">
      <c r="D3793" s="11"/>
    </row>
    <row r="3794" spans="4:4" x14ac:dyDescent="0.2">
      <c r="D3794" s="11"/>
    </row>
    <row r="3795" spans="4:4" x14ac:dyDescent="0.2">
      <c r="D3795" s="11"/>
    </row>
    <row r="3796" spans="4:4" x14ac:dyDescent="0.2">
      <c r="D3796" s="11"/>
    </row>
    <row r="3797" spans="4:4" x14ac:dyDescent="0.2">
      <c r="D3797" s="11"/>
    </row>
    <row r="3798" spans="4:4" x14ac:dyDescent="0.2">
      <c r="D3798" s="11"/>
    </row>
    <row r="3799" spans="4:4" x14ac:dyDescent="0.2">
      <c r="D3799" s="11"/>
    </row>
    <row r="3800" spans="4:4" x14ac:dyDescent="0.2">
      <c r="D3800" s="11"/>
    </row>
    <row r="3801" spans="4:4" x14ac:dyDescent="0.2">
      <c r="D3801" s="11"/>
    </row>
    <row r="3802" spans="4:4" x14ac:dyDescent="0.2">
      <c r="D3802" s="11"/>
    </row>
    <row r="3803" spans="4:4" x14ac:dyDescent="0.2">
      <c r="D3803" s="11"/>
    </row>
    <row r="3804" spans="4:4" x14ac:dyDescent="0.2">
      <c r="D3804" s="11"/>
    </row>
    <row r="3805" spans="4:4" x14ac:dyDescent="0.2">
      <c r="D3805" s="11"/>
    </row>
    <row r="3806" spans="4:4" x14ac:dyDescent="0.2">
      <c r="D3806" s="11"/>
    </row>
    <row r="3807" spans="4:4" x14ac:dyDescent="0.2">
      <c r="D3807" s="11"/>
    </row>
    <row r="3808" spans="4:4" x14ac:dyDescent="0.2">
      <c r="D3808" s="11"/>
    </row>
    <row r="3809" spans="4:4" x14ac:dyDescent="0.2">
      <c r="D3809" s="11"/>
    </row>
    <row r="3810" spans="4:4" x14ac:dyDescent="0.2">
      <c r="D3810" s="11"/>
    </row>
    <row r="3811" spans="4:4" x14ac:dyDescent="0.2">
      <c r="D3811" s="11"/>
    </row>
    <row r="3812" spans="4:4" x14ac:dyDescent="0.2">
      <c r="D3812" s="11"/>
    </row>
    <row r="3813" spans="4:4" x14ac:dyDescent="0.2">
      <c r="D3813" s="11"/>
    </row>
    <row r="3814" spans="4:4" x14ac:dyDescent="0.2">
      <c r="D3814" s="11"/>
    </row>
    <row r="3815" spans="4:4" x14ac:dyDescent="0.2">
      <c r="D3815" s="11"/>
    </row>
    <row r="3816" spans="4:4" x14ac:dyDescent="0.2">
      <c r="D3816" s="11"/>
    </row>
    <row r="3817" spans="4:4" x14ac:dyDescent="0.2">
      <c r="D3817" s="11"/>
    </row>
    <row r="3818" spans="4:4" x14ac:dyDescent="0.2">
      <c r="D3818" s="11"/>
    </row>
    <row r="3819" spans="4:4" x14ac:dyDescent="0.2">
      <c r="D3819" s="11"/>
    </row>
    <row r="3820" spans="4:4" x14ac:dyDescent="0.2">
      <c r="D3820" s="11"/>
    </row>
    <row r="3821" spans="4:4" x14ac:dyDescent="0.2">
      <c r="D3821" s="11"/>
    </row>
    <row r="3822" spans="4:4" x14ac:dyDescent="0.2">
      <c r="D3822" s="11"/>
    </row>
    <row r="3823" spans="4:4" x14ac:dyDescent="0.2">
      <c r="D3823" s="11"/>
    </row>
    <row r="3824" spans="4:4" x14ac:dyDescent="0.2">
      <c r="D3824" s="11"/>
    </row>
    <row r="3825" spans="4:4" x14ac:dyDescent="0.2">
      <c r="D3825" s="11"/>
    </row>
    <row r="3826" spans="4:4" x14ac:dyDescent="0.2">
      <c r="D3826" s="11"/>
    </row>
    <row r="3827" spans="4:4" x14ac:dyDescent="0.2">
      <c r="D3827" s="11"/>
    </row>
    <row r="3828" spans="4:4" x14ac:dyDescent="0.2">
      <c r="D3828" s="11"/>
    </row>
    <row r="3829" spans="4:4" x14ac:dyDescent="0.2">
      <c r="D3829" s="11"/>
    </row>
    <row r="3830" spans="4:4" x14ac:dyDescent="0.2">
      <c r="D3830" s="11"/>
    </row>
    <row r="3831" spans="4:4" x14ac:dyDescent="0.2">
      <c r="D3831" s="11"/>
    </row>
    <row r="3832" spans="4:4" x14ac:dyDescent="0.2">
      <c r="D3832" s="11"/>
    </row>
    <row r="3833" spans="4:4" x14ac:dyDescent="0.2">
      <c r="D3833" s="11"/>
    </row>
    <row r="3834" spans="4:4" x14ac:dyDescent="0.2">
      <c r="D3834" s="11"/>
    </row>
    <row r="3835" spans="4:4" x14ac:dyDescent="0.2">
      <c r="D3835" s="11"/>
    </row>
    <row r="3836" spans="4:4" x14ac:dyDescent="0.2">
      <c r="D3836" s="11"/>
    </row>
    <row r="3837" spans="4:4" x14ac:dyDescent="0.2">
      <c r="D3837" s="11"/>
    </row>
    <row r="3838" spans="4:4" x14ac:dyDescent="0.2">
      <c r="D3838" s="11"/>
    </row>
    <row r="3839" spans="4:4" x14ac:dyDescent="0.2">
      <c r="D3839" s="11"/>
    </row>
    <row r="3840" spans="4:4" x14ac:dyDescent="0.2">
      <c r="D3840" s="11"/>
    </row>
    <row r="3841" spans="4:4" x14ac:dyDescent="0.2">
      <c r="D3841" s="11"/>
    </row>
    <row r="3842" spans="4:4" x14ac:dyDescent="0.2">
      <c r="D3842" s="11"/>
    </row>
    <row r="3843" spans="4:4" x14ac:dyDescent="0.2">
      <c r="D3843" s="11"/>
    </row>
    <row r="3844" spans="4:4" x14ac:dyDescent="0.2">
      <c r="D3844" s="11"/>
    </row>
    <row r="3845" spans="4:4" x14ac:dyDescent="0.2">
      <c r="D3845" s="11"/>
    </row>
    <row r="3846" spans="4:4" x14ac:dyDescent="0.2">
      <c r="D3846" s="11"/>
    </row>
    <row r="3847" spans="4:4" x14ac:dyDescent="0.2">
      <c r="D3847" s="11"/>
    </row>
    <row r="3848" spans="4:4" x14ac:dyDescent="0.2">
      <c r="D3848" s="11"/>
    </row>
    <row r="3849" spans="4:4" x14ac:dyDescent="0.2">
      <c r="D3849" s="11"/>
    </row>
    <row r="3850" spans="4:4" x14ac:dyDescent="0.2">
      <c r="D3850" s="11"/>
    </row>
    <row r="3851" spans="4:4" x14ac:dyDescent="0.2">
      <c r="D3851" s="11"/>
    </row>
    <row r="3852" spans="4:4" x14ac:dyDescent="0.2">
      <c r="D3852" s="11"/>
    </row>
    <row r="3853" spans="4:4" x14ac:dyDescent="0.2">
      <c r="D3853" s="11"/>
    </row>
    <row r="3854" spans="4:4" x14ac:dyDescent="0.2">
      <c r="D3854" s="11"/>
    </row>
    <row r="3855" spans="4:4" x14ac:dyDescent="0.2">
      <c r="D3855" s="11"/>
    </row>
    <row r="3856" spans="4:4" x14ac:dyDescent="0.2">
      <c r="D3856" s="11"/>
    </row>
    <row r="3857" spans="4:4" x14ac:dyDescent="0.2">
      <c r="D3857" s="11"/>
    </row>
    <row r="3858" spans="4:4" x14ac:dyDescent="0.2">
      <c r="D3858" s="11"/>
    </row>
    <row r="3859" spans="4:4" x14ac:dyDescent="0.2">
      <c r="D3859" s="11"/>
    </row>
    <row r="3860" spans="4:4" x14ac:dyDescent="0.2">
      <c r="D3860" s="11"/>
    </row>
    <row r="3861" spans="4:4" x14ac:dyDescent="0.2">
      <c r="D3861" s="11"/>
    </row>
    <row r="3862" spans="4:4" x14ac:dyDescent="0.2">
      <c r="D3862" s="11"/>
    </row>
    <row r="3863" spans="4:4" x14ac:dyDescent="0.2">
      <c r="D3863" s="11"/>
    </row>
    <row r="3864" spans="4:4" x14ac:dyDescent="0.2">
      <c r="D3864" s="11"/>
    </row>
    <row r="3865" spans="4:4" x14ac:dyDescent="0.2">
      <c r="D3865" s="11"/>
    </row>
    <row r="3866" spans="4:4" x14ac:dyDescent="0.2">
      <c r="D3866" s="11"/>
    </row>
    <row r="3867" spans="4:4" x14ac:dyDescent="0.2">
      <c r="D3867" s="11"/>
    </row>
    <row r="3868" spans="4:4" x14ac:dyDescent="0.2">
      <c r="D3868" s="11"/>
    </row>
    <row r="3869" spans="4:4" x14ac:dyDescent="0.2">
      <c r="D3869" s="11"/>
    </row>
    <row r="3870" spans="4:4" x14ac:dyDescent="0.2">
      <c r="D3870" s="11"/>
    </row>
    <row r="3871" spans="4:4" x14ac:dyDescent="0.2">
      <c r="D3871" s="11"/>
    </row>
    <row r="3872" spans="4:4" x14ac:dyDescent="0.2">
      <c r="D3872" s="11"/>
    </row>
    <row r="3873" spans="4:4" x14ac:dyDescent="0.2">
      <c r="D3873" s="11"/>
    </row>
    <row r="3874" spans="4:4" x14ac:dyDescent="0.2">
      <c r="D3874" s="11"/>
    </row>
    <row r="3875" spans="4:4" x14ac:dyDescent="0.2">
      <c r="D3875" s="11"/>
    </row>
    <row r="3876" spans="4:4" x14ac:dyDescent="0.2">
      <c r="D3876" s="11"/>
    </row>
    <row r="3877" spans="4:4" x14ac:dyDescent="0.2">
      <c r="D3877" s="11"/>
    </row>
    <row r="3878" spans="4:4" x14ac:dyDescent="0.2">
      <c r="D3878" s="11"/>
    </row>
    <row r="3879" spans="4:4" x14ac:dyDescent="0.2">
      <c r="D3879" s="11"/>
    </row>
    <row r="3880" spans="4:4" x14ac:dyDescent="0.2">
      <c r="D3880" s="11"/>
    </row>
    <row r="3881" spans="4:4" x14ac:dyDescent="0.2">
      <c r="D3881" s="11"/>
    </row>
    <row r="3882" spans="4:4" x14ac:dyDescent="0.2">
      <c r="D3882" s="11"/>
    </row>
    <row r="3883" spans="4:4" x14ac:dyDescent="0.2">
      <c r="D3883" s="11"/>
    </row>
    <row r="3884" spans="4:4" x14ac:dyDescent="0.2">
      <c r="D3884" s="11"/>
    </row>
    <row r="3885" spans="4:4" x14ac:dyDescent="0.2">
      <c r="D3885" s="11"/>
    </row>
    <row r="3886" spans="4:4" x14ac:dyDescent="0.2">
      <c r="D3886" s="11"/>
    </row>
    <row r="3887" spans="4:4" x14ac:dyDescent="0.2">
      <c r="D3887" s="11"/>
    </row>
    <row r="3888" spans="4:4" x14ac:dyDescent="0.2">
      <c r="D3888" s="11"/>
    </row>
    <row r="3889" spans="4:4" x14ac:dyDescent="0.2">
      <c r="D3889" s="11"/>
    </row>
    <row r="3890" spans="4:4" x14ac:dyDescent="0.2">
      <c r="D3890" s="11"/>
    </row>
    <row r="3891" spans="4:4" x14ac:dyDescent="0.2">
      <c r="D3891" s="11"/>
    </row>
    <row r="3892" spans="4:4" x14ac:dyDescent="0.2">
      <c r="D3892" s="11"/>
    </row>
    <row r="3893" spans="4:4" x14ac:dyDescent="0.2">
      <c r="D3893" s="11"/>
    </row>
    <row r="3894" spans="4:4" x14ac:dyDescent="0.2">
      <c r="D3894" s="11"/>
    </row>
    <row r="3895" spans="4:4" x14ac:dyDescent="0.2">
      <c r="D3895" s="11"/>
    </row>
    <row r="3896" spans="4:4" x14ac:dyDescent="0.2">
      <c r="D3896" s="11"/>
    </row>
    <row r="3897" spans="4:4" x14ac:dyDescent="0.2">
      <c r="D3897" s="11"/>
    </row>
    <row r="3898" spans="4:4" x14ac:dyDescent="0.2">
      <c r="D3898" s="11"/>
    </row>
    <row r="3899" spans="4:4" x14ac:dyDescent="0.2">
      <c r="D3899" s="11"/>
    </row>
    <row r="3900" spans="4:4" x14ac:dyDescent="0.2">
      <c r="D3900" s="11"/>
    </row>
    <row r="3901" spans="4:4" x14ac:dyDescent="0.2">
      <c r="D3901" s="11"/>
    </row>
    <row r="3902" spans="4:4" x14ac:dyDescent="0.2">
      <c r="D3902" s="11"/>
    </row>
    <row r="3903" spans="4:4" x14ac:dyDescent="0.2">
      <c r="D3903" s="11"/>
    </row>
    <row r="3904" spans="4:4" x14ac:dyDescent="0.2">
      <c r="D3904" s="11"/>
    </row>
    <row r="3905" spans="4:4" x14ac:dyDescent="0.2">
      <c r="D3905" s="11"/>
    </row>
    <row r="3906" spans="4:4" x14ac:dyDescent="0.2">
      <c r="D3906" s="11"/>
    </row>
    <row r="3907" spans="4:4" x14ac:dyDescent="0.2">
      <c r="D3907" s="11"/>
    </row>
    <row r="3908" spans="4:4" x14ac:dyDescent="0.2">
      <c r="D3908" s="11"/>
    </row>
    <row r="3909" spans="4:4" x14ac:dyDescent="0.2">
      <c r="D3909" s="11"/>
    </row>
    <row r="3910" spans="4:4" x14ac:dyDescent="0.2">
      <c r="D3910" s="11"/>
    </row>
    <row r="3911" spans="4:4" x14ac:dyDescent="0.2">
      <c r="D3911" s="11"/>
    </row>
    <row r="3912" spans="4:4" x14ac:dyDescent="0.2">
      <c r="D3912" s="11"/>
    </row>
    <row r="3913" spans="4:4" x14ac:dyDescent="0.2">
      <c r="D3913" s="11"/>
    </row>
    <row r="3914" spans="4:4" x14ac:dyDescent="0.2">
      <c r="D3914" s="11"/>
    </row>
    <row r="3915" spans="4:4" x14ac:dyDescent="0.2">
      <c r="D3915" s="11"/>
    </row>
    <row r="3916" spans="4:4" x14ac:dyDescent="0.2">
      <c r="D3916" s="11"/>
    </row>
    <row r="3917" spans="4:4" x14ac:dyDescent="0.2">
      <c r="D3917" s="11"/>
    </row>
    <row r="3918" spans="4:4" x14ac:dyDescent="0.2">
      <c r="D3918" s="11"/>
    </row>
    <row r="3919" spans="4:4" x14ac:dyDescent="0.2">
      <c r="D3919" s="11"/>
    </row>
    <row r="3920" spans="4:4" x14ac:dyDescent="0.2">
      <c r="D3920" s="11"/>
    </row>
    <row r="3921" spans="4:4" x14ac:dyDescent="0.2">
      <c r="D3921" s="11"/>
    </row>
    <row r="3922" spans="4:4" x14ac:dyDescent="0.2">
      <c r="D3922" s="11"/>
    </row>
    <row r="3923" spans="4:4" x14ac:dyDescent="0.2">
      <c r="D3923" s="11"/>
    </row>
    <row r="3924" spans="4:4" x14ac:dyDescent="0.2">
      <c r="D3924" s="11"/>
    </row>
    <row r="3925" spans="4:4" x14ac:dyDescent="0.2">
      <c r="D3925" s="11"/>
    </row>
    <row r="3926" spans="4:4" x14ac:dyDescent="0.2">
      <c r="D3926" s="11"/>
    </row>
    <row r="3927" spans="4:4" x14ac:dyDescent="0.2">
      <c r="D3927" s="11"/>
    </row>
    <row r="3928" spans="4:4" x14ac:dyDescent="0.2">
      <c r="D3928" s="11"/>
    </row>
    <row r="3929" spans="4:4" x14ac:dyDescent="0.2">
      <c r="D3929" s="11"/>
    </row>
    <row r="3930" spans="4:4" x14ac:dyDescent="0.2">
      <c r="D3930" s="11"/>
    </row>
    <row r="3931" spans="4:4" x14ac:dyDescent="0.2">
      <c r="D3931" s="11"/>
    </row>
    <row r="3932" spans="4:4" x14ac:dyDescent="0.2">
      <c r="D3932" s="11"/>
    </row>
    <row r="3933" spans="4:4" x14ac:dyDescent="0.2">
      <c r="D3933" s="11"/>
    </row>
    <row r="3934" spans="4:4" x14ac:dyDescent="0.2">
      <c r="D3934" s="11"/>
    </row>
    <row r="3935" spans="4:4" x14ac:dyDescent="0.2">
      <c r="D3935" s="11"/>
    </row>
    <row r="3936" spans="4:4" x14ac:dyDescent="0.2">
      <c r="D3936" s="11"/>
    </row>
    <row r="3937" spans="4:4" x14ac:dyDescent="0.2">
      <c r="D3937" s="11"/>
    </row>
    <row r="3938" spans="4:4" x14ac:dyDescent="0.2">
      <c r="D3938" s="11"/>
    </row>
    <row r="3939" spans="4:4" x14ac:dyDescent="0.2">
      <c r="D3939" s="11"/>
    </row>
    <row r="3940" spans="4:4" x14ac:dyDescent="0.2">
      <c r="D3940" s="11"/>
    </row>
    <row r="3941" spans="4:4" x14ac:dyDescent="0.2">
      <c r="D3941" s="11"/>
    </row>
    <row r="3942" spans="4:4" x14ac:dyDescent="0.2">
      <c r="D3942" s="11"/>
    </row>
    <row r="3943" spans="4:4" x14ac:dyDescent="0.2">
      <c r="D3943" s="11"/>
    </row>
    <row r="3944" spans="4:4" x14ac:dyDescent="0.2">
      <c r="D3944" s="11"/>
    </row>
    <row r="3945" spans="4:4" x14ac:dyDescent="0.2">
      <c r="D3945" s="11"/>
    </row>
    <row r="3946" spans="4:4" x14ac:dyDescent="0.2">
      <c r="D3946" s="11"/>
    </row>
    <row r="3947" spans="4:4" x14ac:dyDescent="0.2">
      <c r="D3947" s="11"/>
    </row>
    <row r="3948" spans="4:4" x14ac:dyDescent="0.2">
      <c r="D3948" s="11"/>
    </row>
    <row r="3949" spans="4:4" x14ac:dyDescent="0.2">
      <c r="D3949" s="11"/>
    </row>
    <row r="3950" spans="4:4" x14ac:dyDescent="0.2">
      <c r="D3950" s="11"/>
    </row>
    <row r="3951" spans="4:4" x14ac:dyDescent="0.2">
      <c r="D3951" s="11"/>
    </row>
    <row r="3952" spans="4:4" x14ac:dyDescent="0.2">
      <c r="D3952" s="11"/>
    </row>
    <row r="3953" spans="4:4" x14ac:dyDescent="0.2">
      <c r="D3953" s="11"/>
    </row>
    <row r="3954" spans="4:4" x14ac:dyDescent="0.2">
      <c r="D3954" s="11"/>
    </row>
    <row r="3955" spans="4:4" x14ac:dyDescent="0.2">
      <c r="D3955" s="11"/>
    </row>
    <row r="3956" spans="4:4" x14ac:dyDescent="0.2">
      <c r="D3956" s="11"/>
    </row>
    <row r="3957" spans="4:4" x14ac:dyDescent="0.2">
      <c r="D3957" s="11"/>
    </row>
    <row r="3958" spans="4:4" x14ac:dyDescent="0.2">
      <c r="D3958" s="11"/>
    </row>
    <row r="3959" spans="4:4" x14ac:dyDescent="0.2">
      <c r="D3959" s="11"/>
    </row>
    <row r="3960" spans="4:4" x14ac:dyDescent="0.2">
      <c r="D3960" s="11"/>
    </row>
    <row r="3961" spans="4:4" x14ac:dyDescent="0.2">
      <c r="D3961" s="11"/>
    </row>
    <row r="3962" spans="4:4" x14ac:dyDescent="0.2">
      <c r="D3962" s="11"/>
    </row>
    <row r="3963" spans="4:4" x14ac:dyDescent="0.2">
      <c r="D3963" s="11"/>
    </row>
    <row r="3964" spans="4:4" x14ac:dyDescent="0.2">
      <c r="D3964" s="11"/>
    </row>
    <row r="3965" spans="4:4" x14ac:dyDescent="0.2">
      <c r="D3965" s="11"/>
    </row>
    <row r="3966" spans="4:4" x14ac:dyDescent="0.2">
      <c r="D3966" s="11"/>
    </row>
    <row r="3967" spans="4:4" x14ac:dyDescent="0.2">
      <c r="D3967" s="11"/>
    </row>
    <row r="3968" spans="4:4" x14ac:dyDescent="0.2">
      <c r="D3968" s="11"/>
    </row>
    <row r="3969" spans="4:4" x14ac:dyDescent="0.2">
      <c r="D3969" s="11"/>
    </row>
    <row r="3970" spans="4:4" x14ac:dyDescent="0.2">
      <c r="D3970" s="11"/>
    </row>
    <row r="3971" spans="4:4" x14ac:dyDescent="0.2">
      <c r="D3971" s="11"/>
    </row>
    <row r="3972" spans="4:4" x14ac:dyDescent="0.2">
      <c r="D3972" s="11"/>
    </row>
    <row r="3973" spans="4:4" x14ac:dyDescent="0.2">
      <c r="D3973" s="11"/>
    </row>
    <row r="3974" spans="4:4" x14ac:dyDescent="0.2">
      <c r="D3974" s="11"/>
    </row>
    <row r="3975" spans="4:4" x14ac:dyDescent="0.2">
      <c r="D3975" s="11"/>
    </row>
    <row r="3976" spans="4:4" x14ac:dyDescent="0.2">
      <c r="D3976" s="11"/>
    </row>
    <row r="3977" spans="4:4" x14ac:dyDescent="0.2">
      <c r="D3977" s="11"/>
    </row>
    <row r="3978" spans="4:4" x14ac:dyDescent="0.2">
      <c r="D3978" s="11"/>
    </row>
    <row r="3979" spans="4:4" x14ac:dyDescent="0.2">
      <c r="D3979" s="11"/>
    </row>
    <row r="3980" spans="4:4" x14ac:dyDescent="0.2">
      <c r="D3980" s="11"/>
    </row>
    <row r="3981" spans="4:4" x14ac:dyDescent="0.2">
      <c r="D3981" s="11"/>
    </row>
    <row r="3982" spans="4:4" x14ac:dyDescent="0.2">
      <c r="D3982" s="11"/>
    </row>
    <row r="3983" spans="4:4" x14ac:dyDescent="0.2">
      <c r="D3983" s="11"/>
    </row>
    <row r="3984" spans="4:4" x14ac:dyDescent="0.2">
      <c r="D3984" s="11"/>
    </row>
    <row r="3985" spans="4:4" x14ac:dyDescent="0.2">
      <c r="D3985" s="11"/>
    </row>
    <row r="3986" spans="4:4" x14ac:dyDescent="0.2">
      <c r="D3986" s="11"/>
    </row>
    <row r="3987" spans="4:4" x14ac:dyDescent="0.2">
      <c r="D3987" s="11"/>
    </row>
    <row r="3988" spans="4:4" x14ac:dyDescent="0.2">
      <c r="D3988" s="11"/>
    </row>
    <row r="3989" spans="4:4" x14ac:dyDescent="0.2">
      <c r="D3989" s="11"/>
    </row>
    <row r="3990" spans="4:4" x14ac:dyDescent="0.2">
      <c r="D3990" s="11"/>
    </row>
    <row r="3991" spans="4:4" x14ac:dyDescent="0.2">
      <c r="D3991" s="11"/>
    </row>
    <row r="3992" spans="4:4" x14ac:dyDescent="0.2">
      <c r="D3992" s="11"/>
    </row>
    <row r="3993" spans="4:4" x14ac:dyDescent="0.2">
      <c r="D3993" s="11"/>
    </row>
    <row r="3994" spans="4:4" x14ac:dyDescent="0.2">
      <c r="D3994" s="11"/>
    </row>
    <row r="3995" spans="4:4" x14ac:dyDescent="0.2">
      <c r="D3995" s="11"/>
    </row>
    <row r="3996" spans="4:4" x14ac:dyDescent="0.2">
      <c r="D3996" s="11"/>
    </row>
    <row r="3997" spans="4:4" x14ac:dyDescent="0.2">
      <c r="D3997" s="11"/>
    </row>
    <row r="3998" spans="4:4" x14ac:dyDescent="0.2">
      <c r="D3998" s="11"/>
    </row>
    <row r="3999" spans="4:4" x14ac:dyDescent="0.2">
      <c r="D3999" s="11"/>
    </row>
    <row r="4000" spans="4:4" x14ac:dyDescent="0.2">
      <c r="D4000" s="11"/>
    </row>
    <row r="4001" spans="4:4" x14ac:dyDescent="0.2">
      <c r="D4001" s="11"/>
    </row>
    <row r="4002" spans="4:4" x14ac:dyDescent="0.2">
      <c r="D4002" s="11"/>
    </row>
    <row r="4003" spans="4:4" x14ac:dyDescent="0.2">
      <c r="D4003" s="11"/>
    </row>
    <row r="4004" spans="4:4" x14ac:dyDescent="0.2">
      <c r="D4004" s="11"/>
    </row>
    <row r="4005" spans="4:4" x14ac:dyDescent="0.2">
      <c r="D4005" s="11"/>
    </row>
    <row r="4006" spans="4:4" x14ac:dyDescent="0.2">
      <c r="D4006" s="11"/>
    </row>
    <row r="4007" spans="4:4" x14ac:dyDescent="0.2">
      <c r="D4007" s="11"/>
    </row>
    <row r="4008" spans="4:4" x14ac:dyDescent="0.2">
      <c r="D4008" s="11"/>
    </row>
    <row r="4009" spans="4:4" x14ac:dyDescent="0.2">
      <c r="D4009" s="11"/>
    </row>
    <row r="4010" spans="4:4" x14ac:dyDescent="0.2">
      <c r="D4010" s="11"/>
    </row>
    <row r="4011" spans="4:4" x14ac:dyDescent="0.2">
      <c r="D4011" s="11"/>
    </row>
    <row r="4012" spans="4:4" x14ac:dyDescent="0.2">
      <c r="D4012" s="11"/>
    </row>
    <row r="4013" spans="4:4" x14ac:dyDescent="0.2">
      <c r="D4013" s="11"/>
    </row>
    <row r="4014" spans="4:4" x14ac:dyDescent="0.2">
      <c r="D4014" s="11"/>
    </row>
    <row r="4015" spans="4:4" x14ac:dyDescent="0.2">
      <c r="D4015" s="11"/>
    </row>
    <row r="4016" spans="4:4" x14ac:dyDescent="0.2">
      <c r="D4016" s="11"/>
    </row>
    <row r="4017" spans="4:4" x14ac:dyDescent="0.2">
      <c r="D4017" s="11"/>
    </row>
    <row r="4018" spans="4:4" x14ac:dyDescent="0.2">
      <c r="D4018" s="11"/>
    </row>
    <row r="4019" spans="4:4" x14ac:dyDescent="0.2">
      <c r="D4019" s="11"/>
    </row>
    <row r="4020" spans="4:4" x14ac:dyDescent="0.2">
      <c r="D4020" s="11"/>
    </row>
    <row r="4021" spans="4:4" x14ac:dyDescent="0.2">
      <c r="D4021" s="11"/>
    </row>
    <row r="4022" spans="4:4" x14ac:dyDescent="0.2">
      <c r="D4022" s="11"/>
    </row>
    <row r="4023" spans="4:4" x14ac:dyDescent="0.2">
      <c r="D4023" s="11"/>
    </row>
    <row r="4024" spans="4:4" x14ac:dyDescent="0.2">
      <c r="D4024" s="11"/>
    </row>
    <row r="4025" spans="4:4" x14ac:dyDescent="0.2">
      <c r="D4025" s="11"/>
    </row>
    <row r="4026" spans="4:4" x14ac:dyDescent="0.2">
      <c r="D4026" s="11"/>
    </row>
    <row r="4027" spans="4:4" x14ac:dyDescent="0.2">
      <c r="D4027" s="11"/>
    </row>
    <row r="4028" spans="4:4" x14ac:dyDescent="0.2">
      <c r="D4028" s="11"/>
    </row>
    <row r="4029" spans="4:4" x14ac:dyDescent="0.2">
      <c r="D4029" s="11"/>
    </row>
    <row r="4030" spans="4:4" x14ac:dyDescent="0.2">
      <c r="D4030" s="11"/>
    </row>
    <row r="4031" spans="4:4" x14ac:dyDescent="0.2">
      <c r="D4031" s="11"/>
    </row>
    <row r="4032" spans="4:4" x14ac:dyDescent="0.2">
      <c r="D4032" s="11"/>
    </row>
    <row r="4033" spans="4:4" x14ac:dyDescent="0.2">
      <c r="D4033" s="11"/>
    </row>
    <row r="4034" spans="4:4" x14ac:dyDescent="0.2">
      <c r="D4034" s="11"/>
    </row>
    <row r="4035" spans="4:4" x14ac:dyDescent="0.2">
      <c r="D4035" s="11"/>
    </row>
    <row r="4036" spans="4:4" x14ac:dyDescent="0.2">
      <c r="D4036" s="11"/>
    </row>
    <row r="4037" spans="4:4" x14ac:dyDescent="0.2">
      <c r="D4037" s="11"/>
    </row>
    <row r="4038" spans="4:4" x14ac:dyDescent="0.2">
      <c r="D4038" s="11"/>
    </row>
    <row r="4039" spans="4:4" x14ac:dyDescent="0.2">
      <c r="D4039" s="11"/>
    </row>
    <row r="4040" spans="4:4" x14ac:dyDescent="0.2">
      <c r="D4040" s="11"/>
    </row>
    <row r="4041" spans="4:4" x14ac:dyDescent="0.2">
      <c r="D4041" s="11"/>
    </row>
    <row r="4042" spans="4:4" x14ac:dyDescent="0.2">
      <c r="D4042" s="11"/>
    </row>
    <row r="4043" spans="4:4" x14ac:dyDescent="0.2">
      <c r="D4043" s="11"/>
    </row>
    <row r="4044" spans="4:4" x14ac:dyDescent="0.2">
      <c r="D4044" s="11"/>
    </row>
    <row r="4045" spans="4:4" x14ac:dyDescent="0.2">
      <c r="D4045" s="11"/>
    </row>
    <row r="4046" spans="4:4" x14ac:dyDescent="0.2">
      <c r="D4046" s="11"/>
    </row>
    <row r="4047" spans="4:4" x14ac:dyDescent="0.2">
      <c r="D4047" s="11"/>
    </row>
    <row r="4048" spans="4:4" x14ac:dyDescent="0.2">
      <c r="D4048" s="11"/>
    </row>
    <row r="4049" spans="4:4" x14ac:dyDescent="0.2">
      <c r="D4049" s="11"/>
    </row>
    <row r="4050" spans="4:4" x14ac:dyDescent="0.2">
      <c r="D4050" s="11"/>
    </row>
    <row r="4051" spans="4:4" x14ac:dyDescent="0.2">
      <c r="D4051" s="11"/>
    </row>
    <row r="4052" spans="4:4" x14ac:dyDescent="0.2">
      <c r="D4052" s="11"/>
    </row>
    <row r="4053" spans="4:4" x14ac:dyDescent="0.2">
      <c r="D4053" s="11"/>
    </row>
    <row r="4054" spans="4:4" x14ac:dyDescent="0.2">
      <c r="D4054" s="11"/>
    </row>
    <row r="4055" spans="4:4" x14ac:dyDescent="0.2">
      <c r="D4055" s="11"/>
    </row>
    <row r="4056" spans="4:4" x14ac:dyDescent="0.2">
      <c r="D4056" s="11"/>
    </row>
    <row r="4057" spans="4:4" x14ac:dyDescent="0.2">
      <c r="D4057" s="11"/>
    </row>
    <row r="4058" spans="4:4" x14ac:dyDescent="0.2">
      <c r="D4058" s="11"/>
    </row>
    <row r="4059" spans="4:4" x14ac:dyDescent="0.2">
      <c r="D4059" s="11"/>
    </row>
    <row r="4060" spans="4:4" x14ac:dyDescent="0.2">
      <c r="D4060" s="11"/>
    </row>
    <row r="4061" spans="4:4" x14ac:dyDescent="0.2">
      <c r="D4061" s="11"/>
    </row>
    <row r="4062" spans="4:4" x14ac:dyDescent="0.2">
      <c r="D4062" s="11"/>
    </row>
    <row r="4063" spans="4:4" x14ac:dyDescent="0.2">
      <c r="D4063" s="11"/>
    </row>
    <row r="4064" spans="4:4" x14ac:dyDescent="0.2">
      <c r="D4064" s="11"/>
    </row>
    <row r="4065" spans="4:4" x14ac:dyDescent="0.2">
      <c r="D4065" s="11"/>
    </row>
    <row r="4066" spans="4:4" x14ac:dyDescent="0.2">
      <c r="D4066" s="11"/>
    </row>
    <row r="4067" spans="4:4" x14ac:dyDescent="0.2">
      <c r="D4067" s="11"/>
    </row>
    <row r="4068" spans="4:4" x14ac:dyDescent="0.2">
      <c r="D4068" s="11"/>
    </row>
    <row r="4069" spans="4:4" x14ac:dyDescent="0.2">
      <c r="D4069" s="11"/>
    </row>
    <row r="4070" spans="4:4" x14ac:dyDescent="0.2">
      <c r="D4070" s="11"/>
    </row>
    <row r="4071" spans="4:4" x14ac:dyDescent="0.2">
      <c r="D4071" s="11"/>
    </row>
    <row r="4072" spans="4:4" x14ac:dyDescent="0.2">
      <c r="D4072" s="11"/>
    </row>
    <row r="4073" spans="4:4" x14ac:dyDescent="0.2">
      <c r="D4073" s="11"/>
    </row>
    <row r="4074" spans="4:4" x14ac:dyDescent="0.2">
      <c r="D4074" s="11"/>
    </row>
    <row r="4075" spans="4:4" x14ac:dyDescent="0.2">
      <c r="D4075" s="11"/>
    </row>
    <row r="4076" spans="4:4" x14ac:dyDescent="0.2">
      <c r="D4076" s="11"/>
    </row>
    <row r="4077" spans="4:4" x14ac:dyDescent="0.2">
      <c r="D4077" s="11"/>
    </row>
    <row r="4078" spans="4:4" x14ac:dyDescent="0.2">
      <c r="D4078" s="11"/>
    </row>
    <row r="4079" spans="4:4" x14ac:dyDescent="0.2">
      <c r="D4079" s="11"/>
    </row>
    <row r="4080" spans="4:4" x14ac:dyDescent="0.2">
      <c r="D4080" s="11"/>
    </row>
    <row r="4081" spans="4:4" x14ac:dyDescent="0.2">
      <c r="D4081" s="11"/>
    </row>
    <row r="4082" spans="4:4" x14ac:dyDescent="0.2">
      <c r="D4082" s="11"/>
    </row>
    <row r="4083" spans="4:4" x14ac:dyDescent="0.2">
      <c r="D4083" s="11"/>
    </row>
    <row r="4084" spans="4:4" x14ac:dyDescent="0.2">
      <c r="D4084" s="11"/>
    </row>
    <row r="4085" spans="4:4" x14ac:dyDescent="0.2">
      <c r="D4085" s="11"/>
    </row>
    <row r="4086" spans="4:4" x14ac:dyDescent="0.2">
      <c r="D4086" s="11"/>
    </row>
    <row r="4087" spans="4:4" x14ac:dyDescent="0.2">
      <c r="D4087" s="11"/>
    </row>
    <row r="4088" spans="4:4" x14ac:dyDescent="0.2">
      <c r="D4088" s="11"/>
    </row>
    <row r="4089" spans="4:4" x14ac:dyDescent="0.2">
      <c r="D4089" s="11"/>
    </row>
    <row r="4090" spans="4:4" x14ac:dyDescent="0.2">
      <c r="D4090" s="11"/>
    </row>
    <row r="4091" spans="4:4" x14ac:dyDescent="0.2">
      <c r="D4091" s="11"/>
    </row>
    <row r="4092" spans="4:4" x14ac:dyDescent="0.2">
      <c r="D4092" s="11"/>
    </row>
    <row r="4093" spans="4:4" x14ac:dyDescent="0.2">
      <c r="D4093" s="11"/>
    </row>
    <row r="4094" spans="4:4" x14ac:dyDescent="0.2">
      <c r="D4094" s="11"/>
    </row>
    <row r="4095" spans="4:4" x14ac:dyDescent="0.2">
      <c r="D4095" s="11"/>
    </row>
    <row r="4096" spans="4:4" x14ac:dyDescent="0.2">
      <c r="D4096" s="11"/>
    </row>
    <row r="4097" spans="4:4" x14ac:dyDescent="0.2">
      <c r="D4097" s="11"/>
    </row>
    <row r="4098" spans="4:4" x14ac:dyDescent="0.2">
      <c r="D4098" s="11"/>
    </row>
    <row r="4099" spans="4:4" x14ac:dyDescent="0.2">
      <c r="D4099" s="11"/>
    </row>
    <row r="4100" spans="4:4" x14ac:dyDescent="0.2">
      <c r="D4100" s="11"/>
    </row>
    <row r="4101" spans="4:4" x14ac:dyDescent="0.2">
      <c r="D4101" s="11"/>
    </row>
    <row r="4102" spans="4:4" x14ac:dyDescent="0.2">
      <c r="D4102" s="11"/>
    </row>
    <row r="4103" spans="4:4" x14ac:dyDescent="0.2">
      <c r="D4103" s="11"/>
    </row>
    <row r="4104" spans="4:4" x14ac:dyDescent="0.2">
      <c r="D4104" s="11"/>
    </row>
    <row r="4105" spans="4:4" x14ac:dyDescent="0.2">
      <c r="D4105" s="11"/>
    </row>
    <row r="4106" spans="4:4" x14ac:dyDescent="0.2">
      <c r="D4106" s="11"/>
    </row>
    <row r="4107" spans="4:4" x14ac:dyDescent="0.2">
      <c r="D4107" s="11"/>
    </row>
    <row r="4108" spans="4:4" x14ac:dyDescent="0.2">
      <c r="D4108" s="11"/>
    </row>
    <row r="4109" spans="4:4" x14ac:dyDescent="0.2">
      <c r="D4109" s="11"/>
    </row>
    <row r="4110" spans="4:4" x14ac:dyDescent="0.2">
      <c r="D4110" s="11"/>
    </row>
    <row r="4111" spans="4:4" x14ac:dyDescent="0.2">
      <c r="D4111" s="11"/>
    </row>
    <row r="4112" spans="4:4" x14ac:dyDescent="0.2">
      <c r="D4112" s="11"/>
    </row>
    <row r="4113" spans="4:4" x14ac:dyDescent="0.2">
      <c r="D4113" s="11"/>
    </row>
    <row r="4114" spans="4:4" x14ac:dyDescent="0.2">
      <c r="D4114" s="11"/>
    </row>
    <row r="4115" spans="4:4" x14ac:dyDescent="0.2">
      <c r="D4115" s="11"/>
    </row>
    <row r="4116" spans="4:4" x14ac:dyDescent="0.2">
      <c r="D4116" s="11"/>
    </row>
    <row r="4117" spans="4:4" x14ac:dyDescent="0.2">
      <c r="D4117" s="11"/>
    </row>
    <row r="4118" spans="4:4" x14ac:dyDescent="0.2">
      <c r="D4118" s="11"/>
    </row>
    <row r="4119" spans="4:4" x14ac:dyDescent="0.2">
      <c r="D4119" s="11"/>
    </row>
    <row r="4120" spans="4:4" x14ac:dyDescent="0.2">
      <c r="D4120" s="11"/>
    </row>
    <row r="4121" spans="4:4" x14ac:dyDescent="0.2">
      <c r="D4121" s="11"/>
    </row>
    <row r="4122" spans="4:4" x14ac:dyDescent="0.2">
      <c r="D4122" s="11"/>
    </row>
    <row r="4123" spans="4:4" x14ac:dyDescent="0.2">
      <c r="D4123" s="11"/>
    </row>
    <row r="4124" spans="4:4" x14ac:dyDescent="0.2">
      <c r="D4124" s="11"/>
    </row>
    <row r="4125" spans="4:4" x14ac:dyDescent="0.2">
      <c r="D4125" s="11"/>
    </row>
    <row r="4126" spans="4:4" x14ac:dyDescent="0.2">
      <c r="D4126" s="11"/>
    </row>
    <row r="4127" spans="4:4" x14ac:dyDescent="0.2">
      <c r="D4127" s="11"/>
    </row>
    <row r="4128" spans="4:4" x14ac:dyDescent="0.2">
      <c r="D4128" s="11"/>
    </row>
    <row r="4129" spans="4:4" x14ac:dyDescent="0.2">
      <c r="D4129" s="11"/>
    </row>
    <row r="4130" spans="4:4" x14ac:dyDescent="0.2">
      <c r="D4130" s="11"/>
    </row>
    <row r="4131" spans="4:4" x14ac:dyDescent="0.2">
      <c r="D4131" s="11"/>
    </row>
    <row r="4132" spans="4:4" x14ac:dyDescent="0.2">
      <c r="D4132" s="11"/>
    </row>
    <row r="4133" spans="4:4" x14ac:dyDescent="0.2">
      <c r="D4133" s="11"/>
    </row>
    <row r="4134" spans="4:4" x14ac:dyDescent="0.2">
      <c r="D4134" s="11"/>
    </row>
    <row r="4135" spans="4:4" x14ac:dyDescent="0.2">
      <c r="D4135" s="11"/>
    </row>
    <row r="4136" spans="4:4" x14ac:dyDescent="0.2">
      <c r="D4136" s="11"/>
    </row>
    <row r="4137" spans="4:4" x14ac:dyDescent="0.2">
      <c r="D4137" s="11"/>
    </row>
    <row r="4138" spans="4:4" x14ac:dyDescent="0.2">
      <c r="D4138" s="11"/>
    </row>
    <row r="4139" spans="4:4" x14ac:dyDescent="0.2">
      <c r="D4139" s="11"/>
    </row>
    <row r="4140" spans="4:4" x14ac:dyDescent="0.2">
      <c r="D4140" s="11"/>
    </row>
    <row r="4141" spans="4:4" x14ac:dyDescent="0.2">
      <c r="D4141" s="11"/>
    </row>
    <row r="4142" spans="4:4" x14ac:dyDescent="0.2">
      <c r="D4142" s="11"/>
    </row>
    <row r="4143" spans="4:4" x14ac:dyDescent="0.2">
      <c r="D4143" s="11"/>
    </row>
    <row r="4144" spans="4:4" x14ac:dyDescent="0.2">
      <c r="D4144" s="11"/>
    </row>
    <row r="4145" spans="4:4" x14ac:dyDescent="0.2">
      <c r="D4145" s="11"/>
    </row>
    <row r="4146" spans="4:4" x14ac:dyDescent="0.2">
      <c r="D4146" s="11"/>
    </row>
    <row r="4147" spans="4:4" x14ac:dyDescent="0.2">
      <c r="D4147" s="11"/>
    </row>
    <row r="4148" spans="4:4" x14ac:dyDescent="0.2">
      <c r="D4148" s="11"/>
    </row>
    <row r="4149" spans="4:4" x14ac:dyDescent="0.2">
      <c r="D4149" s="11"/>
    </row>
    <row r="4150" spans="4:4" x14ac:dyDescent="0.2">
      <c r="D4150" s="11"/>
    </row>
    <row r="4151" spans="4:4" x14ac:dyDescent="0.2">
      <c r="D4151" s="11"/>
    </row>
    <row r="4152" spans="4:4" x14ac:dyDescent="0.2">
      <c r="D4152" s="11"/>
    </row>
    <row r="4153" spans="4:4" x14ac:dyDescent="0.2">
      <c r="D4153" s="11"/>
    </row>
    <row r="4154" spans="4:4" x14ac:dyDescent="0.2">
      <c r="D4154" s="11"/>
    </row>
    <row r="4155" spans="4:4" x14ac:dyDescent="0.2">
      <c r="D4155" s="11"/>
    </row>
    <row r="4156" spans="4:4" x14ac:dyDescent="0.2">
      <c r="D4156" s="11"/>
    </row>
    <row r="4157" spans="4:4" x14ac:dyDescent="0.2">
      <c r="D4157" s="11"/>
    </row>
    <row r="4158" spans="4:4" x14ac:dyDescent="0.2">
      <c r="D4158" s="11"/>
    </row>
    <row r="4159" spans="4:4" x14ac:dyDescent="0.2">
      <c r="D4159" s="11"/>
    </row>
    <row r="4160" spans="4:4" x14ac:dyDescent="0.2">
      <c r="D4160" s="11"/>
    </row>
    <row r="4161" spans="4:4" x14ac:dyDescent="0.2">
      <c r="D4161" s="11"/>
    </row>
    <row r="4162" spans="4:4" x14ac:dyDescent="0.2">
      <c r="D4162" s="11"/>
    </row>
    <row r="4163" spans="4:4" x14ac:dyDescent="0.2">
      <c r="D4163" s="11"/>
    </row>
    <row r="4164" spans="4:4" x14ac:dyDescent="0.2">
      <c r="D4164" s="11"/>
    </row>
    <row r="4165" spans="4:4" x14ac:dyDescent="0.2">
      <c r="D4165" s="11"/>
    </row>
    <row r="4166" spans="4:4" x14ac:dyDescent="0.2">
      <c r="D4166" s="11"/>
    </row>
    <row r="4167" spans="4:4" x14ac:dyDescent="0.2">
      <c r="D4167" s="11"/>
    </row>
    <row r="4168" spans="4:4" x14ac:dyDescent="0.2">
      <c r="D4168" s="11"/>
    </row>
    <row r="4169" spans="4:4" x14ac:dyDescent="0.2">
      <c r="D4169" s="11"/>
    </row>
    <row r="4170" spans="4:4" x14ac:dyDescent="0.2">
      <c r="D4170" s="11"/>
    </row>
    <row r="4171" spans="4:4" x14ac:dyDescent="0.2">
      <c r="D4171" s="11"/>
    </row>
    <row r="4172" spans="4:4" x14ac:dyDescent="0.2">
      <c r="D4172" s="11"/>
    </row>
    <row r="4173" spans="4:4" x14ac:dyDescent="0.2">
      <c r="D4173" s="11"/>
    </row>
    <row r="4174" spans="4:4" x14ac:dyDescent="0.2">
      <c r="D4174" s="11"/>
    </row>
    <row r="4175" spans="4:4" x14ac:dyDescent="0.2">
      <c r="D4175" s="11"/>
    </row>
    <row r="4176" spans="4:4" x14ac:dyDescent="0.2">
      <c r="D4176" s="11"/>
    </row>
    <row r="4177" spans="4:4" x14ac:dyDescent="0.2">
      <c r="D4177" s="11"/>
    </row>
    <row r="4178" spans="4:4" x14ac:dyDescent="0.2">
      <c r="D4178" s="11"/>
    </row>
    <row r="4179" spans="4:4" x14ac:dyDescent="0.2">
      <c r="D4179" s="11"/>
    </row>
    <row r="4180" spans="4:4" x14ac:dyDescent="0.2">
      <c r="D4180" s="11"/>
    </row>
    <row r="4181" spans="4:4" x14ac:dyDescent="0.2">
      <c r="D4181" s="11"/>
    </row>
    <row r="4182" spans="4:4" x14ac:dyDescent="0.2">
      <c r="D4182" s="11"/>
    </row>
    <row r="4183" spans="4:4" x14ac:dyDescent="0.2">
      <c r="D4183" s="11"/>
    </row>
    <row r="4184" spans="4:4" x14ac:dyDescent="0.2">
      <c r="D4184" s="11"/>
    </row>
    <row r="4185" spans="4:4" x14ac:dyDescent="0.2">
      <c r="D4185" s="11"/>
    </row>
    <row r="4186" spans="4:4" x14ac:dyDescent="0.2">
      <c r="D4186" s="11"/>
    </row>
    <row r="4187" spans="4:4" x14ac:dyDescent="0.2">
      <c r="D4187" s="11"/>
    </row>
    <row r="4188" spans="4:4" x14ac:dyDescent="0.2">
      <c r="D4188" s="11"/>
    </row>
    <row r="4189" spans="4:4" x14ac:dyDescent="0.2">
      <c r="D4189" s="11"/>
    </row>
    <row r="4190" spans="4:4" x14ac:dyDescent="0.2">
      <c r="D4190" s="11"/>
    </row>
    <row r="4191" spans="4:4" x14ac:dyDescent="0.2">
      <c r="D4191" s="11"/>
    </row>
    <row r="4192" spans="4:4" x14ac:dyDescent="0.2">
      <c r="D4192" s="11"/>
    </row>
    <row r="4193" spans="4:4" x14ac:dyDescent="0.2">
      <c r="D4193" s="11"/>
    </row>
    <row r="4194" spans="4:4" x14ac:dyDescent="0.2">
      <c r="D4194" s="11"/>
    </row>
    <row r="4195" spans="4:4" x14ac:dyDescent="0.2">
      <c r="D4195" s="11"/>
    </row>
    <row r="4196" spans="4:4" x14ac:dyDescent="0.2">
      <c r="D4196" s="11"/>
    </row>
    <row r="4197" spans="4:4" x14ac:dyDescent="0.2">
      <c r="D4197" s="11"/>
    </row>
    <row r="4198" spans="4:4" x14ac:dyDescent="0.2">
      <c r="D4198" s="11"/>
    </row>
    <row r="4199" spans="4:4" x14ac:dyDescent="0.2">
      <c r="D4199" s="11"/>
    </row>
    <row r="4200" spans="4:4" x14ac:dyDescent="0.2">
      <c r="D4200" s="11"/>
    </row>
    <row r="4201" spans="4:4" x14ac:dyDescent="0.2">
      <c r="D4201" s="11"/>
    </row>
    <row r="4202" spans="4:4" x14ac:dyDescent="0.2">
      <c r="D4202" s="11"/>
    </row>
    <row r="4203" spans="4:4" x14ac:dyDescent="0.2">
      <c r="D4203" s="11"/>
    </row>
    <row r="4204" spans="4:4" x14ac:dyDescent="0.2">
      <c r="D4204" s="11"/>
    </row>
    <row r="4205" spans="4:4" x14ac:dyDescent="0.2">
      <c r="D4205" s="11"/>
    </row>
    <row r="4206" spans="4:4" x14ac:dyDescent="0.2">
      <c r="D4206" s="11"/>
    </row>
    <row r="4207" spans="4:4" x14ac:dyDescent="0.2">
      <c r="D4207" s="11"/>
    </row>
    <row r="4208" spans="4:4" x14ac:dyDescent="0.2">
      <c r="D4208" s="11"/>
    </row>
    <row r="4209" spans="4:4" x14ac:dyDescent="0.2">
      <c r="D4209" s="11"/>
    </row>
    <row r="4210" spans="4:4" x14ac:dyDescent="0.2">
      <c r="D4210" s="11"/>
    </row>
    <row r="4211" spans="4:4" x14ac:dyDescent="0.2">
      <c r="D4211" s="11"/>
    </row>
    <row r="4212" spans="4:4" x14ac:dyDescent="0.2">
      <c r="D4212" s="11"/>
    </row>
    <row r="4213" spans="4:4" x14ac:dyDescent="0.2">
      <c r="D4213" s="11"/>
    </row>
    <row r="4214" spans="4:4" x14ac:dyDescent="0.2">
      <c r="D4214" s="11"/>
    </row>
    <row r="4215" spans="4:4" x14ac:dyDescent="0.2">
      <c r="D4215" s="11"/>
    </row>
    <row r="4216" spans="4:4" x14ac:dyDescent="0.2">
      <c r="D4216" s="11"/>
    </row>
    <row r="4217" spans="4:4" x14ac:dyDescent="0.2">
      <c r="D4217" s="11"/>
    </row>
    <row r="4218" spans="4:4" x14ac:dyDescent="0.2">
      <c r="D4218" s="11"/>
    </row>
    <row r="4219" spans="4:4" x14ac:dyDescent="0.2">
      <c r="D4219" s="11"/>
    </row>
    <row r="4220" spans="4:4" x14ac:dyDescent="0.2">
      <c r="D4220" s="11"/>
    </row>
    <row r="4221" spans="4:4" x14ac:dyDescent="0.2">
      <c r="D4221" s="11"/>
    </row>
    <row r="4222" spans="4:4" x14ac:dyDescent="0.2">
      <c r="D4222" s="11"/>
    </row>
    <row r="4223" spans="4:4" x14ac:dyDescent="0.2">
      <c r="D4223" s="11"/>
    </row>
    <row r="4224" spans="4:4" x14ac:dyDescent="0.2">
      <c r="D4224" s="11"/>
    </row>
    <row r="4225" spans="4:4" x14ac:dyDescent="0.2">
      <c r="D4225" s="11"/>
    </row>
    <row r="4226" spans="4:4" x14ac:dyDescent="0.2">
      <c r="D4226" s="11"/>
    </row>
    <row r="4227" spans="4:4" x14ac:dyDescent="0.2">
      <c r="D4227" s="11"/>
    </row>
    <row r="4228" spans="4:4" x14ac:dyDescent="0.2">
      <c r="D4228" s="11"/>
    </row>
    <row r="4229" spans="4:4" x14ac:dyDescent="0.2">
      <c r="D4229" s="11"/>
    </row>
    <row r="4230" spans="4:4" x14ac:dyDescent="0.2">
      <c r="D4230" s="11"/>
    </row>
    <row r="4231" spans="4:4" x14ac:dyDescent="0.2">
      <c r="D4231" s="11"/>
    </row>
    <row r="4232" spans="4:4" x14ac:dyDescent="0.2">
      <c r="D4232" s="11"/>
    </row>
    <row r="4233" spans="4:4" x14ac:dyDescent="0.2">
      <c r="D4233" s="11"/>
    </row>
    <row r="4234" spans="4:4" x14ac:dyDescent="0.2">
      <c r="D4234" s="11"/>
    </row>
    <row r="4235" spans="4:4" x14ac:dyDescent="0.2">
      <c r="D4235" s="11"/>
    </row>
    <row r="4236" spans="4:4" x14ac:dyDescent="0.2">
      <c r="D4236" s="11"/>
    </row>
    <row r="4237" spans="4:4" x14ac:dyDescent="0.2">
      <c r="D4237" s="11"/>
    </row>
    <row r="4238" spans="4:4" x14ac:dyDescent="0.2">
      <c r="D4238" s="11"/>
    </row>
    <row r="4239" spans="4:4" x14ac:dyDescent="0.2">
      <c r="D4239" s="11"/>
    </row>
    <row r="4240" spans="4:4" x14ac:dyDescent="0.2">
      <c r="D4240" s="11"/>
    </row>
    <row r="4241" spans="4:4" x14ac:dyDescent="0.2">
      <c r="D4241" s="11"/>
    </row>
    <row r="4242" spans="4:4" x14ac:dyDescent="0.2">
      <c r="D4242" s="11"/>
    </row>
    <row r="4243" spans="4:4" x14ac:dyDescent="0.2">
      <c r="D4243" s="11"/>
    </row>
    <row r="4244" spans="4:4" x14ac:dyDescent="0.2">
      <c r="D4244" s="11"/>
    </row>
    <row r="4245" spans="4:4" x14ac:dyDescent="0.2">
      <c r="D4245" s="11"/>
    </row>
    <row r="4246" spans="4:4" x14ac:dyDescent="0.2">
      <c r="D4246" s="11"/>
    </row>
    <row r="4247" spans="4:4" x14ac:dyDescent="0.2">
      <c r="D4247" s="11"/>
    </row>
    <row r="4248" spans="4:4" x14ac:dyDescent="0.2">
      <c r="D4248" s="11"/>
    </row>
    <row r="4249" spans="4:4" x14ac:dyDescent="0.2">
      <c r="D4249" s="11"/>
    </row>
    <row r="4250" spans="4:4" x14ac:dyDescent="0.2">
      <c r="D4250" s="11"/>
    </row>
    <row r="4251" spans="4:4" x14ac:dyDescent="0.2">
      <c r="D4251" s="11"/>
    </row>
    <row r="4252" spans="4:4" x14ac:dyDescent="0.2">
      <c r="D4252" s="11"/>
    </row>
    <row r="4253" spans="4:4" x14ac:dyDescent="0.2">
      <c r="D4253" s="11"/>
    </row>
    <row r="4254" spans="4:4" x14ac:dyDescent="0.2">
      <c r="D4254" s="11"/>
    </row>
    <row r="4255" spans="4:4" x14ac:dyDescent="0.2">
      <c r="D4255" s="11"/>
    </row>
    <row r="4256" spans="4:4" x14ac:dyDescent="0.2">
      <c r="D4256" s="11"/>
    </row>
    <row r="4257" spans="4:4" x14ac:dyDescent="0.2">
      <c r="D4257" s="11"/>
    </row>
    <row r="4258" spans="4:4" x14ac:dyDescent="0.2">
      <c r="D4258" s="11"/>
    </row>
    <row r="4259" spans="4:4" x14ac:dyDescent="0.2">
      <c r="D4259" s="11"/>
    </row>
    <row r="4260" spans="4:4" x14ac:dyDescent="0.2">
      <c r="D4260" s="11"/>
    </row>
    <row r="4261" spans="4:4" x14ac:dyDescent="0.2">
      <c r="D4261" s="11"/>
    </row>
    <row r="4262" spans="4:4" x14ac:dyDescent="0.2">
      <c r="D4262" s="11"/>
    </row>
    <row r="4263" spans="4:4" x14ac:dyDescent="0.2">
      <c r="D4263" s="11"/>
    </row>
    <row r="4264" spans="4:4" x14ac:dyDescent="0.2">
      <c r="D4264" s="11"/>
    </row>
    <row r="4265" spans="4:4" x14ac:dyDescent="0.2">
      <c r="D4265" s="11"/>
    </row>
    <row r="4266" spans="4:4" x14ac:dyDescent="0.2">
      <c r="D4266" s="11"/>
    </row>
    <row r="4267" spans="4:4" x14ac:dyDescent="0.2">
      <c r="D4267" s="11"/>
    </row>
    <row r="4268" spans="4:4" x14ac:dyDescent="0.2">
      <c r="D4268" s="11"/>
    </row>
    <row r="4269" spans="4:4" x14ac:dyDescent="0.2">
      <c r="D4269" s="11"/>
    </row>
    <row r="4270" spans="4:4" x14ac:dyDescent="0.2">
      <c r="D4270" s="11"/>
    </row>
    <row r="4271" spans="4:4" x14ac:dyDescent="0.2">
      <c r="D4271" s="11"/>
    </row>
    <row r="4272" spans="4:4" x14ac:dyDescent="0.2">
      <c r="D4272" s="11"/>
    </row>
    <row r="4273" spans="4:4" x14ac:dyDescent="0.2">
      <c r="D4273" s="11"/>
    </row>
    <row r="4274" spans="4:4" x14ac:dyDescent="0.2">
      <c r="D4274" s="11"/>
    </row>
    <row r="4275" spans="4:4" x14ac:dyDescent="0.2">
      <c r="D4275" s="11"/>
    </row>
    <row r="4276" spans="4:4" x14ac:dyDescent="0.2">
      <c r="D4276" s="11"/>
    </row>
    <row r="4277" spans="4:4" x14ac:dyDescent="0.2">
      <c r="D4277" s="11"/>
    </row>
    <row r="4278" spans="4:4" x14ac:dyDescent="0.2">
      <c r="D4278" s="11"/>
    </row>
    <row r="4279" spans="4:4" x14ac:dyDescent="0.2">
      <c r="D4279" s="11"/>
    </row>
    <row r="4280" spans="4:4" x14ac:dyDescent="0.2">
      <c r="D4280" s="11"/>
    </row>
    <row r="4281" spans="4:4" x14ac:dyDescent="0.2">
      <c r="D4281" s="11"/>
    </row>
    <row r="4282" spans="4:4" x14ac:dyDescent="0.2">
      <c r="D4282" s="11"/>
    </row>
    <row r="4283" spans="4:4" x14ac:dyDescent="0.2">
      <c r="D4283" s="11"/>
    </row>
    <row r="4284" spans="4:4" x14ac:dyDescent="0.2">
      <c r="D4284" s="11"/>
    </row>
    <row r="4285" spans="4:4" x14ac:dyDescent="0.2">
      <c r="D4285" s="11"/>
    </row>
    <row r="4286" spans="4:4" x14ac:dyDescent="0.2">
      <c r="D4286" s="11"/>
    </row>
    <row r="4287" spans="4:4" x14ac:dyDescent="0.2">
      <c r="D4287" s="11"/>
    </row>
    <row r="4288" spans="4:4" x14ac:dyDescent="0.2">
      <c r="D4288" s="11"/>
    </row>
    <row r="4289" spans="4:4" x14ac:dyDescent="0.2">
      <c r="D4289" s="11"/>
    </row>
    <row r="4290" spans="4:4" x14ac:dyDescent="0.2">
      <c r="D4290" s="11"/>
    </row>
    <row r="4291" spans="4:4" x14ac:dyDescent="0.2">
      <c r="D4291" s="11"/>
    </row>
    <row r="4292" spans="4:4" x14ac:dyDescent="0.2">
      <c r="D4292" s="11"/>
    </row>
    <row r="4293" spans="4:4" x14ac:dyDescent="0.2">
      <c r="D4293" s="11"/>
    </row>
    <row r="4294" spans="4:4" x14ac:dyDescent="0.2">
      <c r="D4294" s="11"/>
    </row>
    <row r="4295" spans="4:4" x14ac:dyDescent="0.2">
      <c r="D4295" s="11"/>
    </row>
    <row r="4296" spans="4:4" x14ac:dyDescent="0.2">
      <c r="D4296" s="11"/>
    </row>
    <row r="4297" spans="4:4" x14ac:dyDescent="0.2">
      <c r="D4297" s="11"/>
    </row>
    <row r="4298" spans="4:4" x14ac:dyDescent="0.2">
      <c r="D4298" s="11"/>
    </row>
    <row r="4299" spans="4:4" x14ac:dyDescent="0.2">
      <c r="D4299" s="11"/>
    </row>
    <row r="4300" spans="4:4" x14ac:dyDescent="0.2">
      <c r="D4300" s="11"/>
    </row>
    <row r="4301" spans="4:4" x14ac:dyDescent="0.2">
      <c r="D4301" s="11"/>
    </row>
    <row r="4302" spans="4:4" x14ac:dyDescent="0.2">
      <c r="D4302" s="11"/>
    </row>
    <row r="4303" spans="4:4" x14ac:dyDescent="0.2">
      <c r="D4303" s="11"/>
    </row>
    <row r="4304" spans="4:4" x14ac:dyDescent="0.2">
      <c r="D4304" s="11"/>
    </row>
    <row r="4305" spans="4:4" x14ac:dyDescent="0.2">
      <c r="D4305" s="11"/>
    </row>
    <row r="4306" spans="4:4" x14ac:dyDescent="0.2">
      <c r="D4306" s="11"/>
    </row>
    <row r="4307" spans="4:4" x14ac:dyDescent="0.2">
      <c r="D4307" s="11"/>
    </row>
    <row r="4308" spans="4:4" x14ac:dyDescent="0.2">
      <c r="D4308" s="11"/>
    </row>
    <row r="4309" spans="4:4" x14ac:dyDescent="0.2">
      <c r="D4309" s="11"/>
    </row>
    <row r="4310" spans="4:4" x14ac:dyDescent="0.2">
      <c r="D4310" s="11"/>
    </row>
    <row r="4311" spans="4:4" x14ac:dyDescent="0.2">
      <c r="D4311" s="11"/>
    </row>
    <row r="4312" spans="4:4" x14ac:dyDescent="0.2">
      <c r="D4312" s="11"/>
    </row>
    <row r="4313" spans="4:4" x14ac:dyDescent="0.2">
      <c r="D4313" s="11"/>
    </row>
    <row r="4314" spans="4:4" x14ac:dyDescent="0.2">
      <c r="D4314" s="11"/>
    </row>
    <row r="4315" spans="4:4" x14ac:dyDescent="0.2">
      <c r="D4315" s="11"/>
    </row>
    <row r="4316" spans="4:4" x14ac:dyDescent="0.2">
      <c r="D4316" s="11"/>
    </row>
    <row r="4317" spans="4:4" x14ac:dyDescent="0.2">
      <c r="D4317" s="11"/>
    </row>
    <row r="4318" spans="4:4" x14ac:dyDescent="0.2">
      <c r="D4318" s="11"/>
    </row>
    <row r="4319" spans="4:4" x14ac:dyDescent="0.2">
      <c r="D4319" s="11"/>
    </row>
    <row r="4320" spans="4:4" x14ac:dyDescent="0.2">
      <c r="D4320" s="11"/>
    </row>
    <row r="4321" spans="4:4" x14ac:dyDescent="0.2">
      <c r="D4321" s="11"/>
    </row>
    <row r="4322" spans="4:4" x14ac:dyDescent="0.2">
      <c r="D4322" s="11"/>
    </row>
    <row r="4323" spans="4:4" x14ac:dyDescent="0.2">
      <c r="D4323" s="11"/>
    </row>
    <row r="4324" spans="4:4" x14ac:dyDescent="0.2">
      <c r="D4324" s="11"/>
    </row>
    <row r="4325" spans="4:4" x14ac:dyDescent="0.2">
      <c r="D4325" s="11"/>
    </row>
    <row r="4326" spans="4:4" x14ac:dyDescent="0.2">
      <c r="D4326" s="11"/>
    </row>
    <row r="4327" spans="4:4" x14ac:dyDescent="0.2">
      <c r="D4327" s="11"/>
    </row>
    <row r="4328" spans="4:4" x14ac:dyDescent="0.2">
      <c r="D4328" s="11"/>
    </row>
    <row r="4329" spans="4:4" x14ac:dyDescent="0.2">
      <c r="D4329" s="11"/>
    </row>
    <row r="4330" spans="4:4" x14ac:dyDescent="0.2">
      <c r="D4330" s="11"/>
    </row>
    <row r="4331" spans="4:4" x14ac:dyDescent="0.2">
      <c r="D4331" s="11"/>
    </row>
    <row r="4332" spans="4:4" x14ac:dyDescent="0.2">
      <c r="D4332" s="11"/>
    </row>
    <row r="4333" spans="4:4" x14ac:dyDescent="0.2">
      <c r="D4333" s="11"/>
    </row>
    <row r="4334" spans="4:4" x14ac:dyDescent="0.2">
      <c r="D4334" s="11"/>
    </row>
    <row r="4335" spans="4:4" x14ac:dyDescent="0.2">
      <c r="D4335" s="11"/>
    </row>
    <row r="4336" spans="4:4" x14ac:dyDescent="0.2">
      <c r="D4336" s="11"/>
    </row>
    <row r="4337" spans="4:4" x14ac:dyDescent="0.2">
      <c r="D4337" s="11"/>
    </row>
    <row r="4338" spans="4:4" x14ac:dyDescent="0.2">
      <c r="D4338" s="11"/>
    </row>
    <row r="4339" spans="4:4" x14ac:dyDescent="0.2">
      <c r="D4339" s="11"/>
    </row>
    <row r="4340" spans="4:4" x14ac:dyDescent="0.2">
      <c r="D4340" s="11"/>
    </row>
    <row r="4341" spans="4:4" x14ac:dyDescent="0.2">
      <c r="D4341" s="11"/>
    </row>
    <row r="4342" spans="4:4" x14ac:dyDescent="0.2">
      <c r="D4342" s="11"/>
    </row>
    <row r="4343" spans="4:4" x14ac:dyDescent="0.2">
      <c r="D4343" s="11"/>
    </row>
    <row r="4344" spans="4:4" x14ac:dyDescent="0.2">
      <c r="D4344" s="11"/>
    </row>
    <row r="4345" spans="4:4" x14ac:dyDescent="0.2">
      <c r="D4345" s="11"/>
    </row>
    <row r="4346" spans="4:4" x14ac:dyDescent="0.2">
      <c r="D4346" s="11"/>
    </row>
    <row r="4347" spans="4:4" x14ac:dyDescent="0.2">
      <c r="D4347" s="11"/>
    </row>
    <row r="4348" spans="4:4" x14ac:dyDescent="0.2">
      <c r="D4348" s="11"/>
    </row>
    <row r="4349" spans="4:4" x14ac:dyDescent="0.2">
      <c r="D4349" s="11"/>
    </row>
    <row r="4350" spans="4:4" x14ac:dyDescent="0.2">
      <c r="D4350" s="11"/>
    </row>
    <row r="4351" spans="4:4" x14ac:dyDescent="0.2">
      <c r="D4351" s="11"/>
    </row>
    <row r="4352" spans="4:4" x14ac:dyDescent="0.2">
      <c r="D4352" s="11"/>
    </row>
    <row r="4353" spans="4:4" x14ac:dyDescent="0.2">
      <c r="D4353" s="11"/>
    </row>
    <row r="4354" spans="4:4" x14ac:dyDescent="0.2">
      <c r="D4354" s="11"/>
    </row>
    <row r="4355" spans="4:4" x14ac:dyDescent="0.2">
      <c r="D4355" s="11"/>
    </row>
    <row r="4356" spans="4:4" x14ac:dyDescent="0.2">
      <c r="D4356" s="11"/>
    </row>
    <row r="4357" spans="4:4" x14ac:dyDescent="0.2">
      <c r="D4357" s="11"/>
    </row>
    <row r="4358" spans="4:4" x14ac:dyDescent="0.2">
      <c r="D4358" s="11"/>
    </row>
    <row r="4359" spans="4:4" x14ac:dyDescent="0.2">
      <c r="D4359" s="11"/>
    </row>
    <row r="4360" spans="4:4" x14ac:dyDescent="0.2">
      <c r="D4360" s="11"/>
    </row>
    <row r="4361" spans="4:4" x14ac:dyDescent="0.2">
      <c r="D4361" s="11"/>
    </row>
    <row r="4362" spans="4:4" x14ac:dyDescent="0.2">
      <c r="D4362" s="11"/>
    </row>
    <row r="4363" spans="4:4" x14ac:dyDescent="0.2">
      <c r="D4363" s="11"/>
    </row>
    <row r="4364" spans="4:4" x14ac:dyDescent="0.2">
      <c r="D4364" s="11"/>
    </row>
    <row r="4365" spans="4:4" x14ac:dyDescent="0.2">
      <c r="D4365" s="11"/>
    </row>
    <row r="4366" spans="4:4" x14ac:dyDescent="0.2">
      <c r="D4366" s="11"/>
    </row>
    <row r="4367" spans="4:4" x14ac:dyDescent="0.2">
      <c r="D4367" s="11"/>
    </row>
    <row r="4368" spans="4:4" x14ac:dyDescent="0.2">
      <c r="D4368" s="11"/>
    </row>
    <row r="4369" spans="4:4" x14ac:dyDescent="0.2">
      <c r="D4369" s="11"/>
    </row>
    <row r="4370" spans="4:4" x14ac:dyDescent="0.2">
      <c r="D4370" s="11"/>
    </row>
    <row r="4371" spans="4:4" x14ac:dyDescent="0.2">
      <c r="D4371" s="11"/>
    </row>
    <row r="4372" spans="4:4" x14ac:dyDescent="0.2">
      <c r="D4372" s="11"/>
    </row>
    <row r="4373" spans="4:4" x14ac:dyDescent="0.2">
      <c r="D4373" s="11"/>
    </row>
    <row r="4374" spans="4:4" x14ac:dyDescent="0.2">
      <c r="D4374" s="11"/>
    </row>
    <row r="4375" spans="4:4" x14ac:dyDescent="0.2">
      <c r="D4375" s="11"/>
    </row>
    <row r="4376" spans="4:4" x14ac:dyDescent="0.2">
      <c r="D4376" s="11"/>
    </row>
    <row r="4377" spans="4:4" x14ac:dyDescent="0.2">
      <c r="D4377" s="11"/>
    </row>
    <row r="4378" spans="4:4" x14ac:dyDescent="0.2">
      <c r="D4378" s="11"/>
    </row>
    <row r="4379" spans="4:4" x14ac:dyDescent="0.2">
      <c r="D4379" s="11"/>
    </row>
    <row r="4380" spans="4:4" x14ac:dyDescent="0.2">
      <c r="D4380" s="11"/>
    </row>
    <row r="4381" spans="4:4" x14ac:dyDescent="0.2">
      <c r="D4381" s="11"/>
    </row>
    <row r="4382" spans="4:4" x14ac:dyDescent="0.2">
      <c r="D4382" s="11"/>
    </row>
    <row r="4383" spans="4:4" x14ac:dyDescent="0.2">
      <c r="D4383" s="11"/>
    </row>
    <row r="4384" spans="4:4" x14ac:dyDescent="0.2">
      <c r="D4384" s="11"/>
    </row>
    <row r="4385" spans="4:4" x14ac:dyDescent="0.2">
      <c r="D4385" s="11"/>
    </row>
    <row r="4386" spans="4:4" x14ac:dyDescent="0.2">
      <c r="D4386" s="11"/>
    </row>
    <row r="4387" spans="4:4" x14ac:dyDescent="0.2">
      <c r="D4387" s="11"/>
    </row>
    <row r="4388" spans="4:4" x14ac:dyDescent="0.2">
      <c r="D4388" s="11"/>
    </row>
    <row r="4389" spans="4:4" x14ac:dyDescent="0.2">
      <c r="D4389" s="11"/>
    </row>
    <row r="4390" spans="4:4" x14ac:dyDescent="0.2">
      <c r="D4390" s="11"/>
    </row>
    <row r="4391" spans="4:4" x14ac:dyDescent="0.2">
      <c r="D4391" s="11"/>
    </row>
    <row r="4392" spans="4:4" x14ac:dyDescent="0.2">
      <c r="D4392" s="11"/>
    </row>
    <row r="4393" spans="4:4" x14ac:dyDescent="0.2">
      <c r="D4393" s="11"/>
    </row>
    <row r="4394" spans="4:4" x14ac:dyDescent="0.2">
      <c r="D4394" s="11"/>
    </row>
    <row r="4395" spans="4:4" x14ac:dyDescent="0.2">
      <c r="D4395" s="11"/>
    </row>
    <row r="4396" spans="4:4" x14ac:dyDescent="0.2">
      <c r="D4396" s="11"/>
    </row>
    <row r="4397" spans="4:4" x14ac:dyDescent="0.2">
      <c r="D4397" s="11"/>
    </row>
    <row r="4398" spans="4:4" x14ac:dyDescent="0.2">
      <c r="D4398" s="11"/>
    </row>
    <row r="4399" spans="4:4" x14ac:dyDescent="0.2">
      <c r="D4399" s="11"/>
    </row>
    <row r="4400" spans="4:4" x14ac:dyDescent="0.2">
      <c r="D4400" s="11"/>
    </row>
    <row r="4401" spans="4:4" x14ac:dyDescent="0.2">
      <c r="D4401" s="11"/>
    </row>
    <row r="4402" spans="4:4" x14ac:dyDescent="0.2">
      <c r="D4402" s="11"/>
    </row>
    <row r="4403" spans="4:4" x14ac:dyDescent="0.2">
      <c r="D4403" s="11"/>
    </row>
    <row r="4404" spans="4:4" x14ac:dyDescent="0.2">
      <c r="D4404" s="11"/>
    </row>
    <row r="4405" spans="4:4" x14ac:dyDescent="0.2">
      <c r="D4405" s="11"/>
    </row>
    <row r="4406" spans="4:4" x14ac:dyDescent="0.2">
      <c r="D4406" s="11"/>
    </row>
    <row r="4407" spans="4:4" x14ac:dyDescent="0.2">
      <c r="D4407" s="11"/>
    </row>
    <row r="4408" spans="4:4" x14ac:dyDescent="0.2">
      <c r="D4408" s="11"/>
    </row>
    <row r="4409" spans="4:4" x14ac:dyDescent="0.2">
      <c r="D4409" s="11"/>
    </row>
    <row r="4410" spans="4:4" x14ac:dyDescent="0.2">
      <c r="D4410" s="11"/>
    </row>
    <row r="4411" spans="4:4" x14ac:dyDescent="0.2">
      <c r="D4411" s="11"/>
    </row>
    <row r="4412" spans="4:4" x14ac:dyDescent="0.2">
      <c r="D4412" s="11"/>
    </row>
    <row r="4413" spans="4:4" x14ac:dyDescent="0.2">
      <c r="D4413" s="11"/>
    </row>
    <row r="4414" spans="4:4" x14ac:dyDescent="0.2">
      <c r="D4414" s="11"/>
    </row>
    <row r="4415" spans="4:4" x14ac:dyDescent="0.2">
      <c r="D4415" s="11"/>
    </row>
    <row r="4416" spans="4:4" x14ac:dyDescent="0.2">
      <c r="D4416" s="11"/>
    </row>
    <row r="4417" spans="4:4" x14ac:dyDescent="0.2">
      <c r="D4417" s="11"/>
    </row>
    <row r="4418" spans="4:4" x14ac:dyDescent="0.2">
      <c r="D4418" s="11"/>
    </row>
    <row r="4419" spans="4:4" x14ac:dyDescent="0.2">
      <c r="D4419" s="11"/>
    </row>
    <row r="4420" spans="4:4" x14ac:dyDescent="0.2">
      <c r="D4420" s="11"/>
    </row>
    <row r="4421" spans="4:4" x14ac:dyDescent="0.2">
      <c r="D4421" s="11"/>
    </row>
    <row r="4422" spans="4:4" x14ac:dyDescent="0.2">
      <c r="D4422" s="11"/>
    </row>
    <row r="4423" spans="4:4" x14ac:dyDescent="0.2">
      <c r="D4423" s="11"/>
    </row>
    <row r="4424" spans="4:4" x14ac:dyDescent="0.2">
      <c r="D4424" s="11"/>
    </row>
    <row r="4425" spans="4:4" x14ac:dyDescent="0.2">
      <c r="D4425" s="11"/>
    </row>
    <row r="4426" spans="4:4" x14ac:dyDescent="0.2">
      <c r="D4426" s="11"/>
    </row>
    <row r="4427" spans="4:4" x14ac:dyDescent="0.2">
      <c r="D4427" s="11"/>
    </row>
    <row r="4428" spans="4:4" x14ac:dyDescent="0.2">
      <c r="D4428" s="11"/>
    </row>
    <row r="4429" spans="4:4" x14ac:dyDescent="0.2">
      <c r="D4429" s="11"/>
    </row>
    <row r="4430" spans="4:4" x14ac:dyDescent="0.2">
      <c r="D4430" s="11"/>
    </row>
    <row r="4431" spans="4:4" x14ac:dyDescent="0.2">
      <c r="D4431" s="11"/>
    </row>
    <row r="4432" spans="4:4" x14ac:dyDescent="0.2">
      <c r="D4432" s="11"/>
    </row>
    <row r="4433" spans="4:4" x14ac:dyDescent="0.2">
      <c r="D4433" s="11"/>
    </row>
    <row r="4434" spans="4:4" x14ac:dyDescent="0.2">
      <c r="D4434" s="11"/>
    </row>
    <row r="4435" spans="4:4" x14ac:dyDescent="0.2">
      <c r="D4435" s="11"/>
    </row>
    <row r="4436" spans="4:4" x14ac:dyDescent="0.2">
      <c r="D4436" s="11"/>
    </row>
    <row r="4437" spans="4:4" x14ac:dyDescent="0.2">
      <c r="D4437" s="11"/>
    </row>
    <row r="4438" spans="4:4" x14ac:dyDescent="0.2">
      <c r="D4438" s="11"/>
    </row>
    <row r="4439" spans="4:4" x14ac:dyDescent="0.2">
      <c r="D4439" s="11"/>
    </row>
    <row r="4440" spans="4:4" x14ac:dyDescent="0.2">
      <c r="D4440" s="11"/>
    </row>
    <row r="4441" spans="4:4" x14ac:dyDescent="0.2">
      <c r="D4441" s="11"/>
    </row>
    <row r="4442" spans="4:4" x14ac:dyDescent="0.2">
      <c r="D4442" s="11"/>
    </row>
    <row r="4443" spans="4:4" x14ac:dyDescent="0.2">
      <c r="D4443" s="11"/>
    </row>
    <row r="4444" spans="4:4" x14ac:dyDescent="0.2">
      <c r="D4444" s="11"/>
    </row>
    <row r="4445" spans="4:4" x14ac:dyDescent="0.2">
      <c r="D4445" s="11"/>
    </row>
    <row r="4446" spans="4:4" x14ac:dyDescent="0.2">
      <c r="D4446" s="11"/>
    </row>
    <row r="4447" spans="4:4" x14ac:dyDescent="0.2">
      <c r="D4447" s="11"/>
    </row>
    <row r="4448" spans="4:4" x14ac:dyDescent="0.2">
      <c r="D4448" s="11"/>
    </row>
    <row r="4449" spans="4:4" x14ac:dyDescent="0.2">
      <c r="D4449" s="11"/>
    </row>
    <row r="4450" spans="4:4" x14ac:dyDescent="0.2">
      <c r="D4450" s="11"/>
    </row>
    <row r="4451" spans="4:4" x14ac:dyDescent="0.2">
      <c r="D4451" s="11"/>
    </row>
    <row r="4452" spans="4:4" x14ac:dyDescent="0.2">
      <c r="D4452" s="11"/>
    </row>
    <row r="4453" spans="4:4" x14ac:dyDescent="0.2">
      <c r="D4453" s="11"/>
    </row>
    <row r="4454" spans="4:4" x14ac:dyDescent="0.2">
      <c r="D4454" s="11"/>
    </row>
    <row r="4455" spans="4:4" x14ac:dyDescent="0.2">
      <c r="D4455" s="11"/>
    </row>
    <row r="4456" spans="4:4" x14ac:dyDescent="0.2">
      <c r="D4456" s="11"/>
    </row>
    <row r="4457" spans="4:4" x14ac:dyDescent="0.2">
      <c r="D4457" s="11"/>
    </row>
    <row r="4458" spans="4:4" x14ac:dyDescent="0.2">
      <c r="D4458" s="11"/>
    </row>
    <row r="4459" spans="4:4" x14ac:dyDescent="0.2">
      <c r="D4459" s="11"/>
    </row>
    <row r="4460" spans="4:4" x14ac:dyDescent="0.2">
      <c r="D4460" s="11"/>
    </row>
    <row r="4461" spans="4:4" x14ac:dyDescent="0.2">
      <c r="D4461" s="11"/>
    </row>
    <row r="4462" spans="4:4" x14ac:dyDescent="0.2">
      <c r="D4462" s="11"/>
    </row>
    <row r="4463" spans="4:4" x14ac:dyDescent="0.2">
      <c r="D4463" s="11"/>
    </row>
    <row r="4464" spans="4:4" x14ac:dyDescent="0.2">
      <c r="D4464" s="11"/>
    </row>
    <row r="4465" spans="4:4" x14ac:dyDescent="0.2">
      <c r="D4465" s="11"/>
    </row>
    <row r="4466" spans="4:4" x14ac:dyDescent="0.2">
      <c r="D4466" s="11"/>
    </row>
    <row r="4467" spans="4:4" x14ac:dyDescent="0.2">
      <c r="D4467" s="11"/>
    </row>
    <row r="4468" spans="4:4" x14ac:dyDescent="0.2">
      <c r="D4468" s="11"/>
    </row>
    <row r="4469" spans="4:4" x14ac:dyDescent="0.2">
      <c r="D4469" s="11"/>
    </row>
    <row r="4470" spans="4:4" x14ac:dyDescent="0.2">
      <c r="D4470" s="11"/>
    </row>
    <row r="4471" spans="4:4" x14ac:dyDescent="0.2">
      <c r="D4471" s="11"/>
    </row>
    <row r="4472" spans="4:4" x14ac:dyDescent="0.2">
      <c r="D4472" s="11"/>
    </row>
    <row r="4473" spans="4:4" x14ac:dyDescent="0.2">
      <c r="D4473" s="11"/>
    </row>
    <row r="4474" spans="4:4" x14ac:dyDescent="0.2">
      <c r="D4474" s="11"/>
    </row>
    <row r="4475" spans="4:4" x14ac:dyDescent="0.2">
      <c r="D4475" s="11"/>
    </row>
    <row r="4476" spans="4:4" x14ac:dyDescent="0.2">
      <c r="D4476" s="11"/>
    </row>
    <row r="4477" spans="4:4" x14ac:dyDescent="0.2">
      <c r="D4477" s="11"/>
    </row>
    <row r="4478" spans="4:4" x14ac:dyDescent="0.2">
      <c r="D4478" s="11"/>
    </row>
    <row r="4479" spans="4:4" x14ac:dyDescent="0.2">
      <c r="D4479" s="11"/>
    </row>
    <row r="4480" spans="4:4" x14ac:dyDescent="0.2">
      <c r="D4480" s="11"/>
    </row>
    <row r="4481" spans="4:4" x14ac:dyDescent="0.2">
      <c r="D4481" s="11"/>
    </row>
    <row r="4482" spans="4:4" x14ac:dyDescent="0.2">
      <c r="D4482" s="11"/>
    </row>
    <row r="4483" spans="4:4" x14ac:dyDescent="0.2">
      <c r="D4483" s="11"/>
    </row>
    <row r="4484" spans="4:4" x14ac:dyDescent="0.2">
      <c r="D4484" s="11"/>
    </row>
    <row r="4485" spans="4:4" x14ac:dyDescent="0.2">
      <c r="D4485" s="11"/>
    </row>
    <row r="4486" spans="4:4" x14ac:dyDescent="0.2">
      <c r="D4486" s="11"/>
    </row>
    <row r="4487" spans="4:4" x14ac:dyDescent="0.2">
      <c r="D4487" s="11"/>
    </row>
    <row r="4488" spans="4:4" x14ac:dyDescent="0.2">
      <c r="D4488" s="11"/>
    </row>
    <row r="4489" spans="4:4" x14ac:dyDescent="0.2">
      <c r="D4489" s="11"/>
    </row>
    <row r="4490" spans="4:4" x14ac:dyDescent="0.2">
      <c r="D4490" s="11"/>
    </row>
    <row r="4491" spans="4:4" x14ac:dyDescent="0.2">
      <c r="D4491" s="11"/>
    </row>
    <row r="4492" spans="4:4" x14ac:dyDescent="0.2">
      <c r="D4492" s="11"/>
    </row>
    <row r="4493" spans="4:4" x14ac:dyDescent="0.2">
      <c r="D4493" s="11"/>
    </row>
    <row r="4494" spans="4:4" x14ac:dyDescent="0.2">
      <c r="D4494" s="11"/>
    </row>
    <row r="4495" spans="4:4" x14ac:dyDescent="0.2">
      <c r="D4495" s="11"/>
    </row>
    <row r="4496" spans="4:4" x14ac:dyDescent="0.2">
      <c r="D4496" s="11"/>
    </row>
    <row r="4497" spans="4:4" x14ac:dyDescent="0.2">
      <c r="D4497" s="11"/>
    </row>
    <row r="4498" spans="4:4" x14ac:dyDescent="0.2">
      <c r="D4498" s="11"/>
    </row>
    <row r="4499" spans="4:4" x14ac:dyDescent="0.2">
      <c r="D4499" s="11"/>
    </row>
    <row r="4500" spans="4:4" x14ac:dyDescent="0.2">
      <c r="D4500" s="11"/>
    </row>
    <row r="4501" spans="4:4" x14ac:dyDescent="0.2">
      <c r="D4501" s="11"/>
    </row>
    <row r="4502" spans="4:4" x14ac:dyDescent="0.2">
      <c r="D4502" s="11"/>
    </row>
    <row r="4503" spans="4:4" x14ac:dyDescent="0.2">
      <c r="D4503" s="11"/>
    </row>
    <row r="4504" spans="4:4" x14ac:dyDescent="0.2">
      <c r="D4504" s="11"/>
    </row>
    <row r="4505" spans="4:4" x14ac:dyDescent="0.2">
      <c r="D4505" s="11"/>
    </row>
    <row r="4506" spans="4:4" x14ac:dyDescent="0.2">
      <c r="D4506" s="11"/>
    </row>
    <row r="4507" spans="4:4" x14ac:dyDescent="0.2">
      <c r="D4507" s="11"/>
    </row>
    <row r="4508" spans="4:4" x14ac:dyDescent="0.2">
      <c r="D4508" s="11"/>
    </row>
    <row r="4509" spans="4:4" x14ac:dyDescent="0.2">
      <c r="D4509" s="11"/>
    </row>
    <row r="4510" spans="4:4" x14ac:dyDescent="0.2">
      <c r="D4510" s="11"/>
    </row>
    <row r="4511" spans="4:4" x14ac:dyDescent="0.2">
      <c r="D4511" s="11"/>
    </row>
    <row r="4512" spans="4:4" x14ac:dyDescent="0.2">
      <c r="D4512" s="11"/>
    </row>
    <row r="4513" spans="4:4" x14ac:dyDescent="0.2">
      <c r="D4513" s="11"/>
    </row>
    <row r="4514" spans="4:4" x14ac:dyDescent="0.2">
      <c r="D4514" s="11"/>
    </row>
    <row r="4515" spans="4:4" x14ac:dyDescent="0.2">
      <c r="D4515" s="11"/>
    </row>
    <row r="4516" spans="4:4" x14ac:dyDescent="0.2">
      <c r="D4516" s="11"/>
    </row>
    <row r="4517" spans="4:4" x14ac:dyDescent="0.2">
      <c r="D4517" s="11"/>
    </row>
    <row r="4518" spans="4:4" x14ac:dyDescent="0.2">
      <c r="D4518" s="11"/>
    </row>
    <row r="4519" spans="4:4" x14ac:dyDescent="0.2">
      <c r="D4519" s="11"/>
    </row>
    <row r="4520" spans="4:4" x14ac:dyDescent="0.2">
      <c r="D4520" s="11"/>
    </row>
    <row r="4521" spans="4:4" x14ac:dyDescent="0.2">
      <c r="D4521" s="11"/>
    </row>
    <row r="4522" spans="4:4" x14ac:dyDescent="0.2">
      <c r="D4522" s="11"/>
    </row>
    <row r="4523" spans="4:4" x14ac:dyDescent="0.2">
      <c r="D4523" s="11"/>
    </row>
    <row r="4524" spans="4:4" x14ac:dyDescent="0.2">
      <c r="D4524" s="11"/>
    </row>
    <row r="4525" spans="4:4" x14ac:dyDescent="0.2">
      <c r="D4525" s="11"/>
    </row>
    <row r="4526" spans="4:4" x14ac:dyDescent="0.2">
      <c r="D4526" s="11"/>
    </row>
    <row r="4527" spans="4:4" x14ac:dyDescent="0.2">
      <c r="D4527" s="11"/>
    </row>
    <row r="4528" spans="4:4" x14ac:dyDescent="0.2">
      <c r="D4528" s="11"/>
    </row>
    <row r="4529" spans="4:4" x14ac:dyDescent="0.2">
      <c r="D4529" s="11"/>
    </row>
    <row r="4530" spans="4:4" x14ac:dyDescent="0.2">
      <c r="D4530" s="11"/>
    </row>
    <row r="4531" spans="4:4" x14ac:dyDescent="0.2">
      <c r="D4531" s="11"/>
    </row>
    <row r="4532" spans="4:4" x14ac:dyDescent="0.2">
      <c r="D4532" s="11"/>
    </row>
    <row r="4533" spans="4:4" x14ac:dyDescent="0.2">
      <c r="D4533" s="11"/>
    </row>
    <row r="4534" spans="4:4" x14ac:dyDescent="0.2">
      <c r="D4534" s="11"/>
    </row>
    <row r="4535" spans="4:4" x14ac:dyDescent="0.2">
      <c r="D4535" s="11"/>
    </row>
    <row r="4536" spans="4:4" x14ac:dyDescent="0.2">
      <c r="D4536" s="11"/>
    </row>
    <row r="4537" spans="4:4" x14ac:dyDescent="0.2">
      <c r="D4537" s="11"/>
    </row>
    <row r="4538" spans="4:4" x14ac:dyDescent="0.2">
      <c r="D4538" s="11"/>
    </row>
    <row r="4539" spans="4:4" x14ac:dyDescent="0.2">
      <c r="D4539" s="11"/>
    </row>
    <row r="4540" spans="4:4" x14ac:dyDescent="0.2">
      <c r="D4540" s="11"/>
    </row>
    <row r="4541" spans="4:4" x14ac:dyDescent="0.2">
      <c r="D4541" s="11"/>
    </row>
    <row r="4542" spans="4:4" x14ac:dyDescent="0.2">
      <c r="D4542" s="11"/>
    </row>
    <row r="4543" spans="4:4" x14ac:dyDescent="0.2">
      <c r="D4543" s="11"/>
    </row>
    <row r="4544" spans="4:4" x14ac:dyDescent="0.2">
      <c r="D4544" s="11"/>
    </row>
    <row r="4545" spans="4:4" x14ac:dyDescent="0.2">
      <c r="D4545" s="11"/>
    </row>
    <row r="4546" spans="4:4" x14ac:dyDescent="0.2">
      <c r="D4546" s="11"/>
    </row>
    <row r="4547" spans="4:4" x14ac:dyDescent="0.2">
      <c r="D4547" s="11"/>
    </row>
    <row r="4548" spans="4:4" x14ac:dyDescent="0.2">
      <c r="D4548" s="11"/>
    </row>
    <row r="4549" spans="4:4" x14ac:dyDescent="0.2">
      <c r="D4549" s="11"/>
    </row>
    <row r="4550" spans="4:4" x14ac:dyDescent="0.2">
      <c r="D4550" s="11"/>
    </row>
    <row r="4551" spans="4:4" x14ac:dyDescent="0.2">
      <c r="D4551" s="11"/>
    </row>
    <row r="4552" spans="4:4" x14ac:dyDescent="0.2">
      <c r="D4552" s="11"/>
    </row>
    <row r="4553" spans="4:4" x14ac:dyDescent="0.2">
      <c r="D4553" s="11"/>
    </row>
    <row r="4554" spans="4:4" x14ac:dyDescent="0.2">
      <c r="D4554" s="11"/>
    </row>
    <row r="4555" spans="4:4" x14ac:dyDescent="0.2">
      <c r="D4555" s="11"/>
    </row>
    <row r="4556" spans="4:4" x14ac:dyDescent="0.2">
      <c r="D4556" s="11"/>
    </row>
    <row r="4557" spans="4:4" x14ac:dyDescent="0.2">
      <c r="D4557" s="11"/>
    </row>
    <row r="4558" spans="4:4" x14ac:dyDescent="0.2">
      <c r="D4558" s="11"/>
    </row>
    <row r="4559" spans="4:4" x14ac:dyDescent="0.2">
      <c r="D4559" s="11"/>
    </row>
    <row r="4560" spans="4:4" x14ac:dyDescent="0.2">
      <c r="D4560" s="11"/>
    </row>
    <row r="4561" spans="4:4" x14ac:dyDescent="0.2">
      <c r="D4561" s="11"/>
    </row>
    <row r="4562" spans="4:4" x14ac:dyDescent="0.2">
      <c r="D4562" s="11"/>
    </row>
    <row r="4563" spans="4:4" x14ac:dyDescent="0.2">
      <c r="D4563" s="11"/>
    </row>
    <row r="4564" spans="4:4" x14ac:dyDescent="0.2">
      <c r="D4564" s="11"/>
    </row>
    <row r="4565" spans="4:4" x14ac:dyDescent="0.2">
      <c r="D4565" s="11"/>
    </row>
    <row r="4566" spans="4:4" x14ac:dyDescent="0.2">
      <c r="D4566" s="11"/>
    </row>
    <row r="4567" spans="4:4" x14ac:dyDescent="0.2">
      <c r="D4567" s="11"/>
    </row>
    <row r="4568" spans="4:4" x14ac:dyDescent="0.2">
      <c r="D4568" s="11"/>
    </row>
    <row r="4569" spans="4:4" x14ac:dyDescent="0.2">
      <c r="D4569" s="11"/>
    </row>
    <row r="4570" spans="4:4" x14ac:dyDescent="0.2">
      <c r="D4570" s="11"/>
    </row>
    <row r="4571" spans="4:4" x14ac:dyDescent="0.2">
      <c r="D4571" s="11"/>
    </row>
    <row r="4572" spans="4:4" x14ac:dyDescent="0.2">
      <c r="D4572" s="11"/>
    </row>
    <row r="4573" spans="4:4" x14ac:dyDescent="0.2">
      <c r="D4573" s="11"/>
    </row>
    <row r="4574" spans="4:4" x14ac:dyDescent="0.2">
      <c r="D4574" s="11"/>
    </row>
    <row r="4575" spans="4:4" x14ac:dyDescent="0.2">
      <c r="D4575" s="11"/>
    </row>
    <row r="4576" spans="4:4" x14ac:dyDescent="0.2">
      <c r="D4576" s="11"/>
    </row>
    <row r="4577" spans="4:4" x14ac:dyDescent="0.2">
      <c r="D4577" s="11"/>
    </row>
    <row r="4578" spans="4:4" x14ac:dyDescent="0.2">
      <c r="D4578" s="11"/>
    </row>
    <row r="4579" spans="4:4" x14ac:dyDescent="0.2">
      <c r="D4579" s="11"/>
    </row>
    <row r="4580" spans="4:4" x14ac:dyDescent="0.2">
      <c r="D4580" s="11"/>
    </row>
    <row r="4581" spans="4:4" x14ac:dyDescent="0.2">
      <c r="D4581" s="11"/>
    </row>
    <row r="4582" spans="4:4" x14ac:dyDescent="0.2">
      <c r="D4582" s="11"/>
    </row>
    <row r="4583" spans="4:4" x14ac:dyDescent="0.2">
      <c r="D4583" s="11"/>
    </row>
    <row r="4584" spans="4:4" x14ac:dyDescent="0.2">
      <c r="D4584" s="11"/>
    </row>
    <row r="4585" spans="4:4" x14ac:dyDescent="0.2">
      <c r="D4585" s="11"/>
    </row>
    <row r="4586" spans="4:4" x14ac:dyDescent="0.2">
      <c r="D4586" s="11"/>
    </row>
    <row r="4587" spans="4:4" x14ac:dyDescent="0.2">
      <c r="D4587" s="11"/>
    </row>
    <row r="4588" spans="4:4" x14ac:dyDescent="0.2">
      <c r="D4588" s="11"/>
    </row>
    <row r="4589" spans="4:4" x14ac:dyDescent="0.2">
      <c r="D4589" s="11"/>
    </row>
    <row r="4590" spans="4:4" x14ac:dyDescent="0.2">
      <c r="D4590" s="11"/>
    </row>
    <row r="4591" spans="4:4" x14ac:dyDescent="0.2">
      <c r="D4591" s="11"/>
    </row>
    <row r="4592" spans="4:4" x14ac:dyDescent="0.2">
      <c r="D4592" s="11"/>
    </row>
    <row r="4593" spans="4:4" x14ac:dyDescent="0.2">
      <c r="D4593" s="11"/>
    </row>
    <row r="4594" spans="4:4" x14ac:dyDescent="0.2">
      <c r="D4594" s="11"/>
    </row>
    <row r="4595" spans="4:4" x14ac:dyDescent="0.2">
      <c r="D4595" s="11"/>
    </row>
    <row r="4596" spans="4:4" x14ac:dyDescent="0.2">
      <c r="D4596" s="11"/>
    </row>
    <row r="4597" spans="4:4" x14ac:dyDescent="0.2">
      <c r="D4597" s="11"/>
    </row>
    <row r="4598" spans="4:4" x14ac:dyDescent="0.2">
      <c r="D4598" s="11"/>
    </row>
    <row r="4599" spans="4:4" x14ac:dyDescent="0.2">
      <c r="D4599" s="11"/>
    </row>
    <row r="4600" spans="4:4" x14ac:dyDescent="0.2">
      <c r="D4600" s="11"/>
    </row>
    <row r="4601" spans="4:4" x14ac:dyDescent="0.2">
      <c r="D4601" s="11"/>
    </row>
    <row r="4602" spans="4:4" x14ac:dyDescent="0.2">
      <c r="D4602" s="11"/>
    </row>
    <row r="4603" spans="4:4" x14ac:dyDescent="0.2">
      <c r="D4603" s="11"/>
    </row>
    <row r="4604" spans="4:4" x14ac:dyDescent="0.2">
      <c r="D4604" s="11"/>
    </row>
    <row r="4605" spans="4:4" x14ac:dyDescent="0.2">
      <c r="D4605" s="11"/>
    </row>
    <row r="4606" spans="4:4" x14ac:dyDescent="0.2">
      <c r="D4606" s="11"/>
    </row>
    <row r="4607" spans="4:4" x14ac:dyDescent="0.2">
      <c r="D4607" s="11"/>
    </row>
    <row r="4608" spans="4:4" x14ac:dyDescent="0.2">
      <c r="D4608" s="11"/>
    </row>
    <row r="4609" spans="4:4" x14ac:dyDescent="0.2">
      <c r="D4609" s="11"/>
    </row>
    <row r="4610" spans="4:4" x14ac:dyDescent="0.2">
      <c r="D4610" s="11"/>
    </row>
    <row r="4611" spans="4:4" x14ac:dyDescent="0.2">
      <c r="D4611" s="11"/>
    </row>
    <row r="4612" spans="4:4" x14ac:dyDescent="0.2">
      <c r="D4612" s="11"/>
    </row>
    <row r="4613" spans="4:4" x14ac:dyDescent="0.2">
      <c r="D4613" s="11"/>
    </row>
    <row r="4614" spans="4:4" x14ac:dyDescent="0.2">
      <c r="D4614" s="11"/>
    </row>
    <row r="4615" spans="4:4" x14ac:dyDescent="0.2">
      <c r="D4615" s="11"/>
    </row>
    <row r="4616" spans="4:4" x14ac:dyDescent="0.2">
      <c r="D4616" s="11"/>
    </row>
    <row r="4617" spans="4:4" x14ac:dyDescent="0.2">
      <c r="D4617" s="11"/>
    </row>
    <row r="4618" spans="4:4" x14ac:dyDescent="0.2">
      <c r="D4618" s="11"/>
    </row>
    <row r="4619" spans="4:4" x14ac:dyDescent="0.2">
      <c r="D4619" s="11"/>
    </row>
    <row r="4620" spans="4:4" x14ac:dyDescent="0.2">
      <c r="D4620" s="11"/>
    </row>
    <row r="4621" spans="4:4" x14ac:dyDescent="0.2">
      <c r="D4621" s="11"/>
    </row>
    <row r="4622" spans="4:4" x14ac:dyDescent="0.2">
      <c r="D4622" s="11"/>
    </row>
    <row r="4623" spans="4:4" x14ac:dyDescent="0.2">
      <c r="D4623" s="11"/>
    </row>
    <row r="4624" spans="4:4" x14ac:dyDescent="0.2">
      <c r="D4624" s="11"/>
    </row>
    <row r="4625" spans="4:4" x14ac:dyDescent="0.2">
      <c r="D4625" s="11"/>
    </row>
    <row r="4626" spans="4:4" x14ac:dyDescent="0.2">
      <c r="D4626" s="11"/>
    </row>
    <row r="4627" spans="4:4" x14ac:dyDescent="0.2">
      <c r="D4627" s="11"/>
    </row>
    <row r="4628" spans="4:4" x14ac:dyDescent="0.2">
      <c r="D4628" s="11"/>
    </row>
    <row r="4629" spans="4:4" x14ac:dyDescent="0.2">
      <c r="D4629" s="11"/>
    </row>
    <row r="4630" spans="4:4" x14ac:dyDescent="0.2">
      <c r="D4630" s="11"/>
    </row>
    <row r="4631" spans="4:4" x14ac:dyDescent="0.2">
      <c r="D4631" s="11"/>
    </row>
    <row r="4632" spans="4:4" x14ac:dyDescent="0.2">
      <c r="D4632" s="11"/>
    </row>
    <row r="4633" spans="4:4" x14ac:dyDescent="0.2">
      <c r="D4633" s="11"/>
    </row>
    <row r="4634" spans="4:4" x14ac:dyDescent="0.2">
      <c r="D4634" s="11"/>
    </row>
    <row r="4635" spans="4:4" x14ac:dyDescent="0.2">
      <c r="D4635" s="11"/>
    </row>
    <row r="4636" spans="4:4" x14ac:dyDescent="0.2">
      <c r="D4636" s="11"/>
    </row>
    <row r="4637" spans="4:4" x14ac:dyDescent="0.2">
      <c r="D4637" s="11"/>
    </row>
    <row r="4638" spans="4:4" x14ac:dyDescent="0.2">
      <c r="D4638" s="11"/>
    </row>
    <row r="4639" spans="4:4" x14ac:dyDescent="0.2">
      <c r="D4639" s="11"/>
    </row>
    <row r="4640" spans="4:4" x14ac:dyDescent="0.2">
      <c r="D4640" s="11"/>
    </row>
    <row r="4641" spans="4:4" x14ac:dyDescent="0.2">
      <c r="D4641" s="11"/>
    </row>
    <row r="4642" spans="4:4" x14ac:dyDescent="0.2">
      <c r="D4642" s="11"/>
    </row>
    <row r="4643" spans="4:4" x14ac:dyDescent="0.2">
      <c r="D4643" s="11"/>
    </row>
    <row r="4644" spans="4:4" x14ac:dyDescent="0.2">
      <c r="D4644" s="11"/>
    </row>
    <row r="4645" spans="4:4" x14ac:dyDescent="0.2">
      <c r="D4645" s="11"/>
    </row>
    <row r="4646" spans="4:4" x14ac:dyDescent="0.2">
      <c r="D4646" s="11"/>
    </row>
    <row r="4647" spans="4:4" x14ac:dyDescent="0.2">
      <c r="D4647" s="11"/>
    </row>
    <row r="4648" spans="4:4" x14ac:dyDescent="0.2">
      <c r="D4648" s="11"/>
    </row>
    <row r="4649" spans="4:4" x14ac:dyDescent="0.2">
      <c r="D4649" s="11"/>
    </row>
    <row r="4650" spans="4:4" x14ac:dyDescent="0.2">
      <c r="D4650" s="11"/>
    </row>
    <row r="4651" spans="4:4" x14ac:dyDescent="0.2">
      <c r="D4651" s="11"/>
    </row>
    <row r="4652" spans="4:4" x14ac:dyDescent="0.2">
      <c r="D4652" s="11"/>
    </row>
    <row r="4653" spans="4:4" x14ac:dyDescent="0.2">
      <c r="D4653" s="11"/>
    </row>
    <row r="4654" spans="4:4" x14ac:dyDescent="0.2">
      <c r="D4654" s="11"/>
    </row>
    <row r="4655" spans="4:4" x14ac:dyDescent="0.2">
      <c r="D4655" s="11"/>
    </row>
    <row r="4656" spans="4:4" x14ac:dyDescent="0.2">
      <c r="D4656" s="11"/>
    </row>
    <row r="4657" spans="4:4" x14ac:dyDescent="0.2">
      <c r="D4657" s="11"/>
    </row>
    <row r="4658" spans="4:4" x14ac:dyDescent="0.2">
      <c r="D4658" s="11"/>
    </row>
    <row r="4659" spans="4:4" x14ac:dyDescent="0.2">
      <c r="D4659" s="11"/>
    </row>
    <row r="4660" spans="4:4" x14ac:dyDescent="0.2">
      <c r="D4660" s="11"/>
    </row>
    <row r="4661" spans="4:4" x14ac:dyDescent="0.2">
      <c r="D4661" s="11"/>
    </row>
    <row r="4662" spans="4:4" x14ac:dyDescent="0.2">
      <c r="D4662" s="11"/>
    </row>
    <row r="4663" spans="4:4" x14ac:dyDescent="0.2">
      <c r="D4663" s="11"/>
    </row>
    <row r="4664" spans="4:4" x14ac:dyDescent="0.2">
      <c r="D4664" s="11"/>
    </row>
    <row r="4665" spans="4:4" x14ac:dyDescent="0.2">
      <c r="D4665" s="11"/>
    </row>
    <row r="4666" spans="4:4" x14ac:dyDescent="0.2">
      <c r="D4666" s="11"/>
    </row>
    <row r="4667" spans="4:4" x14ac:dyDescent="0.2">
      <c r="D4667" s="11"/>
    </row>
    <row r="4668" spans="4:4" x14ac:dyDescent="0.2">
      <c r="D4668" s="11"/>
    </row>
    <row r="4669" spans="4:4" x14ac:dyDescent="0.2">
      <c r="D4669" s="11"/>
    </row>
    <row r="4670" spans="4:4" x14ac:dyDescent="0.2">
      <c r="D4670" s="11"/>
    </row>
    <row r="4671" spans="4:4" x14ac:dyDescent="0.2">
      <c r="D4671" s="11"/>
    </row>
    <row r="4672" spans="4:4" x14ac:dyDescent="0.2">
      <c r="D4672" s="11"/>
    </row>
    <row r="4673" spans="4:4" x14ac:dyDescent="0.2">
      <c r="D4673" s="11"/>
    </row>
    <row r="4674" spans="4:4" x14ac:dyDescent="0.2">
      <c r="D4674" s="11"/>
    </row>
    <row r="4675" spans="4:4" x14ac:dyDescent="0.2">
      <c r="D4675" s="11"/>
    </row>
    <row r="4676" spans="4:4" x14ac:dyDescent="0.2">
      <c r="D4676" s="11"/>
    </row>
    <row r="4677" spans="4:4" x14ac:dyDescent="0.2">
      <c r="D4677" s="11"/>
    </row>
    <row r="4678" spans="4:4" x14ac:dyDescent="0.2">
      <c r="D4678" s="11"/>
    </row>
    <row r="4679" spans="4:4" x14ac:dyDescent="0.2">
      <c r="D4679" s="11"/>
    </row>
    <row r="4680" spans="4:4" x14ac:dyDescent="0.2">
      <c r="D4680" s="11"/>
    </row>
    <row r="4681" spans="4:4" x14ac:dyDescent="0.2">
      <c r="D4681" s="11"/>
    </row>
    <row r="4682" spans="4:4" x14ac:dyDescent="0.2">
      <c r="D4682" s="11"/>
    </row>
    <row r="4683" spans="4:4" x14ac:dyDescent="0.2">
      <c r="D4683" s="11"/>
    </row>
    <row r="4684" spans="4:4" x14ac:dyDescent="0.2">
      <c r="D4684" s="11"/>
    </row>
    <row r="4685" spans="4:4" x14ac:dyDescent="0.2">
      <c r="D4685" s="11"/>
    </row>
    <row r="4686" spans="4:4" x14ac:dyDescent="0.2">
      <c r="D4686" s="11"/>
    </row>
    <row r="4687" spans="4:4" x14ac:dyDescent="0.2">
      <c r="D4687" s="11"/>
    </row>
    <row r="4688" spans="4:4" x14ac:dyDescent="0.2">
      <c r="D4688" s="11"/>
    </row>
    <row r="4689" spans="4:4" x14ac:dyDescent="0.2">
      <c r="D4689" s="11"/>
    </row>
    <row r="4690" spans="4:4" x14ac:dyDescent="0.2">
      <c r="D4690" s="11"/>
    </row>
    <row r="4691" spans="4:4" x14ac:dyDescent="0.2">
      <c r="D4691" s="11"/>
    </row>
    <row r="4692" spans="4:4" x14ac:dyDescent="0.2">
      <c r="D4692" s="11"/>
    </row>
    <row r="4693" spans="4:4" x14ac:dyDescent="0.2">
      <c r="D4693" s="11"/>
    </row>
    <row r="4694" spans="4:4" x14ac:dyDescent="0.2">
      <c r="D4694" s="11"/>
    </row>
    <row r="4695" spans="4:4" x14ac:dyDescent="0.2">
      <c r="D4695" s="11"/>
    </row>
    <row r="4696" spans="4:4" x14ac:dyDescent="0.2">
      <c r="D4696" s="11"/>
    </row>
    <row r="4697" spans="4:4" x14ac:dyDescent="0.2">
      <c r="D4697" s="11"/>
    </row>
    <row r="4698" spans="4:4" x14ac:dyDescent="0.2">
      <c r="D4698" s="11"/>
    </row>
    <row r="4699" spans="4:4" x14ac:dyDescent="0.2">
      <c r="D4699" s="11"/>
    </row>
    <row r="4700" spans="4:4" x14ac:dyDescent="0.2">
      <c r="D4700" s="11"/>
    </row>
    <row r="4701" spans="4:4" x14ac:dyDescent="0.2">
      <c r="D4701" s="11"/>
    </row>
    <row r="4702" spans="4:4" x14ac:dyDescent="0.2">
      <c r="D4702" s="11"/>
    </row>
    <row r="4703" spans="4:4" x14ac:dyDescent="0.2">
      <c r="D4703" s="11"/>
    </row>
    <row r="4704" spans="4:4" x14ac:dyDescent="0.2">
      <c r="D4704" s="11"/>
    </row>
    <row r="4705" spans="4:4" x14ac:dyDescent="0.2">
      <c r="D4705" s="11"/>
    </row>
    <row r="4706" spans="4:4" x14ac:dyDescent="0.2">
      <c r="D4706" s="11"/>
    </row>
    <row r="4707" spans="4:4" x14ac:dyDescent="0.2">
      <c r="D4707" s="11"/>
    </row>
    <row r="4708" spans="4:4" x14ac:dyDescent="0.2">
      <c r="D4708" s="11"/>
    </row>
    <row r="4709" spans="4:4" x14ac:dyDescent="0.2">
      <c r="D4709" s="11"/>
    </row>
    <row r="4710" spans="4:4" x14ac:dyDescent="0.2">
      <c r="D4710" s="11"/>
    </row>
    <row r="4711" spans="4:4" x14ac:dyDescent="0.2">
      <c r="D4711" s="11"/>
    </row>
    <row r="4712" spans="4:4" x14ac:dyDescent="0.2">
      <c r="D4712" s="11"/>
    </row>
    <row r="4713" spans="4:4" x14ac:dyDescent="0.2">
      <c r="D4713" s="11"/>
    </row>
    <row r="4714" spans="4:4" x14ac:dyDescent="0.2">
      <c r="D4714" s="11"/>
    </row>
    <row r="4715" spans="4:4" x14ac:dyDescent="0.2">
      <c r="D4715" s="11"/>
    </row>
    <row r="4716" spans="4:4" x14ac:dyDescent="0.2">
      <c r="D4716" s="11"/>
    </row>
    <row r="4717" spans="4:4" x14ac:dyDescent="0.2">
      <c r="D4717" s="11"/>
    </row>
    <row r="4718" spans="4:4" x14ac:dyDescent="0.2">
      <c r="D4718" s="11"/>
    </row>
    <row r="4719" spans="4:4" x14ac:dyDescent="0.2">
      <c r="D4719" s="11"/>
    </row>
    <row r="4720" spans="4:4" x14ac:dyDescent="0.2">
      <c r="D4720" s="11"/>
    </row>
    <row r="4721" spans="4:4" x14ac:dyDescent="0.2">
      <c r="D4721" s="11"/>
    </row>
    <row r="4722" spans="4:4" x14ac:dyDescent="0.2">
      <c r="D4722" s="11"/>
    </row>
    <row r="4723" spans="4:4" x14ac:dyDescent="0.2">
      <c r="D4723" s="11"/>
    </row>
    <row r="4724" spans="4:4" x14ac:dyDescent="0.2">
      <c r="D4724" s="11"/>
    </row>
    <row r="4725" spans="4:4" x14ac:dyDescent="0.2">
      <c r="D4725" s="11"/>
    </row>
    <row r="4726" spans="4:4" x14ac:dyDescent="0.2">
      <c r="D4726" s="11"/>
    </row>
    <row r="4727" spans="4:4" x14ac:dyDescent="0.2">
      <c r="D4727" s="11"/>
    </row>
    <row r="4728" spans="4:4" x14ac:dyDescent="0.2">
      <c r="D4728" s="11"/>
    </row>
    <row r="4729" spans="4:4" x14ac:dyDescent="0.2">
      <c r="D4729" s="11"/>
    </row>
    <row r="4730" spans="4:4" x14ac:dyDescent="0.2">
      <c r="D4730" s="11"/>
    </row>
    <row r="4731" spans="4:4" x14ac:dyDescent="0.2">
      <c r="D4731" s="11"/>
    </row>
    <row r="4732" spans="4:4" x14ac:dyDescent="0.2">
      <c r="D4732" s="11"/>
    </row>
    <row r="4733" spans="4:4" x14ac:dyDescent="0.2">
      <c r="D4733" s="11"/>
    </row>
    <row r="4734" spans="4:4" x14ac:dyDescent="0.2">
      <c r="D4734" s="11"/>
    </row>
    <row r="4735" spans="4:4" x14ac:dyDescent="0.2">
      <c r="D4735" s="11"/>
    </row>
    <row r="4736" spans="4:4" x14ac:dyDescent="0.2">
      <c r="D4736" s="11"/>
    </row>
    <row r="4737" spans="4:4" x14ac:dyDescent="0.2">
      <c r="D4737" s="11"/>
    </row>
    <row r="4738" spans="4:4" x14ac:dyDescent="0.2">
      <c r="D4738" s="11"/>
    </row>
    <row r="4739" spans="4:4" x14ac:dyDescent="0.2">
      <c r="D4739" s="11"/>
    </row>
    <row r="4740" spans="4:4" x14ac:dyDescent="0.2">
      <c r="D4740" s="11"/>
    </row>
    <row r="4741" spans="4:4" x14ac:dyDescent="0.2">
      <c r="D4741" s="11"/>
    </row>
    <row r="4742" spans="4:4" x14ac:dyDescent="0.2">
      <c r="D4742" s="11"/>
    </row>
    <row r="4743" spans="4:4" x14ac:dyDescent="0.2">
      <c r="D4743" s="11"/>
    </row>
    <row r="4744" spans="4:4" x14ac:dyDescent="0.2">
      <c r="D4744" s="11"/>
    </row>
    <row r="4745" spans="4:4" x14ac:dyDescent="0.2">
      <c r="D4745" s="11"/>
    </row>
    <row r="4746" spans="4:4" x14ac:dyDescent="0.2">
      <c r="D4746" s="11"/>
    </row>
    <row r="4747" spans="4:4" x14ac:dyDescent="0.2">
      <c r="D4747" s="11"/>
    </row>
    <row r="4748" spans="4:4" x14ac:dyDescent="0.2">
      <c r="D4748" s="11"/>
    </row>
    <row r="4749" spans="4:4" x14ac:dyDescent="0.2">
      <c r="D4749" s="11"/>
    </row>
    <row r="4750" spans="4:4" x14ac:dyDescent="0.2">
      <c r="D4750" s="11"/>
    </row>
    <row r="4751" spans="4:4" x14ac:dyDescent="0.2">
      <c r="D4751" s="11"/>
    </row>
    <row r="4752" spans="4:4" x14ac:dyDescent="0.2">
      <c r="D4752" s="11"/>
    </row>
    <row r="4753" spans="4:4" x14ac:dyDescent="0.2">
      <c r="D4753" s="11"/>
    </row>
    <row r="4754" spans="4:4" x14ac:dyDescent="0.2">
      <c r="D4754" s="11"/>
    </row>
    <row r="4755" spans="4:4" x14ac:dyDescent="0.2">
      <c r="D4755" s="11"/>
    </row>
    <row r="4756" spans="4:4" x14ac:dyDescent="0.2">
      <c r="D4756" s="11"/>
    </row>
    <row r="4757" spans="4:4" x14ac:dyDescent="0.2">
      <c r="D4757" s="11"/>
    </row>
    <row r="4758" spans="4:4" x14ac:dyDescent="0.2">
      <c r="D4758" s="11"/>
    </row>
    <row r="4759" spans="4:4" x14ac:dyDescent="0.2">
      <c r="D4759" s="11"/>
    </row>
    <row r="4760" spans="4:4" x14ac:dyDescent="0.2">
      <c r="D4760" s="11"/>
    </row>
    <row r="4761" spans="4:4" x14ac:dyDescent="0.2">
      <c r="D4761" s="11"/>
    </row>
    <row r="4762" spans="4:4" x14ac:dyDescent="0.2">
      <c r="D4762" s="11"/>
    </row>
    <row r="4763" spans="4:4" x14ac:dyDescent="0.2">
      <c r="D4763" s="11"/>
    </row>
    <row r="4764" spans="4:4" x14ac:dyDescent="0.2">
      <c r="D4764" s="11"/>
    </row>
    <row r="4765" spans="4:4" x14ac:dyDescent="0.2">
      <c r="D4765" s="11"/>
    </row>
    <row r="4766" spans="4:4" x14ac:dyDescent="0.2">
      <c r="D4766" s="11"/>
    </row>
    <row r="4767" spans="4:4" x14ac:dyDescent="0.2">
      <c r="D4767" s="11"/>
    </row>
    <row r="4768" spans="4:4" x14ac:dyDescent="0.2">
      <c r="D4768" s="11"/>
    </row>
    <row r="4769" spans="4:4" x14ac:dyDescent="0.2">
      <c r="D4769" s="11"/>
    </row>
    <row r="4770" spans="4:4" x14ac:dyDescent="0.2">
      <c r="D4770" s="11"/>
    </row>
    <row r="4771" spans="4:4" x14ac:dyDescent="0.2">
      <c r="D4771" s="11"/>
    </row>
    <row r="4772" spans="4:4" x14ac:dyDescent="0.2">
      <c r="D4772" s="11"/>
    </row>
    <row r="4773" spans="4:4" x14ac:dyDescent="0.2">
      <c r="D4773" s="11"/>
    </row>
    <row r="4774" spans="4:4" x14ac:dyDescent="0.2">
      <c r="D4774" s="11"/>
    </row>
    <row r="4775" spans="4:4" x14ac:dyDescent="0.2">
      <c r="D4775" s="11"/>
    </row>
    <row r="4776" spans="4:4" x14ac:dyDescent="0.2">
      <c r="D4776" s="11"/>
    </row>
    <row r="4777" spans="4:4" x14ac:dyDescent="0.2">
      <c r="D4777" s="11"/>
    </row>
    <row r="4778" spans="4:4" x14ac:dyDescent="0.2">
      <c r="D4778" s="11"/>
    </row>
    <row r="4779" spans="4:4" x14ac:dyDescent="0.2">
      <c r="D4779" s="11"/>
    </row>
    <row r="4780" spans="4:4" x14ac:dyDescent="0.2">
      <c r="D4780" s="11"/>
    </row>
    <row r="4781" spans="4:4" x14ac:dyDescent="0.2">
      <c r="D4781" s="11"/>
    </row>
    <row r="4782" spans="4:4" x14ac:dyDescent="0.2">
      <c r="D4782" s="11"/>
    </row>
    <row r="4783" spans="4:4" x14ac:dyDescent="0.2">
      <c r="D4783" s="11"/>
    </row>
    <row r="4784" spans="4:4" x14ac:dyDescent="0.2">
      <c r="D4784" s="11"/>
    </row>
    <row r="4785" spans="4:4" x14ac:dyDescent="0.2">
      <c r="D4785" s="11"/>
    </row>
    <row r="4786" spans="4:4" x14ac:dyDescent="0.2">
      <c r="D4786" s="11"/>
    </row>
    <row r="4787" spans="4:4" x14ac:dyDescent="0.2">
      <c r="D4787" s="11"/>
    </row>
    <row r="4788" spans="4:4" x14ac:dyDescent="0.2">
      <c r="D4788" s="11"/>
    </row>
    <row r="4789" spans="4:4" x14ac:dyDescent="0.2">
      <c r="D4789" s="11"/>
    </row>
    <row r="4790" spans="4:4" x14ac:dyDescent="0.2">
      <c r="D4790" s="11"/>
    </row>
    <row r="4791" spans="4:4" x14ac:dyDescent="0.2">
      <c r="D4791" s="11"/>
    </row>
    <row r="4792" spans="4:4" x14ac:dyDescent="0.2">
      <c r="D4792" s="11"/>
    </row>
    <row r="4793" spans="4:4" x14ac:dyDescent="0.2">
      <c r="D4793" s="11"/>
    </row>
    <row r="4794" spans="4:4" x14ac:dyDescent="0.2">
      <c r="D4794" s="11"/>
    </row>
    <row r="4795" spans="4:4" x14ac:dyDescent="0.2">
      <c r="D4795" s="11"/>
    </row>
    <row r="4796" spans="4:4" x14ac:dyDescent="0.2">
      <c r="D4796" s="11"/>
    </row>
    <row r="4797" spans="4:4" x14ac:dyDescent="0.2">
      <c r="D4797" s="11"/>
    </row>
    <row r="4798" spans="4:4" x14ac:dyDescent="0.2">
      <c r="D4798" s="11"/>
    </row>
    <row r="4799" spans="4:4" x14ac:dyDescent="0.2">
      <c r="D4799" s="11"/>
    </row>
    <row r="4800" spans="4:4" x14ac:dyDescent="0.2">
      <c r="D4800" s="11"/>
    </row>
    <row r="4801" spans="4:4" x14ac:dyDescent="0.2">
      <c r="D4801" s="11"/>
    </row>
    <row r="4802" spans="4:4" x14ac:dyDescent="0.2">
      <c r="D4802" s="11"/>
    </row>
    <row r="4803" spans="4:4" x14ac:dyDescent="0.2">
      <c r="D4803" s="11"/>
    </row>
    <row r="4804" spans="4:4" x14ac:dyDescent="0.2">
      <c r="D4804" s="11"/>
    </row>
    <row r="4805" spans="4:4" x14ac:dyDescent="0.2">
      <c r="D4805" s="11"/>
    </row>
    <row r="4806" spans="4:4" x14ac:dyDescent="0.2">
      <c r="D4806" s="11"/>
    </row>
    <row r="4807" spans="4:4" x14ac:dyDescent="0.2">
      <c r="D4807" s="11"/>
    </row>
    <row r="4808" spans="4:4" x14ac:dyDescent="0.2">
      <c r="D4808" s="11"/>
    </row>
    <row r="4809" spans="4:4" x14ac:dyDescent="0.2">
      <c r="D4809" s="11"/>
    </row>
    <row r="4810" spans="4:4" x14ac:dyDescent="0.2">
      <c r="D4810" s="11"/>
    </row>
    <row r="4811" spans="4:4" x14ac:dyDescent="0.2">
      <c r="D4811" s="11"/>
    </row>
    <row r="4812" spans="4:4" x14ac:dyDescent="0.2">
      <c r="D4812" s="11"/>
    </row>
    <row r="4813" spans="4:4" x14ac:dyDescent="0.2">
      <c r="D4813" s="11"/>
    </row>
    <row r="4814" spans="4:4" x14ac:dyDescent="0.2">
      <c r="D4814" s="11"/>
    </row>
    <row r="4815" spans="4:4" x14ac:dyDescent="0.2">
      <c r="D4815" s="11"/>
    </row>
    <row r="4816" spans="4:4" x14ac:dyDescent="0.2">
      <c r="D4816" s="11"/>
    </row>
    <row r="4817" spans="4:4" x14ac:dyDescent="0.2">
      <c r="D4817" s="11"/>
    </row>
    <row r="4818" spans="4:4" x14ac:dyDescent="0.2">
      <c r="D4818" s="11"/>
    </row>
    <row r="4819" spans="4:4" x14ac:dyDescent="0.2">
      <c r="D4819" s="11"/>
    </row>
    <row r="4820" spans="4:4" x14ac:dyDescent="0.2">
      <c r="D4820" s="11"/>
    </row>
    <row r="4821" spans="4:4" x14ac:dyDescent="0.2">
      <c r="D4821" s="11"/>
    </row>
    <row r="4822" spans="4:4" x14ac:dyDescent="0.2">
      <c r="D4822" s="11"/>
    </row>
    <row r="4823" spans="4:4" x14ac:dyDescent="0.2">
      <c r="D4823" s="11"/>
    </row>
    <row r="4824" spans="4:4" x14ac:dyDescent="0.2">
      <c r="D4824" s="11"/>
    </row>
    <row r="4825" spans="4:4" x14ac:dyDescent="0.2">
      <c r="D4825" s="11"/>
    </row>
    <row r="4826" spans="4:4" x14ac:dyDescent="0.2">
      <c r="D4826" s="11"/>
    </row>
    <row r="4827" spans="4:4" x14ac:dyDescent="0.2">
      <c r="D4827" s="11"/>
    </row>
    <row r="4828" spans="4:4" x14ac:dyDescent="0.2">
      <c r="D4828" s="11"/>
    </row>
    <row r="4829" spans="4:4" x14ac:dyDescent="0.2">
      <c r="D4829" s="11"/>
    </row>
    <row r="4830" spans="4:4" x14ac:dyDescent="0.2">
      <c r="D4830" s="11"/>
    </row>
    <row r="4831" spans="4:4" x14ac:dyDescent="0.2">
      <c r="D4831" s="11"/>
    </row>
    <row r="4832" spans="4:4" x14ac:dyDescent="0.2">
      <c r="D4832" s="11"/>
    </row>
    <row r="4833" spans="4:4" x14ac:dyDescent="0.2">
      <c r="D4833" s="11"/>
    </row>
    <row r="4834" spans="4:4" x14ac:dyDescent="0.2">
      <c r="D4834" s="11"/>
    </row>
    <row r="4835" spans="4:4" x14ac:dyDescent="0.2">
      <c r="D4835" s="11"/>
    </row>
    <row r="4836" spans="4:4" x14ac:dyDescent="0.2">
      <c r="D4836" s="11"/>
    </row>
    <row r="4837" spans="4:4" x14ac:dyDescent="0.2">
      <c r="D4837" s="11"/>
    </row>
    <row r="4838" spans="4:4" x14ac:dyDescent="0.2">
      <c r="D4838" s="11"/>
    </row>
    <row r="4839" spans="4:4" x14ac:dyDescent="0.2">
      <c r="D4839" s="11"/>
    </row>
    <row r="4840" spans="4:4" x14ac:dyDescent="0.2">
      <c r="D4840" s="11"/>
    </row>
    <row r="4841" spans="4:4" x14ac:dyDescent="0.2">
      <c r="D4841" s="11"/>
    </row>
    <row r="4842" spans="4:4" x14ac:dyDescent="0.2">
      <c r="D4842" s="11"/>
    </row>
    <row r="4843" spans="4:4" x14ac:dyDescent="0.2">
      <c r="D4843" s="11"/>
    </row>
    <row r="4844" spans="4:4" x14ac:dyDescent="0.2">
      <c r="D4844" s="11"/>
    </row>
    <row r="4845" spans="4:4" x14ac:dyDescent="0.2">
      <c r="D4845" s="11"/>
    </row>
    <row r="4846" spans="4:4" x14ac:dyDescent="0.2">
      <c r="D4846" s="11"/>
    </row>
    <row r="4847" spans="4:4" x14ac:dyDescent="0.2">
      <c r="D4847" s="11"/>
    </row>
    <row r="4848" spans="4:4" x14ac:dyDescent="0.2">
      <c r="D4848" s="11"/>
    </row>
    <row r="4849" spans="4:4" x14ac:dyDescent="0.2">
      <c r="D4849" s="11"/>
    </row>
    <row r="4850" spans="4:4" x14ac:dyDescent="0.2">
      <c r="D4850" s="11"/>
    </row>
    <row r="4851" spans="4:4" x14ac:dyDescent="0.2">
      <c r="D4851" s="11"/>
    </row>
    <row r="4852" spans="4:4" x14ac:dyDescent="0.2">
      <c r="D4852" s="11"/>
    </row>
    <row r="4853" spans="4:4" x14ac:dyDescent="0.2">
      <c r="D4853" s="11"/>
    </row>
    <row r="4854" spans="4:4" x14ac:dyDescent="0.2">
      <c r="D4854" s="11"/>
    </row>
    <row r="4855" spans="4:4" x14ac:dyDescent="0.2">
      <c r="D4855" s="11"/>
    </row>
    <row r="4856" spans="4:4" x14ac:dyDescent="0.2">
      <c r="D4856" s="11"/>
    </row>
    <row r="4857" spans="4:4" x14ac:dyDescent="0.2">
      <c r="D4857" s="11"/>
    </row>
    <row r="4858" spans="4:4" x14ac:dyDescent="0.2">
      <c r="D4858" s="11"/>
    </row>
    <row r="4859" spans="4:4" x14ac:dyDescent="0.2">
      <c r="D4859" s="11"/>
    </row>
    <row r="4860" spans="4:4" x14ac:dyDescent="0.2">
      <c r="D4860" s="11"/>
    </row>
    <row r="4861" spans="4:4" x14ac:dyDescent="0.2">
      <c r="D4861" s="11"/>
    </row>
    <row r="4862" spans="4:4" x14ac:dyDescent="0.2">
      <c r="D4862" s="11"/>
    </row>
    <row r="4863" spans="4:4" x14ac:dyDescent="0.2">
      <c r="D4863" s="11"/>
    </row>
    <row r="4864" spans="4:4" x14ac:dyDescent="0.2">
      <c r="D4864" s="11"/>
    </row>
    <row r="4865" spans="4:4" x14ac:dyDescent="0.2">
      <c r="D4865" s="11"/>
    </row>
    <row r="4866" spans="4:4" x14ac:dyDescent="0.2">
      <c r="D4866" s="11"/>
    </row>
    <row r="4867" spans="4:4" x14ac:dyDescent="0.2">
      <c r="D4867" s="11"/>
    </row>
    <row r="4868" spans="4:4" x14ac:dyDescent="0.2">
      <c r="D4868" s="11"/>
    </row>
    <row r="4869" spans="4:4" x14ac:dyDescent="0.2">
      <c r="D4869" s="11"/>
    </row>
    <row r="4870" spans="4:4" x14ac:dyDescent="0.2">
      <c r="D4870" s="11"/>
    </row>
    <row r="4871" spans="4:4" x14ac:dyDescent="0.2">
      <c r="D4871" s="11"/>
    </row>
    <row r="4872" spans="4:4" x14ac:dyDescent="0.2">
      <c r="D4872" s="11"/>
    </row>
    <row r="4873" spans="4:4" x14ac:dyDescent="0.2">
      <c r="D4873" s="11"/>
    </row>
    <row r="4874" spans="4:4" x14ac:dyDescent="0.2">
      <c r="D4874" s="11"/>
    </row>
    <row r="4875" spans="4:4" x14ac:dyDescent="0.2">
      <c r="D4875" s="11"/>
    </row>
    <row r="4876" spans="4:4" x14ac:dyDescent="0.2">
      <c r="D4876" s="11"/>
    </row>
    <row r="4877" spans="4:4" x14ac:dyDescent="0.2">
      <c r="D4877" s="11"/>
    </row>
    <row r="4878" spans="4:4" x14ac:dyDescent="0.2">
      <c r="D4878" s="11"/>
    </row>
    <row r="4879" spans="4:4" x14ac:dyDescent="0.2">
      <c r="D4879" s="11"/>
    </row>
    <row r="4880" spans="4:4" x14ac:dyDescent="0.2">
      <c r="D4880" s="11"/>
    </row>
    <row r="4881" spans="4:4" x14ac:dyDescent="0.2">
      <c r="D4881" s="11"/>
    </row>
    <row r="4882" spans="4:4" x14ac:dyDescent="0.2">
      <c r="D4882" s="11"/>
    </row>
    <row r="4883" spans="4:4" x14ac:dyDescent="0.2">
      <c r="D4883" s="11"/>
    </row>
    <row r="4884" spans="4:4" x14ac:dyDescent="0.2">
      <c r="D4884" s="11"/>
    </row>
    <row r="4885" spans="4:4" x14ac:dyDescent="0.2">
      <c r="D4885" s="11"/>
    </row>
    <row r="4886" spans="4:4" x14ac:dyDescent="0.2">
      <c r="D4886" s="11"/>
    </row>
    <row r="4887" spans="4:4" x14ac:dyDescent="0.2">
      <c r="D4887" s="11"/>
    </row>
    <row r="4888" spans="4:4" x14ac:dyDescent="0.2">
      <c r="D4888" s="11"/>
    </row>
    <row r="4889" spans="4:4" x14ac:dyDescent="0.2">
      <c r="D4889" s="11"/>
    </row>
    <row r="4890" spans="4:4" x14ac:dyDescent="0.2">
      <c r="D4890" s="11"/>
    </row>
    <row r="4891" spans="4:4" x14ac:dyDescent="0.2">
      <c r="D4891" s="11"/>
    </row>
    <row r="4892" spans="4:4" x14ac:dyDescent="0.2">
      <c r="D4892" s="11"/>
    </row>
    <row r="4893" spans="4:4" x14ac:dyDescent="0.2">
      <c r="D4893" s="11"/>
    </row>
    <row r="4894" spans="4:4" x14ac:dyDescent="0.2">
      <c r="D4894" s="11"/>
    </row>
    <row r="4895" spans="4:4" x14ac:dyDescent="0.2">
      <c r="D4895" s="11"/>
    </row>
    <row r="4896" spans="4:4" x14ac:dyDescent="0.2">
      <c r="D4896" s="11"/>
    </row>
    <row r="4897" spans="4:4" x14ac:dyDescent="0.2">
      <c r="D4897" s="11"/>
    </row>
    <row r="4898" spans="4:4" x14ac:dyDescent="0.2">
      <c r="D4898" s="11"/>
    </row>
    <row r="4899" spans="4:4" x14ac:dyDescent="0.2">
      <c r="D4899" s="11"/>
    </row>
    <row r="4900" spans="4:4" x14ac:dyDescent="0.2">
      <c r="D4900" s="11"/>
    </row>
    <row r="4901" spans="4:4" x14ac:dyDescent="0.2">
      <c r="D4901" s="11"/>
    </row>
    <row r="4902" spans="4:4" x14ac:dyDescent="0.2">
      <c r="D4902" s="11"/>
    </row>
    <row r="4903" spans="4:4" x14ac:dyDescent="0.2">
      <c r="D4903" s="11"/>
    </row>
    <row r="4904" spans="4:4" x14ac:dyDescent="0.2">
      <c r="D4904" s="11"/>
    </row>
    <row r="4905" spans="4:4" x14ac:dyDescent="0.2">
      <c r="D4905" s="11"/>
    </row>
    <row r="4906" spans="4:4" x14ac:dyDescent="0.2">
      <c r="D4906" s="11"/>
    </row>
    <row r="4907" spans="4:4" x14ac:dyDescent="0.2">
      <c r="D4907" s="11"/>
    </row>
    <row r="4908" spans="4:4" x14ac:dyDescent="0.2">
      <c r="D4908" s="11"/>
    </row>
    <row r="4909" spans="4:4" x14ac:dyDescent="0.2">
      <c r="D4909" s="11"/>
    </row>
    <row r="4910" spans="4:4" x14ac:dyDescent="0.2">
      <c r="D4910" s="11"/>
    </row>
    <row r="4911" spans="4:4" x14ac:dyDescent="0.2">
      <c r="D4911" s="11"/>
    </row>
    <row r="4912" spans="4:4" x14ac:dyDescent="0.2">
      <c r="D4912" s="11"/>
    </row>
    <row r="4913" spans="4:4" x14ac:dyDescent="0.2">
      <c r="D4913" s="11"/>
    </row>
    <row r="4914" spans="4:4" x14ac:dyDescent="0.2">
      <c r="D4914" s="11"/>
    </row>
    <row r="4915" spans="4:4" x14ac:dyDescent="0.2">
      <c r="D4915" s="11"/>
    </row>
    <row r="4916" spans="4:4" x14ac:dyDescent="0.2">
      <c r="D4916" s="11"/>
    </row>
    <row r="4917" spans="4:4" x14ac:dyDescent="0.2">
      <c r="D4917" s="11"/>
    </row>
    <row r="4918" spans="4:4" x14ac:dyDescent="0.2">
      <c r="D4918" s="11"/>
    </row>
    <row r="4919" spans="4:4" x14ac:dyDescent="0.2">
      <c r="D4919" s="11"/>
    </row>
    <row r="4920" spans="4:4" x14ac:dyDescent="0.2">
      <c r="D4920" s="11"/>
    </row>
    <row r="4921" spans="4:4" x14ac:dyDescent="0.2">
      <c r="D4921" s="11"/>
    </row>
    <row r="4922" spans="4:4" x14ac:dyDescent="0.2">
      <c r="D4922" s="11"/>
    </row>
    <row r="4923" spans="4:4" x14ac:dyDescent="0.2">
      <c r="D4923" s="11"/>
    </row>
    <row r="4924" spans="4:4" x14ac:dyDescent="0.2">
      <c r="D4924" s="11"/>
    </row>
    <row r="4925" spans="4:4" x14ac:dyDescent="0.2">
      <c r="D4925" s="11"/>
    </row>
    <row r="4926" spans="4:4" x14ac:dyDescent="0.2">
      <c r="D4926" s="11"/>
    </row>
    <row r="4927" spans="4:4" x14ac:dyDescent="0.2">
      <c r="D4927" s="11"/>
    </row>
    <row r="4928" spans="4:4" x14ac:dyDescent="0.2">
      <c r="D4928" s="11"/>
    </row>
    <row r="4929" spans="4:4" x14ac:dyDescent="0.2">
      <c r="D4929" s="11"/>
    </row>
    <row r="4930" spans="4:4" x14ac:dyDescent="0.2">
      <c r="D4930" s="11"/>
    </row>
    <row r="4931" spans="4:4" x14ac:dyDescent="0.2">
      <c r="D4931" s="11"/>
    </row>
    <row r="4932" spans="4:4" x14ac:dyDescent="0.2">
      <c r="D4932" s="11"/>
    </row>
    <row r="4933" spans="4:4" x14ac:dyDescent="0.2">
      <c r="D4933" s="11"/>
    </row>
    <row r="4934" spans="4:4" x14ac:dyDescent="0.2">
      <c r="D4934" s="11"/>
    </row>
    <row r="4935" spans="4:4" x14ac:dyDescent="0.2">
      <c r="D4935" s="11"/>
    </row>
    <row r="4936" spans="4:4" x14ac:dyDescent="0.2">
      <c r="D4936" s="11"/>
    </row>
    <row r="4937" spans="4:4" x14ac:dyDescent="0.2">
      <c r="D4937" s="11"/>
    </row>
    <row r="4938" spans="4:4" x14ac:dyDescent="0.2">
      <c r="D4938" s="11"/>
    </row>
    <row r="4939" spans="4:4" x14ac:dyDescent="0.2">
      <c r="D4939" s="11"/>
    </row>
    <row r="4940" spans="4:4" x14ac:dyDescent="0.2">
      <c r="D4940" s="11"/>
    </row>
    <row r="4941" spans="4:4" x14ac:dyDescent="0.2">
      <c r="D4941" s="11"/>
    </row>
    <row r="4942" spans="4:4" x14ac:dyDescent="0.2">
      <c r="D4942" s="11"/>
    </row>
    <row r="4943" spans="4:4" x14ac:dyDescent="0.2">
      <c r="D4943" s="11"/>
    </row>
    <row r="4944" spans="4:4" x14ac:dyDescent="0.2">
      <c r="D4944" s="11"/>
    </row>
    <row r="4945" spans="4:4" x14ac:dyDescent="0.2">
      <c r="D4945" s="11"/>
    </row>
    <row r="4946" spans="4:4" x14ac:dyDescent="0.2">
      <c r="D4946" s="11"/>
    </row>
    <row r="4947" spans="4:4" x14ac:dyDescent="0.2">
      <c r="D4947" s="11"/>
    </row>
    <row r="4948" spans="4:4" x14ac:dyDescent="0.2">
      <c r="D4948" s="11"/>
    </row>
    <row r="4949" spans="4:4" x14ac:dyDescent="0.2">
      <c r="D4949" s="11"/>
    </row>
    <row r="4950" spans="4:4" x14ac:dyDescent="0.2">
      <c r="D4950" s="11"/>
    </row>
    <row r="4951" spans="4:4" x14ac:dyDescent="0.2">
      <c r="D4951" s="11"/>
    </row>
    <row r="4952" spans="4:4" x14ac:dyDescent="0.2">
      <c r="D4952" s="11"/>
    </row>
    <row r="4953" spans="4:4" x14ac:dyDescent="0.2">
      <c r="D4953" s="11"/>
    </row>
    <row r="4954" spans="4:4" x14ac:dyDescent="0.2">
      <c r="D4954" s="11"/>
    </row>
    <row r="4955" spans="4:4" x14ac:dyDescent="0.2">
      <c r="D4955" s="11"/>
    </row>
    <row r="4956" spans="4:4" x14ac:dyDescent="0.2">
      <c r="D4956" s="11"/>
    </row>
    <row r="4957" spans="4:4" x14ac:dyDescent="0.2">
      <c r="D4957" s="11"/>
    </row>
    <row r="4958" spans="4:4" x14ac:dyDescent="0.2">
      <c r="D4958" s="11"/>
    </row>
    <row r="4959" spans="4:4" x14ac:dyDescent="0.2">
      <c r="D4959" s="11"/>
    </row>
    <row r="4960" spans="4:4" x14ac:dyDescent="0.2">
      <c r="D4960" s="11"/>
    </row>
    <row r="4961" spans="4:4" x14ac:dyDescent="0.2">
      <c r="D4961" s="11"/>
    </row>
    <row r="4962" spans="4:4" x14ac:dyDescent="0.2">
      <c r="D4962" s="11"/>
    </row>
    <row r="4963" spans="4:4" x14ac:dyDescent="0.2">
      <c r="D4963" s="11"/>
    </row>
    <row r="4964" spans="4:4" x14ac:dyDescent="0.2">
      <c r="D4964" s="11"/>
    </row>
    <row r="4965" spans="4:4" x14ac:dyDescent="0.2">
      <c r="D4965" s="11"/>
    </row>
    <row r="4966" spans="4:4" x14ac:dyDescent="0.2">
      <c r="D4966" s="11"/>
    </row>
    <row r="4967" spans="4:4" x14ac:dyDescent="0.2">
      <c r="D4967" s="11"/>
    </row>
    <row r="4968" spans="4:4" x14ac:dyDescent="0.2">
      <c r="D4968" s="11"/>
    </row>
    <row r="4969" spans="4:4" x14ac:dyDescent="0.2">
      <c r="D4969" s="11"/>
    </row>
    <row r="4970" spans="4:4" x14ac:dyDescent="0.2">
      <c r="D4970" s="11"/>
    </row>
    <row r="4971" spans="4:4" x14ac:dyDescent="0.2">
      <c r="D4971" s="11"/>
    </row>
    <row r="4972" spans="4:4" x14ac:dyDescent="0.2">
      <c r="D4972" s="11"/>
    </row>
    <row r="4973" spans="4:4" x14ac:dyDescent="0.2">
      <c r="D4973" s="11"/>
    </row>
    <row r="4974" spans="4:4" x14ac:dyDescent="0.2">
      <c r="D4974" s="11"/>
    </row>
    <row r="4975" spans="4:4" x14ac:dyDescent="0.2">
      <c r="D4975" s="11"/>
    </row>
    <row r="4976" spans="4:4" x14ac:dyDescent="0.2">
      <c r="D4976" s="11"/>
    </row>
    <row r="4977" spans="4:4" x14ac:dyDescent="0.2">
      <c r="D4977" s="11"/>
    </row>
    <row r="4978" spans="4:4" x14ac:dyDescent="0.2">
      <c r="D4978" s="11"/>
    </row>
    <row r="4979" spans="4:4" x14ac:dyDescent="0.2">
      <c r="D4979" s="11"/>
    </row>
    <row r="4980" spans="4:4" x14ac:dyDescent="0.2">
      <c r="D4980" s="11"/>
    </row>
    <row r="4981" spans="4:4" x14ac:dyDescent="0.2">
      <c r="D4981" s="11"/>
    </row>
    <row r="4982" spans="4:4" x14ac:dyDescent="0.2">
      <c r="D4982" s="11"/>
    </row>
    <row r="4983" spans="4:4" x14ac:dyDescent="0.2">
      <c r="D4983" s="11"/>
    </row>
    <row r="4984" spans="4:4" x14ac:dyDescent="0.2">
      <c r="D4984" s="11"/>
    </row>
    <row r="4985" spans="4:4" x14ac:dyDescent="0.2">
      <c r="D4985" s="11"/>
    </row>
    <row r="4986" spans="4:4" x14ac:dyDescent="0.2">
      <c r="D4986" s="11"/>
    </row>
    <row r="4987" spans="4:4" x14ac:dyDescent="0.2">
      <c r="D4987" s="11"/>
    </row>
    <row r="4988" spans="4:4" x14ac:dyDescent="0.2">
      <c r="D4988" s="11"/>
    </row>
    <row r="4989" spans="4:4" x14ac:dyDescent="0.2">
      <c r="D4989" s="11"/>
    </row>
    <row r="4990" spans="4:4" x14ac:dyDescent="0.2">
      <c r="D4990" s="11"/>
    </row>
    <row r="4991" spans="4:4" x14ac:dyDescent="0.2">
      <c r="D4991" s="11"/>
    </row>
    <row r="4992" spans="4:4" x14ac:dyDescent="0.2">
      <c r="D4992" s="11"/>
    </row>
    <row r="4993" spans="4:4" x14ac:dyDescent="0.2">
      <c r="D4993" s="11"/>
    </row>
    <row r="4994" spans="4:4" x14ac:dyDescent="0.2">
      <c r="D4994" s="11"/>
    </row>
    <row r="4995" spans="4:4" x14ac:dyDescent="0.2">
      <c r="D4995" s="11"/>
    </row>
    <row r="4996" spans="4:4" x14ac:dyDescent="0.2">
      <c r="D4996" s="11"/>
    </row>
    <row r="4997" spans="4:4" x14ac:dyDescent="0.2">
      <c r="D4997" s="11"/>
    </row>
    <row r="4998" spans="4:4" x14ac:dyDescent="0.2">
      <c r="D4998" s="11"/>
    </row>
    <row r="4999" spans="4:4" x14ac:dyDescent="0.2">
      <c r="D4999" s="11"/>
    </row>
    <row r="5000" spans="4:4" x14ac:dyDescent="0.2">
      <c r="D5000" s="11"/>
    </row>
    <row r="5001" spans="4:4" x14ac:dyDescent="0.2">
      <c r="D5001" s="11"/>
    </row>
    <row r="5002" spans="4:4" x14ac:dyDescent="0.2">
      <c r="D5002" s="11"/>
    </row>
    <row r="5003" spans="4:4" x14ac:dyDescent="0.2">
      <c r="D5003" s="11"/>
    </row>
    <row r="5004" spans="4:4" x14ac:dyDescent="0.2">
      <c r="D5004" s="11"/>
    </row>
    <row r="5005" spans="4:4" x14ac:dyDescent="0.2">
      <c r="D5005" s="11"/>
    </row>
    <row r="5006" spans="4:4" x14ac:dyDescent="0.2">
      <c r="D5006" s="11"/>
    </row>
    <row r="5007" spans="4:4" x14ac:dyDescent="0.2">
      <c r="D5007" s="11"/>
    </row>
    <row r="5008" spans="4:4" x14ac:dyDescent="0.2">
      <c r="D5008" s="11"/>
    </row>
    <row r="5009" spans="4:4" x14ac:dyDescent="0.2">
      <c r="D5009" s="11"/>
    </row>
    <row r="5010" spans="4:4" x14ac:dyDescent="0.2">
      <c r="D5010" s="11"/>
    </row>
    <row r="5011" spans="4:4" x14ac:dyDescent="0.2">
      <c r="D5011" s="11"/>
    </row>
  </sheetData>
  <sheetProtection password="CCE1" sheet="1" objects="1" scenarios="1"/>
  <protectedRanges>
    <protectedRange sqref="F9 F16 F21 F27 F33 F37 F42 F45 F50 F54 F58 F61 F64 F69 F72 F74 F78 F82 F87" name="Oblast1"/>
  </protectedRanges>
  <mergeCells count="32">
    <mergeCell ref="C14:G14"/>
    <mergeCell ref="A1:G1"/>
    <mergeCell ref="C2:G2"/>
    <mergeCell ref="C3:G3"/>
    <mergeCell ref="C4:G4"/>
    <mergeCell ref="C10:G10"/>
    <mergeCell ref="C53:G53"/>
    <mergeCell ref="C20:G20"/>
    <mergeCell ref="C22:G22"/>
    <mergeCell ref="C26:G26"/>
    <mergeCell ref="C31:G31"/>
    <mergeCell ref="C34:G34"/>
    <mergeCell ref="C36:G36"/>
    <mergeCell ref="C38:G38"/>
    <mergeCell ref="C39:G39"/>
    <mergeCell ref="C41:G41"/>
    <mergeCell ref="C44:G44"/>
    <mergeCell ref="C49:G49"/>
    <mergeCell ref="C86:G86"/>
    <mergeCell ref="C91:G91"/>
    <mergeCell ref="C80:G80"/>
    <mergeCell ref="C57:G57"/>
    <mergeCell ref="C60:G60"/>
    <mergeCell ref="C62:G62"/>
    <mergeCell ref="C65:G65"/>
    <mergeCell ref="C66:G66"/>
    <mergeCell ref="C68:G68"/>
    <mergeCell ref="C70:G70"/>
    <mergeCell ref="C71:G71"/>
    <mergeCell ref="C73:G73"/>
    <mergeCell ref="C76:G76"/>
    <mergeCell ref="C79:G79"/>
  </mergeCells>
  <pageMargins left="0.70866141732283472" right="0.70866141732283472" top="0.78740157480314965" bottom="0.78740157480314965" header="0.31496062992125984" footer="0.31496062992125984"/>
  <pageSetup paperSize="9" scale="50" orientation="portrait" r:id="rId1"/>
  <headerFooter>
    <oddFooter>Stránka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4999"/>
  <sheetViews>
    <sheetView view="pageBreakPreview" zoomScale="85" zoomScaleNormal="100" zoomScaleSheetLayoutView="85" workbookViewId="0">
      <pane ySplit="7" topLeftCell="A8" activePane="bottomLeft" state="frozen"/>
      <selection pane="bottomLeft" activeCell="F8" sqref="F8"/>
    </sheetView>
  </sheetViews>
  <sheetFormatPr defaultRowHeight="12.75" outlineLevelRow="3" x14ac:dyDescent="0.2"/>
  <cols>
    <col min="1" max="1" width="3.42578125" customWidth="1"/>
    <col min="2" max="2" width="12.7109375" style="277" customWidth="1"/>
    <col min="3" max="3" width="63.28515625" style="277" customWidth="1"/>
    <col min="4" max="4" width="4.85546875" customWidth="1"/>
    <col min="5" max="5" width="10.7109375" customWidth="1"/>
    <col min="6" max="6" width="9.85546875" customWidth="1"/>
    <col min="7" max="7" width="12.7109375" customWidth="1"/>
    <col min="9" max="11" width="12.7109375" customWidth="1"/>
    <col min="12" max="12" width="9.140625" customWidth="1"/>
    <col min="14" max="24" width="9.140625" customWidth="1"/>
    <col min="36" max="36" width="98.7109375" customWidth="1"/>
  </cols>
  <sheetData>
    <row r="1" spans="1:43" ht="15.75" customHeight="1" x14ac:dyDescent="0.25">
      <c r="A1" s="401" t="s">
        <v>3011</v>
      </c>
      <c r="B1" s="401"/>
      <c r="C1" s="401"/>
      <c r="D1" s="401"/>
      <c r="E1" s="401"/>
      <c r="F1" s="401"/>
      <c r="G1" s="401"/>
    </row>
    <row r="2" spans="1:43" ht="25.15" customHeight="1" x14ac:dyDescent="0.2">
      <c r="A2" s="275" t="s">
        <v>100</v>
      </c>
      <c r="B2" s="276" t="s">
        <v>2610</v>
      </c>
      <c r="C2" s="402" t="s">
        <v>2611</v>
      </c>
      <c r="D2" s="403"/>
      <c r="E2" s="403"/>
      <c r="F2" s="403"/>
      <c r="G2" s="404"/>
    </row>
    <row r="3" spans="1:43" ht="25.15" customHeight="1" x14ac:dyDescent="0.2">
      <c r="A3" s="275" t="s">
        <v>7</v>
      </c>
      <c r="B3" s="276" t="s">
        <v>2950</v>
      </c>
      <c r="C3" s="402" t="s">
        <v>2951</v>
      </c>
      <c r="D3" s="403"/>
      <c r="E3" s="403"/>
      <c r="F3" s="403"/>
      <c r="G3" s="404"/>
      <c r="L3" s="277"/>
    </row>
    <row r="4" spans="1:43" ht="25.15" customHeight="1" x14ac:dyDescent="0.2">
      <c r="A4" s="278" t="s">
        <v>8</v>
      </c>
      <c r="B4" s="279" t="s">
        <v>2952</v>
      </c>
      <c r="C4" s="405" t="s">
        <v>2606</v>
      </c>
      <c r="D4" s="406"/>
      <c r="E4" s="406"/>
      <c r="F4" s="406"/>
      <c r="G4" s="407"/>
    </row>
    <row r="5" spans="1:43" x14ac:dyDescent="0.2">
      <c r="D5" s="11"/>
    </row>
    <row r="6" spans="1:43" ht="38.25" x14ac:dyDescent="0.2">
      <c r="A6" s="280" t="s">
        <v>107</v>
      </c>
      <c r="B6" s="281" t="s">
        <v>108</v>
      </c>
      <c r="C6" s="281" t="s">
        <v>109</v>
      </c>
      <c r="D6" s="282" t="s">
        <v>110</v>
      </c>
      <c r="E6" s="280" t="s">
        <v>2616</v>
      </c>
      <c r="F6" s="283" t="s">
        <v>2617</v>
      </c>
      <c r="G6" s="280" t="s">
        <v>28</v>
      </c>
      <c r="H6" s="284" t="s">
        <v>113</v>
      </c>
      <c r="I6" s="312" t="s">
        <v>2353</v>
      </c>
      <c r="J6" s="312" t="s">
        <v>2354</v>
      </c>
      <c r="K6" s="312" t="s">
        <v>2352</v>
      </c>
    </row>
    <row r="7" spans="1:43" hidden="1" x14ac:dyDescent="0.2">
      <c r="A7" s="4"/>
      <c r="B7" s="5"/>
      <c r="C7" s="5"/>
      <c r="D7" s="7"/>
      <c r="E7" s="285"/>
      <c r="F7" s="136"/>
      <c r="G7" s="136"/>
      <c r="H7" s="136"/>
      <c r="I7" s="136"/>
      <c r="J7" s="136"/>
      <c r="K7" s="136"/>
    </row>
    <row r="8" spans="1:43" x14ac:dyDescent="0.2">
      <c r="A8" s="286" t="s">
        <v>114</v>
      </c>
      <c r="B8" s="287" t="s">
        <v>44</v>
      </c>
      <c r="C8" s="288" t="s">
        <v>45</v>
      </c>
      <c r="D8" s="289"/>
      <c r="E8" s="290"/>
      <c r="F8" s="291"/>
      <c r="G8" s="291">
        <f>SUMIF(P9:P23,"&lt;&gt;NOR",G9:G23)</f>
        <v>0</v>
      </c>
      <c r="H8" s="291"/>
      <c r="I8" s="291">
        <f>G8</f>
        <v>0</v>
      </c>
      <c r="J8" s="291"/>
      <c r="K8" s="291"/>
    </row>
    <row r="9" spans="1:43" ht="22.5" outlineLevel="1" x14ac:dyDescent="0.2">
      <c r="A9" s="292">
        <v>1</v>
      </c>
      <c r="B9" s="293" t="s">
        <v>140</v>
      </c>
      <c r="C9" s="294" t="s">
        <v>2619</v>
      </c>
      <c r="D9" s="295" t="s">
        <v>128</v>
      </c>
      <c r="E9" s="296">
        <v>12.167999999999999</v>
      </c>
      <c r="F9" s="297"/>
      <c r="G9" s="298">
        <f>ROUND(E9*F9,2)</f>
        <v>0</v>
      </c>
      <c r="H9" s="298" t="s">
        <v>811</v>
      </c>
      <c r="I9" s="298">
        <f>G9</f>
        <v>0</v>
      </c>
      <c r="J9" s="298"/>
      <c r="K9" s="298"/>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row>
    <row r="10" spans="1:43" outlineLevel="2" x14ac:dyDescent="0.2">
      <c r="A10" s="232"/>
      <c r="B10" s="300"/>
      <c r="C10" s="395" t="s">
        <v>2621</v>
      </c>
      <c r="D10" s="396"/>
      <c r="E10" s="396"/>
      <c r="F10" s="396"/>
      <c r="G10" s="396"/>
      <c r="H10" s="299"/>
      <c r="I10" s="299"/>
      <c r="J10" s="299"/>
      <c r="K10" s="299"/>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1:43" outlineLevel="2" x14ac:dyDescent="0.2">
      <c r="A11" s="232"/>
      <c r="B11" s="300"/>
      <c r="C11" s="397" t="s">
        <v>2623</v>
      </c>
      <c r="D11" s="398"/>
      <c r="E11" s="398"/>
      <c r="F11" s="398"/>
      <c r="G11" s="398"/>
      <c r="H11" s="299"/>
      <c r="I11" s="299"/>
      <c r="J11" s="299"/>
      <c r="K11" s="299"/>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outlineLevel="2" x14ac:dyDescent="0.2">
      <c r="A12" s="232"/>
      <c r="B12" s="300"/>
      <c r="C12" s="301" t="s">
        <v>2953</v>
      </c>
      <c r="D12" s="302"/>
      <c r="E12" s="303"/>
      <c r="F12" s="299"/>
      <c r="G12" s="299"/>
      <c r="H12" s="299"/>
      <c r="I12" s="299"/>
      <c r="J12" s="299"/>
      <c r="K12" s="299"/>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row>
    <row r="13" spans="1:43" outlineLevel="3" x14ac:dyDescent="0.2">
      <c r="A13" s="232"/>
      <c r="B13" s="300"/>
      <c r="C13" s="301" t="s">
        <v>2954</v>
      </c>
      <c r="D13" s="302"/>
      <c r="E13" s="303">
        <v>9.7919999999999998</v>
      </c>
      <c r="F13" s="299"/>
      <c r="G13" s="299"/>
      <c r="H13" s="299"/>
      <c r="I13" s="299"/>
      <c r="J13" s="299"/>
      <c r="K13" s="299"/>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outlineLevel="3" x14ac:dyDescent="0.2">
      <c r="A14" s="232"/>
      <c r="B14" s="300"/>
      <c r="C14" s="301" t="s">
        <v>2955</v>
      </c>
      <c r="D14" s="302"/>
      <c r="E14" s="303">
        <v>2.3759999999999999</v>
      </c>
      <c r="F14" s="299"/>
      <c r="G14" s="299"/>
      <c r="H14" s="299"/>
      <c r="I14" s="299"/>
      <c r="J14" s="299"/>
      <c r="K14" s="299"/>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outlineLevel="2" x14ac:dyDescent="0.2">
      <c r="A15" s="232"/>
      <c r="B15" s="300"/>
      <c r="C15" s="393"/>
      <c r="D15" s="394"/>
      <c r="E15" s="394"/>
      <c r="F15" s="394"/>
      <c r="G15" s="394"/>
      <c r="H15" s="299"/>
      <c r="I15" s="299"/>
      <c r="J15" s="299"/>
      <c r="K15" s="299"/>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outlineLevel="1" x14ac:dyDescent="0.2">
      <c r="A16" s="292">
        <v>2</v>
      </c>
      <c r="B16" s="293" t="s">
        <v>2628</v>
      </c>
      <c r="C16" s="294" t="s">
        <v>2629</v>
      </c>
      <c r="D16" s="295" t="s">
        <v>160</v>
      </c>
      <c r="E16" s="296">
        <v>23.76</v>
      </c>
      <c r="F16" s="297"/>
      <c r="G16" s="298">
        <f>ROUND(E16*F16,2)</f>
        <v>0</v>
      </c>
      <c r="H16" s="298" t="s">
        <v>811</v>
      </c>
      <c r="I16" s="298">
        <f>G16</f>
        <v>0</v>
      </c>
      <c r="J16" s="298"/>
      <c r="K16" s="298"/>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outlineLevel="2" x14ac:dyDescent="0.2">
      <c r="A17" s="232"/>
      <c r="B17" s="300"/>
      <c r="C17" s="395" t="s">
        <v>2630</v>
      </c>
      <c r="D17" s="396"/>
      <c r="E17" s="396"/>
      <c r="F17" s="396"/>
      <c r="G17" s="396"/>
      <c r="H17" s="299"/>
      <c r="I17" s="299"/>
      <c r="J17" s="299"/>
      <c r="K17" s="299"/>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outlineLevel="2" x14ac:dyDescent="0.2">
      <c r="A18" s="232"/>
      <c r="B18" s="300"/>
      <c r="C18" s="301" t="s">
        <v>2956</v>
      </c>
      <c r="D18" s="302"/>
      <c r="E18" s="303">
        <v>23.76</v>
      </c>
      <c r="F18" s="299"/>
      <c r="G18" s="299"/>
      <c r="H18" s="299"/>
      <c r="I18" s="299"/>
      <c r="J18" s="299"/>
      <c r="K18" s="299"/>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outlineLevel="2" x14ac:dyDescent="0.2">
      <c r="A19" s="232"/>
      <c r="B19" s="300"/>
      <c r="C19" s="393"/>
      <c r="D19" s="394"/>
      <c r="E19" s="394"/>
      <c r="F19" s="394"/>
      <c r="G19" s="394"/>
      <c r="H19" s="299"/>
      <c r="I19" s="299"/>
      <c r="J19" s="299"/>
      <c r="K19" s="299"/>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22.5" outlineLevel="1" x14ac:dyDescent="0.2">
      <c r="A20" s="292">
        <v>3</v>
      </c>
      <c r="B20" s="293" t="s">
        <v>2632</v>
      </c>
      <c r="C20" s="294" t="s">
        <v>2633</v>
      </c>
      <c r="D20" s="295" t="s">
        <v>160</v>
      </c>
      <c r="E20" s="296">
        <v>23.76</v>
      </c>
      <c r="F20" s="297"/>
      <c r="G20" s="298">
        <f>ROUND(E20*F20,2)</f>
        <v>0</v>
      </c>
      <c r="H20" s="298" t="s">
        <v>811</v>
      </c>
      <c r="I20" s="298">
        <f>G20</f>
        <v>0</v>
      </c>
      <c r="J20" s="298"/>
      <c r="K20" s="298"/>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outlineLevel="2" x14ac:dyDescent="0.2">
      <c r="A21" s="232"/>
      <c r="B21" s="300"/>
      <c r="C21" s="395" t="s">
        <v>2634</v>
      </c>
      <c r="D21" s="396"/>
      <c r="E21" s="396"/>
      <c r="F21" s="396"/>
      <c r="G21" s="396"/>
      <c r="H21" s="299"/>
      <c r="I21" s="299"/>
      <c r="J21" s="299"/>
      <c r="K21" s="299"/>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outlineLevel="2" x14ac:dyDescent="0.2">
      <c r="A22" s="232"/>
      <c r="B22" s="300"/>
      <c r="C22" s="301" t="s">
        <v>2956</v>
      </c>
      <c r="D22" s="302"/>
      <c r="E22" s="303">
        <v>23.76</v>
      </c>
      <c r="F22" s="299"/>
      <c r="G22" s="299"/>
      <c r="H22" s="299"/>
      <c r="I22" s="299"/>
      <c r="J22" s="299"/>
      <c r="K22" s="299"/>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outlineLevel="2" x14ac:dyDescent="0.2">
      <c r="A23" s="232"/>
      <c r="B23" s="300"/>
      <c r="C23" s="393"/>
      <c r="D23" s="394"/>
      <c r="E23" s="394"/>
      <c r="F23" s="394"/>
      <c r="G23" s="394"/>
      <c r="H23" s="299"/>
      <c r="I23" s="299"/>
      <c r="J23" s="299"/>
      <c r="K23" s="299"/>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x14ac:dyDescent="0.2">
      <c r="A24" s="286" t="s">
        <v>114</v>
      </c>
      <c r="B24" s="287" t="s">
        <v>66</v>
      </c>
      <c r="C24" s="288" t="s">
        <v>67</v>
      </c>
      <c r="D24" s="289"/>
      <c r="E24" s="290"/>
      <c r="F24" s="291"/>
      <c r="G24" s="291">
        <f>SUMIF(P25:P58,"&lt;&gt;NOR",G25:G58)</f>
        <v>0</v>
      </c>
      <c r="H24" s="291"/>
      <c r="I24" s="291">
        <f>G24</f>
        <v>0</v>
      </c>
      <c r="J24" s="291"/>
      <c r="K24" s="291"/>
    </row>
    <row r="25" spans="1:43" outlineLevel="1" x14ac:dyDescent="0.2">
      <c r="A25" s="292">
        <v>4</v>
      </c>
      <c r="B25" s="293" t="s">
        <v>2635</v>
      </c>
      <c r="C25" s="294" t="s">
        <v>2636</v>
      </c>
      <c r="D25" s="295" t="s">
        <v>128</v>
      </c>
      <c r="E25" s="296">
        <v>9.7919999999999998</v>
      </c>
      <c r="F25" s="297"/>
      <c r="G25" s="298">
        <f>ROUND(E25*F25,2)</f>
        <v>0</v>
      </c>
      <c r="H25" s="298" t="s">
        <v>811</v>
      </c>
      <c r="I25" s="298">
        <f>G25</f>
        <v>0</v>
      </c>
      <c r="J25" s="298"/>
      <c r="K25" s="298"/>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outlineLevel="2" x14ac:dyDescent="0.2">
      <c r="A26" s="232"/>
      <c r="B26" s="300"/>
      <c r="C26" s="395" t="s">
        <v>2637</v>
      </c>
      <c r="D26" s="396"/>
      <c r="E26" s="396"/>
      <c r="F26" s="396"/>
      <c r="G26" s="396"/>
      <c r="H26" s="299"/>
      <c r="I26" s="299"/>
      <c r="J26" s="299"/>
      <c r="K26" s="299"/>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row>
    <row r="27" spans="1:43" outlineLevel="2" x14ac:dyDescent="0.2">
      <c r="A27" s="232"/>
      <c r="B27" s="300"/>
      <c r="C27" s="301" t="s">
        <v>2957</v>
      </c>
      <c r="D27" s="302"/>
      <c r="E27" s="303">
        <v>9.7919999999999998</v>
      </c>
      <c r="F27" s="299"/>
      <c r="G27" s="299"/>
      <c r="H27" s="299"/>
      <c r="I27" s="299"/>
      <c r="J27" s="299"/>
      <c r="K27" s="299"/>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outlineLevel="2" x14ac:dyDescent="0.2">
      <c r="A28" s="232"/>
      <c r="B28" s="300"/>
      <c r="C28" s="393"/>
      <c r="D28" s="394"/>
      <c r="E28" s="394"/>
      <c r="F28" s="394"/>
      <c r="G28" s="394"/>
      <c r="H28" s="299"/>
      <c r="I28" s="299"/>
      <c r="J28" s="299"/>
      <c r="K28" s="299"/>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22.5" outlineLevel="1" x14ac:dyDescent="0.2">
      <c r="A29" s="292">
        <v>5</v>
      </c>
      <c r="B29" s="293" t="s">
        <v>2667</v>
      </c>
      <c r="C29" s="294" t="s">
        <v>2668</v>
      </c>
      <c r="D29" s="295" t="s">
        <v>128</v>
      </c>
      <c r="E29" s="296">
        <v>10.8</v>
      </c>
      <c r="F29" s="297"/>
      <c r="G29" s="298">
        <f>ROUND(E29*F29,2)</f>
        <v>0</v>
      </c>
      <c r="H29" s="298" t="s">
        <v>811</v>
      </c>
      <c r="I29" s="298">
        <f>G29</f>
        <v>0</v>
      </c>
      <c r="J29" s="298"/>
      <c r="K29" s="298"/>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22.5" outlineLevel="2" x14ac:dyDescent="0.2">
      <c r="A30" s="232"/>
      <c r="B30" s="300"/>
      <c r="C30" s="395" t="s">
        <v>2669</v>
      </c>
      <c r="D30" s="396"/>
      <c r="E30" s="396"/>
      <c r="F30" s="396"/>
      <c r="G30" s="396"/>
      <c r="H30" s="299"/>
      <c r="I30" s="299"/>
      <c r="J30" s="299"/>
      <c r="K30" s="299"/>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304" t="str">
        <f>C30</f>
        <v>nebo vybourání otvorů průřezové plochy přes 4 m2 ve zdivu nadzákladovém, včetně pomocného lešení o výšce podlahy do 1900 mm a pro zatížení do 1,5 kPa  (150 kg/m2)</v>
      </c>
      <c r="AK30" s="107"/>
      <c r="AL30" s="107"/>
      <c r="AM30" s="107"/>
      <c r="AN30" s="107"/>
      <c r="AO30" s="107"/>
      <c r="AP30" s="107"/>
      <c r="AQ30" s="107"/>
    </row>
    <row r="31" spans="1:43" outlineLevel="2" x14ac:dyDescent="0.2">
      <c r="A31" s="232"/>
      <c r="B31" s="300"/>
      <c r="C31" s="301" t="s">
        <v>2958</v>
      </c>
      <c r="D31" s="302"/>
      <c r="E31" s="303">
        <v>10.8</v>
      </c>
      <c r="F31" s="299"/>
      <c r="G31" s="299"/>
      <c r="H31" s="299"/>
      <c r="I31" s="299"/>
      <c r="J31" s="299"/>
      <c r="K31" s="299"/>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outlineLevel="2" x14ac:dyDescent="0.2">
      <c r="A32" s="232"/>
      <c r="B32" s="300"/>
      <c r="C32" s="393"/>
      <c r="D32" s="394"/>
      <c r="E32" s="394"/>
      <c r="F32" s="394"/>
      <c r="G32" s="394"/>
      <c r="H32" s="299"/>
      <c r="I32" s="299"/>
      <c r="J32" s="299"/>
      <c r="K32" s="299"/>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outlineLevel="1" x14ac:dyDescent="0.2">
      <c r="A33" s="292">
        <v>6</v>
      </c>
      <c r="B33" s="293" t="s">
        <v>2726</v>
      </c>
      <c r="C33" s="294" t="s">
        <v>2727</v>
      </c>
      <c r="D33" s="295" t="s">
        <v>128</v>
      </c>
      <c r="E33" s="296">
        <v>3.5640000000000001</v>
      </c>
      <c r="F33" s="297"/>
      <c r="G33" s="298">
        <f>ROUND(E33*F33,2)</f>
        <v>0</v>
      </c>
      <c r="H33" s="298" t="s">
        <v>811</v>
      </c>
      <c r="I33" s="298">
        <f>G33</f>
        <v>0</v>
      </c>
      <c r="J33" s="298"/>
      <c r="K33" s="298"/>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outlineLevel="2" x14ac:dyDescent="0.2">
      <c r="A34" s="232"/>
      <c r="B34" s="300"/>
      <c r="C34" s="395" t="s">
        <v>2728</v>
      </c>
      <c r="D34" s="396"/>
      <c r="E34" s="396"/>
      <c r="F34" s="396"/>
      <c r="G34" s="396"/>
      <c r="H34" s="299"/>
      <c r="I34" s="299"/>
      <c r="J34" s="299"/>
      <c r="K34" s="299"/>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row>
    <row r="35" spans="1:43" outlineLevel="2" x14ac:dyDescent="0.2">
      <c r="A35" s="232"/>
      <c r="B35" s="300"/>
      <c r="C35" s="301" t="s">
        <v>2959</v>
      </c>
      <c r="D35" s="302"/>
      <c r="E35" s="303">
        <v>3.5640000000000001</v>
      </c>
      <c r="F35" s="299"/>
      <c r="G35" s="299"/>
      <c r="H35" s="299"/>
      <c r="I35" s="299"/>
      <c r="J35" s="299"/>
      <c r="K35" s="299"/>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outlineLevel="2" x14ac:dyDescent="0.2">
      <c r="A36" s="232"/>
      <c r="B36" s="300"/>
      <c r="C36" s="393"/>
      <c r="D36" s="394"/>
      <c r="E36" s="394"/>
      <c r="F36" s="394"/>
      <c r="G36" s="394"/>
      <c r="H36" s="299"/>
      <c r="I36" s="299"/>
      <c r="J36" s="299"/>
      <c r="K36" s="299"/>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22.5" outlineLevel="1" x14ac:dyDescent="0.2">
      <c r="A37" s="292">
        <v>7</v>
      </c>
      <c r="B37" s="293" t="s">
        <v>2730</v>
      </c>
      <c r="C37" s="294" t="s">
        <v>2731</v>
      </c>
      <c r="D37" s="295" t="s">
        <v>128</v>
      </c>
      <c r="E37" s="296">
        <v>2.3759999999999999</v>
      </c>
      <c r="F37" s="297"/>
      <c r="G37" s="298">
        <f>ROUND(E37*F37,2)</f>
        <v>0</v>
      </c>
      <c r="H37" s="298" t="s">
        <v>811</v>
      </c>
      <c r="I37" s="298">
        <f>G37</f>
        <v>0</v>
      </c>
      <c r="J37" s="298"/>
      <c r="K37" s="298"/>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outlineLevel="2" x14ac:dyDescent="0.2">
      <c r="A38" s="232"/>
      <c r="B38" s="300"/>
      <c r="C38" s="301" t="s">
        <v>2960</v>
      </c>
      <c r="D38" s="302"/>
      <c r="E38" s="303">
        <v>2.3759999999999999</v>
      </c>
      <c r="F38" s="299"/>
      <c r="G38" s="299"/>
      <c r="H38" s="299"/>
      <c r="I38" s="299"/>
      <c r="J38" s="299"/>
      <c r="K38" s="299"/>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row>
    <row r="39" spans="1:43" outlineLevel="2" x14ac:dyDescent="0.2">
      <c r="A39" s="232"/>
      <c r="B39" s="300"/>
      <c r="C39" s="393"/>
      <c r="D39" s="394"/>
      <c r="E39" s="394"/>
      <c r="F39" s="394"/>
      <c r="G39" s="394"/>
      <c r="H39" s="299"/>
      <c r="I39" s="299"/>
      <c r="J39" s="299"/>
      <c r="K39" s="299"/>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outlineLevel="1" x14ac:dyDescent="0.2">
      <c r="A40" s="292">
        <v>8</v>
      </c>
      <c r="B40" s="293" t="s">
        <v>2961</v>
      </c>
      <c r="C40" s="294" t="s">
        <v>2962</v>
      </c>
      <c r="D40" s="295" t="s">
        <v>118</v>
      </c>
      <c r="E40" s="296">
        <v>2</v>
      </c>
      <c r="F40" s="297"/>
      <c r="G40" s="298">
        <f>ROUND(E40*F40,2)</f>
        <v>0</v>
      </c>
      <c r="H40" s="298" t="s">
        <v>811</v>
      </c>
      <c r="I40" s="298">
        <f>G40</f>
        <v>0</v>
      </c>
      <c r="J40" s="298"/>
      <c r="K40" s="298"/>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row>
    <row r="41" spans="1:43" outlineLevel="2" x14ac:dyDescent="0.2">
      <c r="A41" s="232"/>
      <c r="B41" s="300"/>
      <c r="C41" s="393"/>
      <c r="D41" s="394"/>
      <c r="E41" s="394"/>
      <c r="F41" s="394"/>
      <c r="G41" s="394"/>
      <c r="H41" s="299"/>
      <c r="I41" s="299"/>
      <c r="J41" s="299"/>
      <c r="K41" s="299"/>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row>
    <row r="42" spans="1:43" ht="22.5" outlineLevel="1" x14ac:dyDescent="0.2">
      <c r="A42" s="292">
        <v>9</v>
      </c>
      <c r="B42" s="293" t="s">
        <v>2963</v>
      </c>
      <c r="C42" s="294" t="s">
        <v>2964</v>
      </c>
      <c r="D42" s="295" t="s">
        <v>160</v>
      </c>
      <c r="E42" s="296">
        <v>8.4</v>
      </c>
      <c r="F42" s="297"/>
      <c r="G42" s="298">
        <f>ROUND(E42*F42,2)</f>
        <v>0</v>
      </c>
      <c r="H42" s="298" t="s">
        <v>811</v>
      </c>
      <c r="I42" s="298">
        <f>G42</f>
        <v>0</v>
      </c>
      <c r="J42" s="298"/>
      <c r="K42" s="298"/>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row>
    <row r="43" spans="1:43" outlineLevel="2" x14ac:dyDescent="0.2">
      <c r="A43" s="232"/>
      <c r="B43" s="300"/>
      <c r="C43" s="301" t="s">
        <v>2965</v>
      </c>
      <c r="D43" s="302"/>
      <c r="E43" s="303">
        <v>8.4</v>
      </c>
      <c r="F43" s="299"/>
      <c r="G43" s="299"/>
      <c r="H43" s="299"/>
      <c r="I43" s="299"/>
      <c r="J43" s="299"/>
      <c r="K43" s="299"/>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43" outlineLevel="2" x14ac:dyDescent="0.2">
      <c r="A44" s="232"/>
      <c r="B44" s="300"/>
      <c r="C44" s="393"/>
      <c r="D44" s="394"/>
      <c r="E44" s="394"/>
      <c r="F44" s="394"/>
      <c r="G44" s="394"/>
      <c r="H44" s="299"/>
      <c r="I44" s="299"/>
      <c r="J44" s="299"/>
      <c r="K44" s="299"/>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outlineLevel="1" x14ac:dyDescent="0.2">
      <c r="A45" s="292">
        <v>10</v>
      </c>
      <c r="B45" s="293" t="s">
        <v>2785</v>
      </c>
      <c r="C45" s="294" t="s">
        <v>2786</v>
      </c>
      <c r="D45" s="295" t="s">
        <v>210</v>
      </c>
      <c r="E45" s="296">
        <v>24.335999999999999</v>
      </c>
      <c r="F45" s="297"/>
      <c r="G45" s="298">
        <f>ROUND(E45*F45,2)</f>
        <v>0</v>
      </c>
      <c r="H45" s="298" t="s">
        <v>811</v>
      </c>
      <c r="I45" s="298">
        <f>G45</f>
        <v>0</v>
      </c>
      <c r="J45" s="298"/>
      <c r="K45" s="298"/>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outlineLevel="2" x14ac:dyDescent="0.2">
      <c r="A46" s="232"/>
      <c r="B46" s="300"/>
      <c r="C46" s="399" t="s">
        <v>2787</v>
      </c>
      <c r="D46" s="400"/>
      <c r="E46" s="400"/>
      <c r="F46" s="400"/>
      <c r="G46" s="400"/>
      <c r="H46" s="299"/>
      <c r="I46" s="299"/>
      <c r="J46" s="299"/>
      <c r="K46" s="299"/>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row>
    <row r="47" spans="1:43" outlineLevel="2" x14ac:dyDescent="0.2">
      <c r="A47" s="232"/>
      <c r="B47" s="300"/>
      <c r="C47" s="393"/>
      <c r="D47" s="394"/>
      <c r="E47" s="394"/>
      <c r="F47" s="394"/>
      <c r="G47" s="394"/>
      <c r="H47" s="299"/>
      <c r="I47" s="299"/>
      <c r="J47" s="299"/>
      <c r="K47" s="299"/>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outlineLevel="1" x14ac:dyDescent="0.2">
      <c r="A48" s="292">
        <v>11</v>
      </c>
      <c r="B48" s="293" t="s">
        <v>2788</v>
      </c>
      <c r="C48" s="294" t="s">
        <v>2789</v>
      </c>
      <c r="D48" s="295" t="s">
        <v>210</v>
      </c>
      <c r="E48" s="296">
        <v>24.335999999999999</v>
      </c>
      <c r="F48" s="297"/>
      <c r="G48" s="298">
        <f>ROUND(E48*F48,2)</f>
        <v>0</v>
      </c>
      <c r="H48" s="298" t="s">
        <v>811</v>
      </c>
      <c r="I48" s="298">
        <f>G48</f>
        <v>0</v>
      </c>
      <c r="J48" s="298"/>
      <c r="K48" s="298"/>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1:43" outlineLevel="2" x14ac:dyDescent="0.2">
      <c r="A49" s="232"/>
      <c r="B49" s="300"/>
      <c r="C49" s="399" t="s">
        <v>2790</v>
      </c>
      <c r="D49" s="400"/>
      <c r="E49" s="400"/>
      <c r="F49" s="400"/>
      <c r="G49" s="400"/>
      <c r="H49" s="299"/>
      <c r="I49" s="299"/>
      <c r="J49" s="299"/>
      <c r="K49" s="299"/>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outlineLevel="2" x14ac:dyDescent="0.2">
      <c r="A50" s="232"/>
      <c r="B50" s="300"/>
      <c r="C50" s="301" t="s">
        <v>2966</v>
      </c>
      <c r="D50" s="302"/>
      <c r="E50" s="303">
        <v>24.335999999999999</v>
      </c>
      <c r="F50" s="299"/>
      <c r="G50" s="299"/>
      <c r="H50" s="299"/>
      <c r="I50" s="299"/>
      <c r="J50" s="299"/>
      <c r="K50" s="299"/>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row>
    <row r="51" spans="1:43" outlineLevel="2" x14ac:dyDescent="0.2">
      <c r="A51" s="232"/>
      <c r="B51" s="300"/>
      <c r="C51" s="393"/>
      <c r="D51" s="394"/>
      <c r="E51" s="394"/>
      <c r="F51" s="394"/>
      <c r="G51" s="394"/>
      <c r="H51" s="299"/>
      <c r="I51" s="299"/>
      <c r="J51" s="299"/>
      <c r="K51" s="299"/>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row>
    <row r="52" spans="1:43" ht="22.5" outlineLevel="1" x14ac:dyDescent="0.2">
      <c r="A52" s="292">
        <v>12</v>
      </c>
      <c r="B52" s="293" t="s">
        <v>2799</v>
      </c>
      <c r="C52" s="294" t="s">
        <v>2800</v>
      </c>
      <c r="D52" s="295" t="s">
        <v>160</v>
      </c>
      <c r="E52" s="296">
        <v>29.88</v>
      </c>
      <c r="F52" s="297"/>
      <c r="G52" s="298">
        <f>ROUND(E52*F52,2)</f>
        <v>0</v>
      </c>
      <c r="H52" s="298" t="s">
        <v>811</v>
      </c>
      <c r="I52" s="298">
        <f>G52</f>
        <v>0</v>
      </c>
      <c r="J52" s="298"/>
      <c r="K52" s="298"/>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row>
    <row r="53" spans="1:43" outlineLevel="2" x14ac:dyDescent="0.2">
      <c r="A53" s="232"/>
      <c r="B53" s="300"/>
      <c r="C53" s="301" t="s">
        <v>2967</v>
      </c>
      <c r="D53" s="302"/>
      <c r="E53" s="303">
        <v>29.88</v>
      </c>
      <c r="F53" s="299"/>
      <c r="G53" s="299"/>
      <c r="H53" s="299"/>
      <c r="I53" s="299"/>
      <c r="J53" s="299"/>
      <c r="K53" s="299"/>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row>
    <row r="54" spans="1:43" outlineLevel="2" x14ac:dyDescent="0.2">
      <c r="A54" s="232"/>
      <c r="B54" s="300"/>
      <c r="C54" s="393"/>
      <c r="D54" s="394"/>
      <c r="E54" s="394"/>
      <c r="F54" s="394"/>
      <c r="G54" s="394"/>
      <c r="H54" s="299"/>
      <c r="I54" s="299"/>
      <c r="J54" s="299"/>
      <c r="K54" s="299"/>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row>
    <row r="55" spans="1:43" outlineLevel="1" x14ac:dyDescent="0.2">
      <c r="A55" s="292">
        <v>13</v>
      </c>
      <c r="B55" s="293" t="s">
        <v>2804</v>
      </c>
      <c r="C55" s="294" t="s">
        <v>2805</v>
      </c>
      <c r="D55" s="295" t="s">
        <v>2806</v>
      </c>
      <c r="E55" s="296">
        <v>4</v>
      </c>
      <c r="F55" s="297"/>
      <c r="G55" s="298">
        <f>ROUND(E55*F55,2)</f>
        <v>0</v>
      </c>
      <c r="H55" s="298" t="s">
        <v>811</v>
      </c>
      <c r="I55" s="298">
        <f>G55</f>
        <v>0</v>
      </c>
      <c r="J55" s="298"/>
      <c r="K55" s="298"/>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row>
    <row r="56" spans="1:43" outlineLevel="2" x14ac:dyDescent="0.2">
      <c r="A56" s="232"/>
      <c r="B56" s="300"/>
      <c r="C56" s="301" t="s">
        <v>2968</v>
      </c>
      <c r="D56" s="302"/>
      <c r="E56" s="303"/>
      <c r="F56" s="299"/>
      <c r="G56" s="299"/>
      <c r="H56" s="299"/>
      <c r="I56" s="299"/>
      <c r="J56" s="299"/>
      <c r="K56" s="299"/>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row>
    <row r="57" spans="1:43" outlineLevel="3" x14ac:dyDescent="0.2">
      <c r="A57" s="232"/>
      <c r="B57" s="300"/>
      <c r="C57" s="301" t="s">
        <v>2969</v>
      </c>
      <c r="D57" s="302"/>
      <c r="E57" s="303">
        <v>4</v>
      </c>
      <c r="F57" s="299"/>
      <c r="G57" s="299"/>
      <c r="H57" s="299"/>
      <c r="I57" s="299"/>
      <c r="J57" s="299"/>
      <c r="K57" s="299"/>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row>
    <row r="58" spans="1:43" outlineLevel="2" x14ac:dyDescent="0.2">
      <c r="A58" s="232"/>
      <c r="B58" s="300"/>
      <c r="C58" s="393"/>
      <c r="D58" s="394"/>
      <c r="E58" s="394"/>
      <c r="F58" s="394"/>
      <c r="G58" s="394"/>
      <c r="H58" s="299"/>
      <c r="I58" s="299"/>
      <c r="J58" s="299"/>
      <c r="K58" s="299"/>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row>
    <row r="59" spans="1:43" x14ac:dyDescent="0.2">
      <c r="A59" s="286" t="s">
        <v>114</v>
      </c>
      <c r="B59" s="287" t="s">
        <v>2858</v>
      </c>
      <c r="C59" s="288" t="s">
        <v>2859</v>
      </c>
      <c r="D59" s="289"/>
      <c r="E59" s="290"/>
      <c r="F59" s="291"/>
      <c r="G59" s="291">
        <f>SUMIF(P60:P79,"&lt;&gt;NOR",G60:G79)</f>
        <v>0</v>
      </c>
      <c r="H59" s="291"/>
      <c r="I59" s="291">
        <f>G59</f>
        <v>0</v>
      </c>
      <c r="J59" s="291"/>
      <c r="K59" s="291"/>
    </row>
    <row r="60" spans="1:43" outlineLevel="1" x14ac:dyDescent="0.2">
      <c r="A60" s="292">
        <v>14</v>
      </c>
      <c r="B60" s="293" t="s">
        <v>2860</v>
      </c>
      <c r="C60" s="294" t="s">
        <v>2861</v>
      </c>
      <c r="D60" s="295" t="s">
        <v>210</v>
      </c>
      <c r="E60" s="296">
        <v>0.5544</v>
      </c>
      <c r="F60" s="297"/>
      <c r="G60" s="298">
        <f>ROUND(E60*F60,2)</f>
        <v>0</v>
      </c>
      <c r="H60" s="298" t="s">
        <v>811</v>
      </c>
      <c r="I60" s="298">
        <f>G60</f>
        <v>0</v>
      </c>
      <c r="J60" s="298"/>
      <c r="K60" s="298"/>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ht="22.5" outlineLevel="2" x14ac:dyDescent="0.2">
      <c r="A61" s="232"/>
      <c r="B61" s="300"/>
      <c r="C61" s="399" t="s">
        <v>2862</v>
      </c>
      <c r="D61" s="400"/>
      <c r="E61" s="400"/>
      <c r="F61" s="400"/>
      <c r="G61" s="400"/>
      <c r="H61" s="299"/>
      <c r="I61" s="299"/>
      <c r="J61" s="299"/>
      <c r="K61" s="299"/>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304" t="str">
        <f>C61</f>
        <v>Pro vyjádření výnosu ve prospěch zhotovitele je nutné jednotkovou cenu uvést se záporným znaménkem. (Získaná částka ponižuje náklad stavby.)</v>
      </c>
      <c r="AK61" s="107"/>
      <c r="AL61" s="107"/>
      <c r="AM61" s="107"/>
      <c r="AN61" s="107"/>
      <c r="AO61" s="107"/>
      <c r="AP61" s="107"/>
      <c r="AQ61" s="107"/>
    </row>
    <row r="62" spans="1:43" outlineLevel="2" x14ac:dyDescent="0.2">
      <c r="A62" s="232"/>
      <c r="B62" s="300"/>
      <c r="C62" s="301" t="s">
        <v>2970</v>
      </c>
      <c r="D62" s="302"/>
      <c r="E62" s="303">
        <v>0.5544</v>
      </c>
      <c r="F62" s="299"/>
      <c r="G62" s="299"/>
      <c r="H62" s="299"/>
      <c r="I62" s="299"/>
      <c r="J62" s="299"/>
      <c r="K62" s="299"/>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row>
    <row r="63" spans="1:43" outlineLevel="2" x14ac:dyDescent="0.2">
      <c r="A63" s="232"/>
      <c r="B63" s="300"/>
      <c r="C63" s="393"/>
      <c r="D63" s="394"/>
      <c r="E63" s="394"/>
      <c r="F63" s="394"/>
      <c r="G63" s="394"/>
      <c r="H63" s="299"/>
      <c r="I63" s="299"/>
      <c r="J63" s="299"/>
      <c r="K63" s="299"/>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row>
    <row r="64" spans="1:43" outlineLevel="1" x14ac:dyDescent="0.2">
      <c r="A64" s="292">
        <v>15</v>
      </c>
      <c r="B64" s="293" t="s">
        <v>527</v>
      </c>
      <c r="C64" s="294" t="s">
        <v>2865</v>
      </c>
      <c r="D64" s="295" t="s">
        <v>210</v>
      </c>
      <c r="E64" s="296">
        <v>31.96584</v>
      </c>
      <c r="F64" s="297"/>
      <c r="G64" s="298">
        <f>ROUND(E64*F64,2)</f>
        <v>0</v>
      </c>
      <c r="H64" s="298" t="s">
        <v>811</v>
      </c>
      <c r="I64" s="298">
        <f>G64</f>
        <v>0</v>
      </c>
      <c r="J64" s="298"/>
      <c r="K64" s="298"/>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row>
    <row r="65" spans="1:43" outlineLevel="2" x14ac:dyDescent="0.2">
      <c r="A65" s="232"/>
      <c r="B65" s="300"/>
      <c r="C65" s="399" t="s">
        <v>2866</v>
      </c>
      <c r="D65" s="400"/>
      <c r="E65" s="400"/>
      <c r="F65" s="400"/>
      <c r="G65" s="400"/>
      <c r="H65" s="299"/>
      <c r="I65" s="299"/>
      <c r="J65" s="299"/>
      <c r="K65" s="299"/>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row>
    <row r="66" spans="1:43" outlineLevel="2" x14ac:dyDescent="0.2">
      <c r="A66" s="232"/>
      <c r="B66" s="300"/>
      <c r="C66" s="393"/>
      <c r="D66" s="394"/>
      <c r="E66" s="394"/>
      <c r="F66" s="394"/>
      <c r="G66" s="394"/>
      <c r="H66" s="299"/>
      <c r="I66" s="299"/>
      <c r="J66" s="299"/>
      <c r="K66" s="299"/>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row>
    <row r="67" spans="1:43" outlineLevel="1" x14ac:dyDescent="0.2">
      <c r="A67" s="292">
        <v>16</v>
      </c>
      <c r="B67" s="293" t="s">
        <v>529</v>
      </c>
      <c r="C67" s="294" t="s">
        <v>2867</v>
      </c>
      <c r="D67" s="295" t="s">
        <v>210</v>
      </c>
      <c r="E67" s="296">
        <v>607.35095999999999</v>
      </c>
      <c r="F67" s="297"/>
      <c r="G67" s="298">
        <f>ROUND(E67*F67,2)</f>
        <v>0</v>
      </c>
      <c r="H67" s="298" t="s">
        <v>811</v>
      </c>
      <c r="I67" s="298">
        <f>G67</f>
        <v>0</v>
      </c>
      <c r="J67" s="298"/>
      <c r="K67" s="298"/>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row>
    <row r="68" spans="1:43" outlineLevel="2" x14ac:dyDescent="0.2">
      <c r="A68" s="232"/>
      <c r="B68" s="300"/>
      <c r="C68" s="301" t="s">
        <v>2971</v>
      </c>
      <c r="D68" s="302"/>
      <c r="E68" s="303">
        <v>607.35095999999999</v>
      </c>
      <c r="F68" s="299"/>
      <c r="G68" s="299"/>
      <c r="H68" s="299"/>
      <c r="I68" s="299"/>
      <c r="J68" s="299"/>
      <c r="K68" s="299"/>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row>
    <row r="69" spans="1:43" outlineLevel="2" x14ac:dyDescent="0.2">
      <c r="A69" s="232"/>
      <c r="B69" s="300"/>
      <c r="C69" s="393"/>
      <c r="D69" s="394"/>
      <c r="E69" s="394"/>
      <c r="F69" s="394"/>
      <c r="G69" s="394"/>
      <c r="H69" s="299"/>
      <c r="I69" s="299"/>
      <c r="J69" s="299"/>
      <c r="K69" s="299"/>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row>
    <row r="70" spans="1:43" outlineLevel="1" x14ac:dyDescent="0.2">
      <c r="A70" s="292">
        <v>17</v>
      </c>
      <c r="B70" s="293" t="s">
        <v>521</v>
      </c>
      <c r="C70" s="294" t="s">
        <v>2972</v>
      </c>
      <c r="D70" s="295" t="s">
        <v>210</v>
      </c>
      <c r="E70" s="296">
        <v>31.96584</v>
      </c>
      <c r="F70" s="297"/>
      <c r="G70" s="298">
        <f>ROUND(E70*F70,2)</f>
        <v>0</v>
      </c>
      <c r="H70" s="298" t="s">
        <v>811</v>
      </c>
      <c r="I70" s="298">
        <f>G70</f>
        <v>0</v>
      </c>
      <c r="J70" s="298"/>
      <c r="K70" s="298"/>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row>
    <row r="71" spans="1:43" outlineLevel="2" x14ac:dyDescent="0.2">
      <c r="A71" s="232"/>
      <c r="B71" s="300"/>
      <c r="C71" s="301" t="s">
        <v>2973</v>
      </c>
      <c r="D71" s="302"/>
      <c r="E71" s="303">
        <v>31.96584</v>
      </c>
      <c r="F71" s="299"/>
      <c r="G71" s="299"/>
      <c r="H71" s="299"/>
      <c r="I71" s="299"/>
      <c r="J71" s="299"/>
      <c r="K71" s="299"/>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row>
    <row r="72" spans="1:43" outlineLevel="2" x14ac:dyDescent="0.2">
      <c r="A72" s="232"/>
      <c r="B72" s="300"/>
      <c r="C72" s="393"/>
      <c r="D72" s="394"/>
      <c r="E72" s="394"/>
      <c r="F72" s="394"/>
      <c r="G72" s="394"/>
      <c r="H72" s="299"/>
      <c r="I72" s="299"/>
      <c r="J72" s="299"/>
      <c r="K72" s="299"/>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row>
    <row r="73" spans="1:43" outlineLevel="1" x14ac:dyDescent="0.2">
      <c r="A73" s="292">
        <v>18</v>
      </c>
      <c r="B73" s="293" t="s">
        <v>2872</v>
      </c>
      <c r="C73" s="294" t="s">
        <v>2873</v>
      </c>
      <c r="D73" s="295" t="s">
        <v>210</v>
      </c>
      <c r="E73" s="296">
        <v>0.29880000000000001</v>
      </c>
      <c r="F73" s="297"/>
      <c r="G73" s="298">
        <f>ROUND(E73*F73,2)</f>
        <v>0</v>
      </c>
      <c r="H73" s="298" t="s">
        <v>811</v>
      </c>
      <c r="I73" s="298">
        <f>G73</f>
        <v>0</v>
      </c>
      <c r="J73" s="298"/>
      <c r="K73" s="298"/>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row>
    <row r="74" spans="1:43" outlineLevel="2" x14ac:dyDescent="0.2">
      <c r="A74" s="232"/>
      <c r="B74" s="300"/>
      <c r="C74" s="301" t="s">
        <v>2974</v>
      </c>
      <c r="D74" s="302"/>
      <c r="E74" s="303">
        <v>0.29880000000000001</v>
      </c>
      <c r="F74" s="299"/>
      <c r="G74" s="299"/>
      <c r="H74" s="299"/>
      <c r="I74" s="299"/>
      <c r="J74" s="299"/>
      <c r="K74" s="299"/>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row>
    <row r="75" spans="1:43" outlineLevel="2" x14ac:dyDescent="0.2">
      <c r="A75" s="232"/>
      <c r="B75" s="300"/>
      <c r="C75" s="393"/>
      <c r="D75" s="394"/>
      <c r="E75" s="394"/>
      <c r="F75" s="394"/>
      <c r="G75" s="394"/>
      <c r="H75" s="299"/>
      <c r="I75" s="299"/>
      <c r="J75" s="299"/>
      <c r="K75" s="299"/>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row>
    <row r="76" spans="1:43" ht="22.5" outlineLevel="1" x14ac:dyDescent="0.2">
      <c r="A76" s="292">
        <v>19</v>
      </c>
      <c r="B76" s="293" t="s">
        <v>532</v>
      </c>
      <c r="C76" s="294" t="s">
        <v>2884</v>
      </c>
      <c r="D76" s="295" t="s">
        <v>210</v>
      </c>
      <c r="E76" s="296">
        <v>31.112639999999999</v>
      </c>
      <c r="F76" s="297"/>
      <c r="G76" s="298">
        <f>ROUND(E76*F76,2)</f>
        <v>0</v>
      </c>
      <c r="H76" s="298" t="s">
        <v>811</v>
      </c>
      <c r="I76" s="298">
        <f>G76</f>
        <v>0</v>
      </c>
      <c r="J76" s="298"/>
      <c r="K76" s="298"/>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row>
    <row r="77" spans="1:43" outlineLevel="2" x14ac:dyDescent="0.2">
      <c r="A77" s="232"/>
      <c r="B77" s="300"/>
      <c r="C77" s="301" t="s">
        <v>2975</v>
      </c>
      <c r="D77" s="302"/>
      <c r="E77" s="303">
        <v>55.448639999999997</v>
      </c>
      <c r="F77" s="299"/>
      <c r="G77" s="299"/>
      <c r="H77" s="299"/>
      <c r="I77" s="299"/>
      <c r="J77" s="299"/>
      <c r="K77" s="299"/>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row>
    <row r="78" spans="1:43" outlineLevel="3" x14ac:dyDescent="0.2">
      <c r="A78" s="232"/>
      <c r="B78" s="300"/>
      <c r="C78" s="301" t="s">
        <v>2976</v>
      </c>
      <c r="D78" s="302"/>
      <c r="E78" s="303">
        <v>-24.335999999999999</v>
      </c>
      <c r="F78" s="299"/>
      <c r="G78" s="299"/>
      <c r="H78" s="299"/>
      <c r="I78" s="299"/>
      <c r="J78" s="299"/>
      <c r="K78" s="299"/>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row>
    <row r="79" spans="1:43" outlineLevel="2" x14ac:dyDescent="0.2">
      <c r="A79" s="232"/>
      <c r="B79" s="300"/>
      <c r="C79" s="393"/>
      <c r="D79" s="394"/>
      <c r="E79" s="394"/>
      <c r="F79" s="394"/>
      <c r="G79" s="394"/>
      <c r="H79" s="299"/>
      <c r="I79" s="299"/>
      <c r="J79" s="299"/>
      <c r="K79" s="299"/>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row>
    <row r="80" spans="1:43" x14ac:dyDescent="0.2">
      <c r="A80" s="4"/>
      <c r="B80" s="5"/>
      <c r="C80" s="129"/>
      <c r="D80" s="7"/>
      <c r="E80" s="4"/>
      <c r="F80" s="4"/>
      <c r="G80" s="4"/>
      <c r="H80" s="4"/>
      <c r="I80" s="4"/>
      <c r="J80" s="4"/>
      <c r="K80" s="4"/>
    </row>
    <row r="81" spans="1:11" x14ac:dyDescent="0.2">
      <c r="A81" s="305"/>
      <c r="B81" s="306" t="s">
        <v>28</v>
      </c>
      <c r="C81" s="307"/>
      <c r="D81" s="308"/>
      <c r="E81" s="309"/>
      <c r="F81" s="309"/>
      <c r="G81" s="310">
        <f>G8+G24+G59</f>
        <v>0</v>
      </c>
      <c r="H81" s="4"/>
      <c r="I81" s="313">
        <f>I8+I24+I59</f>
        <v>0</v>
      </c>
      <c r="J81" s="313"/>
      <c r="K81" s="313"/>
    </row>
    <row r="82" spans="1:11" x14ac:dyDescent="0.2">
      <c r="C82" s="311"/>
      <c r="D82" s="11"/>
    </row>
    <row r="83" spans="1:11" x14ac:dyDescent="0.2">
      <c r="D83" s="11"/>
    </row>
    <row r="84" spans="1:11" x14ac:dyDescent="0.2">
      <c r="D84" s="11"/>
    </row>
    <row r="85" spans="1:11" x14ac:dyDescent="0.2">
      <c r="D85" s="11"/>
    </row>
    <row r="86" spans="1:11" x14ac:dyDescent="0.2">
      <c r="D86" s="11"/>
    </row>
    <row r="87" spans="1:11" x14ac:dyDescent="0.2">
      <c r="D87" s="11"/>
    </row>
    <row r="88" spans="1:11" x14ac:dyDescent="0.2">
      <c r="D88" s="11"/>
    </row>
    <row r="89" spans="1:11" x14ac:dyDescent="0.2">
      <c r="D89" s="11"/>
    </row>
    <row r="90" spans="1:11" x14ac:dyDescent="0.2">
      <c r="D90" s="11"/>
    </row>
    <row r="91" spans="1:11" x14ac:dyDescent="0.2">
      <c r="D91" s="11"/>
    </row>
    <row r="92" spans="1:11" x14ac:dyDescent="0.2">
      <c r="D92" s="11"/>
    </row>
    <row r="93" spans="1:11" x14ac:dyDescent="0.2">
      <c r="D93" s="11"/>
    </row>
    <row r="94" spans="1:11" x14ac:dyDescent="0.2">
      <c r="D94" s="11"/>
    </row>
    <row r="95" spans="1:11" x14ac:dyDescent="0.2">
      <c r="D95" s="11"/>
    </row>
    <row r="96" spans="1:11" x14ac:dyDescent="0.2">
      <c r="D96" s="11"/>
    </row>
    <row r="97" spans="4:4" x14ac:dyDescent="0.2">
      <c r="D97" s="11"/>
    </row>
    <row r="98" spans="4:4" x14ac:dyDescent="0.2">
      <c r="D98" s="11"/>
    </row>
    <row r="99" spans="4:4" x14ac:dyDescent="0.2">
      <c r="D99" s="11"/>
    </row>
    <row r="100" spans="4:4" x14ac:dyDescent="0.2">
      <c r="D100" s="11"/>
    </row>
    <row r="101" spans="4:4" x14ac:dyDescent="0.2">
      <c r="D101" s="11"/>
    </row>
    <row r="102" spans="4:4" x14ac:dyDescent="0.2">
      <c r="D102" s="11"/>
    </row>
    <row r="103" spans="4:4" x14ac:dyDescent="0.2">
      <c r="D103" s="11"/>
    </row>
    <row r="104" spans="4:4" x14ac:dyDescent="0.2">
      <c r="D104" s="11"/>
    </row>
    <row r="105" spans="4:4" x14ac:dyDescent="0.2">
      <c r="D105" s="11"/>
    </row>
    <row r="106" spans="4:4" x14ac:dyDescent="0.2">
      <c r="D106" s="11"/>
    </row>
    <row r="107" spans="4:4" x14ac:dyDescent="0.2">
      <c r="D107" s="11"/>
    </row>
    <row r="108" spans="4:4" x14ac:dyDescent="0.2">
      <c r="D108" s="11"/>
    </row>
    <row r="109" spans="4:4" x14ac:dyDescent="0.2">
      <c r="D109" s="11"/>
    </row>
    <row r="110" spans="4:4" x14ac:dyDescent="0.2">
      <c r="D110" s="11"/>
    </row>
    <row r="111" spans="4:4" x14ac:dyDescent="0.2">
      <c r="D111" s="11"/>
    </row>
    <row r="112" spans="4:4" x14ac:dyDescent="0.2">
      <c r="D112" s="11"/>
    </row>
    <row r="113" spans="4:4" x14ac:dyDescent="0.2">
      <c r="D113" s="11"/>
    </row>
    <row r="114" spans="4:4" x14ac:dyDescent="0.2">
      <c r="D114" s="11"/>
    </row>
    <row r="115" spans="4:4" x14ac:dyDescent="0.2">
      <c r="D115" s="11"/>
    </row>
    <row r="116" spans="4:4" x14ac:dyDescent="0.2">
      <c r="D116" s="11"/>
    </row>
    <row r="117" spans="4:4" x14ac:dyDescent="0.2">
      <c r="D117" s="11"/>
    </row>
    <row r="118" spans="4:4" x14ac:dyDescent="0.2">
      <c r="D118" s="11"/>
    </row>
    <row r="119" spans="4:4" x14ac:dyDescent="0.2">
      <c r="D119" s="11"/>
    </row>
    <row r="120" spans="4:4" x14ac:dyDescent="0.2">
      <c r="D120" s="11"/>
    </row>
    <row r="121" spans="4:4" x14ac:dyDescent="0.2">
      <c r="D121" s="11"/>
    </row>
    <row r="122" spans="4:4" x14ac:dyDescent="0.2">
      <c r="D122" s="11"/>
    </row>
    <row r="123" spans="4:4" x14ac:dyDescent="0.2">
      <c r="D123" s="11"/>
    </row>
    <row r="124" spans="4:4" x14ac:dyDescent="0.2">
      <c r="D124" s="11"/>
    </row>
    <row r="125" spans="4:4" x14ac:dyDescent="0.2">
      <c r="D125" s="11"/>
    </row>
    <row r="126" spans="4:4" x14ac:dyDescent="0.2">
      <c r="D126" s="11"/>
    </row>
    <row r="127" spans="4:4" x14ac:dyDescent="0.2">
      <c r="D127" s="11"/>
    </row>
    <row r="128" spans="4:4" x14ac:dyDescent="0.2">
      <c r="D128" s="11"/>
    </row>
    <row r="129" spans="4:4" x14ac:dyDescent="0.2">
      <c r="D129" s="11"/>
    </row>
    <row r="130" spans="4:4" x14ac:dyDescent="0.2">
      <c r="D130" s="11"/>
    </row>
    <row r="131" spans="4:4" x14ac:dyDescent="0.2">
      <c r="D131" s="11"/>
    </row>
    <row r="132" spans="4:4" x14ac:dyDescent="0.2">
      <c r="D132" s="11"/>
    </row>
    <row r="133" spans="4:4" x14ac:dyDescent="0.2">
      <c r="D133" s="11"/>
    </row>
    <row r="134" spans="4:4" x14ac:dyDescent="0.2">
      <c r="D134" s="11"/>
    </row>
    <row r="135" spans="4:4" x14ac:dyDescent="0.2">
      <c r="D135" s="11"/>
    </row>
    <row r="136" spans="4:4" x14ac:dyDescent="0.2">
      <c r="D136" s="11"/>
    </row>
    <row r="137" spans="4:4" x14ac:dyDescent="0.2">
      <c r="D137" s="11"/>
    </row>
    <row r="138" spans="4:4" x14ac:dyDescent="0.2">
      <c r="D138" s="11"/>
    </row>
    <row r="139" spans="4:4" x14ac:dyDescent="0.2">
      <c r="D139" s="11"/>
    </row>
    <row r="140" spans="4:4" x14ac:dyDescent="0.2">
      <c r="D140" s="11"/>
    </row>
    <row r="141" spans="4:4" x14ac:dyDescent="0.2">
      <c r="D141" s="11"/>
    </row>
    <row r="142" spans="4:4" x14ac:dyDescent="0.2">
      <c r="D142" s="11"/>
    </row>
    <row r="143" spans="4:4" x14ac:dyDescent="0.2">
      <c r="D143" s="11"/>
    </row>
    <row r="144" spans="4:4" x14ac:dyDescent="0.2">
      <c r="D144" s="11"/>
    </row>
    <row r="145" spans="4:4" x14ac:dyDescent="0.2">
      <c r="D145" s="11"/>
    </row>
    <row r="146" spans="4:4" x14ac:dyDescent="0.2">
      <c r="D146" s="11"/>
    </row>
    <row r="147" spans="4:4" x14ac:dyDescent="0.2">
      <c r="D147" s="11"/>
    </row>
    <row r="148" spans="4:4" x14ac:dyDescent="0.2">
      <c r="D148" s="11"/>
    </row>
    <row r="149" spans="4:4" x14ac:dyDescent="0.2">
      <c r="D149" s="11"/>
    </row>
    <row r="150" spans="4:4" x14ac:dyDescent="0.2">
      <c r="D150" s="11"/>
    </row>
    <row r="151" spans="4:4" x14ac:dyDescent="0.2">
      <c r="D151" s="11"/>
    </row>
    <row r="152" spans="4:4" x14ac:dyDescent="0.2">
      <c r="D152" s="11"/>
    </row>
    <row r="153" spans="4:4" x14ac:dyDescent="0.2">
      <c r="D153" s="11"/>
    </row>
    <row r="154" spans="4:4" x14ac:dyDescent="0.2">
      <c r="D154" s="11"/>
    </row>
    <row r="155" spans="4:4" x14ac:dyDescent="0.2">
      <c r="D155" s="11"/>
    </row>
    <row r="156" spans="4:4" x14ac:dyDescent="0.2">
      <c r="D156" s="11"/>
    </row>
    <row r="157" spans="4:4" x14ac:dyDescent="0.2">
      <c r="D157" s="11"/>
    </row>
    <row r="158" spans="4:4" x14ac:dyDescent="0.2">
      <c r="D158" s="11"/>
    </row>
    <row r="159" spans="4:4" x14ac:dyDescent="0.2">
      <c r="D159" s="11"/>
    </row>
    <row r="160" spans="4:4" x14ac:dyDescent="0.2">
      <c r="D160" s="11"/>
    </row>
    <row r="161" spans="4:4" x14ac:dyDescent="0.2">
      <c r="D161" s="11"/>
    </row>
    <row r="162" spans="4:4" x14ac:dyDescent="0.2">
      <c r="D162" s="11"/>
    </row>
    <row r="163" spans="4:4" x14ac:dyDescent="0.2">
      <c r="D163" s="11"/>
    </row>
    <row r="164" spans="4:4" x14ac:dyDescent="0.2">
      <c r="D164" s="11"/>
    </row>
    <row r="165" spans="4:4" x14ac:dyDescent="0.2">
      <c r="D165" s="11"/>
    </row>
    <row r="166" spans="4:4" x14ac:dyDescent="0.2">
      <c r="D166" s="11"/>
    </row>
    <row r="167" spans="4:4" x14ac:dyDescent="0.2">
      <c r="D167" s="11"/>
    </row>
    <row r="168" spans="4:4" x14ac:dyDescent="0.2">
      <c r="D168" s="11"/>
    </row>
    <row r="169" spans="4:4" x14ac:dyDescent="0.2">
      <c r="D169" s="11"/>
    </row>
    <row r="170" spans="4:4" x14ac:dyDescent="0.2">
      <c r="D170" s="11"/>
    </row>
    <row r="171" spans="4:4" x14ac:dyDescent="0.2">
      <c r="D171" s="11"/>
    </row>
    <row r="172" spans="4:4" x14ac:dyDescent="0.2">
      <c r="D172" s="11"/>
    </row>
    <row r="173" spans="4:4" x14ac:dyDescent="0.2">
      <c r="D173" s="11"/>
    </row>
    <row r="174" spans="4:4" x14ac:dyDescent="0.2">
      <c r="D174" s="11"/>
    </row>
    <row r="175" spans="4:4" x14ac:dyDescent="0.2">
      <c r="D175" s="11"/>
    </row>
    <row r="176" spans="4:4" x14ac:dyDescent="0.2">
      <c r="D176" s="11"/>
    </row>
    <row r="177" spans="4:4" x14ac:dyDescent="0.2">
      <c r="D177" s="11"/>
    </row>
    <row r="178" spans="4:4" x14ac:dyDescent="0.2">
      <c r="D178" s="11"/>
    </row>
    <row r="179" spans="4:4" x14ac:dyDescent="0.2">
      <c r="D179" s="11"/>
    </row>
    <row r="180" spans="4:4" x14ac:dyDescent="0.2">
      <c r="D180" s="11"/>
    </row>
    <row r="181" spans="4:4" x14ac:dyDescent="0.2">
      <c r="D181" s="11"/>
    </row>
    <row r="182" spans="4:4" x14ac:dyDescent="0.2">
      <c r="D182" s="11"/>
    </row>
    <row r="183" spans="4:4" x14ac:dyDescent="0.2">
      <c r="D183" s="11"/>
    </row>
    <row r="184" spans="4:4" x14ac:dyDescent="0.2">
      <c r="D184" s="11"/>
    </row>
    <row r="185" spans="4:4" x14ac:dyDescent="0.2">
      <c r="D185" s="11"/>
    </row>
    <row r="186" spans="4:4" x14ac:dyDescent="0.2">
      <c r="D186" s="11"/>
    </row>
    <row r="187" spans="4:4" x14ac:dyDescent="0.2">
      <c r="D187" s="11"/>
    </row>
    <row r="188" spans="4:4" x14ac:dyDescent="0.2">
      <c r="D188" s="11"/>
    </row>
    <row r="189" spans="4:4" x14ac:dyDescent="0.2">
      <c r="D189" s="11"/>
    </row>
    <row r="190" spans="4:4" x14ac:dyDescent="0.2">
      <c r="D190" s="11"/>
    </row>
    <row r="191" spans="4:4" x14ac:dyDescent="0.2">
      <c r="D191" s="11"/>
    </row>
    <row r="192" spans="4:4" x14ac:dyDescent="0.2">
      <c r="D192" s="11"/>
    </row>
    <row r="193" spans="4:4" x14ac:dyDescent="0.2">
      <c r="D193" s="11"/>
    </row>
    <row r="194" spans="4:4" x14ac:dyDescent="0.2">
      <c r="D194" s="11"/>
    </row>
    <row r="195" spans="4:4" x14ac:dyDescent="0.2">
      <c r="D195" s="11"/>
    </row>
    <row r="196" spans="4:4" x14ac:dyDescent="0.2">
      <c r="D196" s="11"/>
    </row>
    <row r="197" spans="4:4" x14ac:dyDescent="0.2">
      <c r="D197" s="11"/>
    </row>
    <row r="198" spans="4:4" x14ac:dyDescent="0.2">
      <c r="D198" s="11"/>
    </row>
    <row r="199" spans="4:4" x14ac:dyDescent="0.2">
      <c r="D199" s="11"/>
    </row>
    <row r="200" spans="4:4" x14ac:dyDescent="0.2">
      <c r="D200" s="11"/>
    </row>
    <row r="201" spans="4:4" x14ac:dyDescent="0.2">
      <c r="D201" s="11"/>
    </row>
    <row r="202" spans="4:4" x14ac:dyDescent="0.2">
      <c r="D202" s="11"/>
    </row>
    <row r="203" spans="4:4" x14ac:dyDescent="0.2">
      <c r="D203" s="11"/>
    </row>
    <row r="204" spans="4:4" x14ac:dyDescent="0.2">
      <c r="D204" s="11"/>
    </row>
    <row r="205" spans="4:4" x14ac:dyDescent="0.2">
      <c r="D205" s="11"/>
    </row>
    <row r="206" spans="4:4" x14ac:dyDescent="0.2">
      <c r="D206" s="11"/>
    </row>
    <row r="207" spans="4:4" x14ac:dyDescent="0.2">
      <c r="D207" s="11"/>
    </row>
    <row r="208" spans="4:4" x14ac:dyDescent="0.2">
      <c r="D208" s="11"/>
    </row>
    <row r="209" spans="4:4" x14ac:dyDescent="0.2">
      <c r="D209" s="11"/>
    </row>
    <row r="210" spans="4:4" x14ac:dyDescent="0.2">
      <c r="D210" s="11"/>
    </row>
    <row r="211" spans="4:4" x14ac:dyDescent="0.2">
      <c r="D211" s="11"/>
    </row>
    <row r="212" spans="4:4" x14ac:dyDescent="0.2">
      <c r="D212" s="11"/>
    </row>
    <row r="213" spans="4:4" x14ac:dyDescent="0.2">
      <c r="D213" s="11"/>
    </row>
    <row r="214" spans="4:4" x14ac:dyDescent="0.2">
      <c r="D214" s="11"/>
    </row>
    <row r="215" spans="4:4" x14ac:dyDescent="0.2">
      <c r="D215" s="11"/>
    </row>
    <row r="216" spans="4:4" x14ac:dyDescent="0.2">
      <c r="D216" s="11"/>
    </row>
    <row r="217" spans="4:4" x14ac:dyDescent="0.2">
      <c r="D217" s="11"/>
    </row>
    <row r="218" spans="4:4" x14ac:dyDescent="0.2">
      <c r="D218" s="11"/>
    </row>
    <row r="219" spans="4:4" x14ac:dyDescent="0.2">
      <c r="D219" s="11"/>
    </row>
    <row r="220" spans="4:4" x14ac:dyDescent="0.2">
      <c r="D220" s="11"/>
    </row>
    <row r="221" spans="4:4" x14ac:dyDescent="0.2">
      <c r="D221" s="11"/>
    </row>
    <row r="222" spans="4:4" x14ac:dyDescent="0.2">
      <c r="D222" s="11"/>
    </row>
    <row r="223" spans="4:4" x14ac:dyDescent="0.2">
      <c r="D223" s="11"/>
    </row>
    <row r="224" spans="4:4" x14ac:dyDescent="0.2">
      <c r="D224" s="11"/>
    </row>
    <row r="225" spans="4:4" x14ac:dyDescent="0.2">
      <c r="D225" s="11"/>
    </row>
    <row r="226" spans="4:4" x14ac:dyDescent="0.2">
      <c r="D226" s="11"/>
    </row>
    <row r="227" spans="4:4" x14ac:dyDescent="0.2">
      <c r="D227" s="11"/>
    </row>
    <row r="228" spans="4:4" x14ac:dyDescent="0.2">
      <c r="D228" s="11"/>
    </row>
    <row r="229" spans="4:4" x14ac:dyDescent="0.2">
      <c r="D229" s="11"/>
    </row>
    <row r="230" spans="4:4" x14ac:dyDescent="0.2">
      <c r="D230" s="11"/>
    </row>
    <row r="231" spans="4:4" x14ac:dyDescent="0.2">
      <c r="D231" s="11"/>
    </row>
    <row r="232" spans="4:4" x14ac:dyDescent="0.2">
      <c r="D232" s="11"/>
    </row>
    <row r="233" spans="4:4" x14ac:dyDescent="0.2">
      <c r="D233" s="11"/>
    </row>
    <row r="234" spans="4:4" x14ac:dyDescent="0.2">
      <c r="D234" s="11"/>
    </row>
    <row r="235" spans="4:4" x14ac:dyDescent="0.2">
      <c r="D235" s="11"/>
    </row>
    <row r="236" spans="4:4" x14ac:dyDescent="0.2">
      <c r="D236" s="11"/>
    </row>
    <row r="237" spans="4:4" x14ac:dyDescent="0.2">
      <c r="D237" s="11"/>
    </row>
    <row r="238" spans="4:4" x14ac:dyDescent="0.2">
      <c r="D238" s="11"/>
    </row>
    <row r="239" spans="4:4" x14ac:dyDescent="0.2">
      <c r="D239" s="11"/>
    </row>
    <row r="240" spans="4:4" x14ac:dyDescent="0.2">
      <c r="D240" s="11"/>
    </row>
    <row r="241" spans="4:4" x14ac:dyDescent="0.2">
      <c r="D241" s="11"/>
    </row>
    <row r="242" spans="4:4" x14ac:dyDescent="0.2">
      <c r="D242" s="11"/>
    </row>
    <row r="243" spans="4:4" x14ac:dyDescent="0.2">
      <c r="D243" s="11"/>
    </row>
    <row r="244" spans="4:4" x14ac:dyDescent="0.2">
      <c r="D244" s="11"/>
    </row>
    <row r="245" spans="4:4" x14ac:dyDescent="0.2">
      <c r="D245" s="11"/>
    </row>
    <row r="246" spans="4:4" x14ac:dyDescent="0.2">
      <c r="D246" s="11"/>
    </row>
    <row r="247" spans="4:4" x14ac:dyDescent="0.2">
      <c r="D247" s="11"/>
    </row>
    <row r="248" spans="4:4" x14ac:dyDescent="0.2">
      <c r="D248" s="11"/>
    </row>
    <row r="249" spans="4:4" x14ac:dyDescent="0.2">
      <c r="D249" s="11"/>
    </row>
    <row r="250" spans="4:4" x14ac:dyDescent="0.2">
      <c r="D250" s="11"/>
    </row>
    <row r="251" spans="4:4" x14ac:dyDescent="0.2">
      <c r="D251" s="11"/>
    </row>
    <row r="252" spans="4:4" x14ac:dyDescent="0.2">
      <c r="D252" s="11"/>
    </row>
    <row r="253" spans="4:4" x14ac:dyDescent="0.2">
      <c r="D253" s="11"/>
    </row>
    <row r="254" spans="4:4" x14ac:dyDescent="0.2">
      <c r="D254" s="11"/>
    </row>
    <row r="255" spans="4:4" x14ac:dyDescent="0.2">
      <c r="D255" s="11"/>
    </row>
    <row r="256" spans="4:4" x14ac:dyDescent="0.2">
      <c r="D256" s="11"/>
    </row>
    <row r="257" spans="4:4" x14ac:dyDescent="0.2">
      <c r="D257" s="11"/>
    </row>
    <row r="258" spans="4:4" x14ac:dyDescent="0.2">
      <c r="D258" s="11"/>
    </row>
    <row r="259" spans="4:4" x14ac:dyDescent="0.2">
      <c r="D259" s="11"/>
    </row>
    <row r="260" spans="4:4" x14ac:dyDescent="0.2">
      <c r="D260" s="11"/>
    </row>
    <row r="261" spans="4:4" x14ac:dyDescent="0.2">
      <c r="D261" s="11"/>
    </row>
    <row r="262" spans="4:4" x14ac:dyDescent="0.2">
      <c r="D262" s="11"/>
    </row>
    <row r="263" spans="4:4" x14ac:dyDescent="0.2">
      <c r="D263" s="11"/>
    </row>
    <row r="264" spans="4:4" x14ac:dyDescent="0.2">
      <c r="D264" s="11"/>
    </row>
    <row r="265" spans="4:4" x14ac:dyDescent="0.2">
      <c r="D265" s="11"/>
    </row>
    <row r="266" spans="4:4" x14ac:dyDescent="0.2">
      <c r="D266" s="11"/>
    </row>
    <row r="267" spans="4:4" x14ac:dyDescent="0.2">
      <c r="D267" s="11"/>
    </row>
    <row r="268" spans="4:4" x14ac:dyDescent="0.2">
      <c r="D268" s="11"/>
    </row>
    <row r="269" spans="4:4" x14ac:dyDescent="0.2">
      <c r="D269" s="11"/>
    </row>
    <row r="270" spans="4:4" x14ac:dyDescent="0.2">
      <c r="D270" s="11"/>
    </row>
    <row r="271" spans="4:4" x14ac:dyDescent="0.2">
      <c r="D271" s="11"/>
    </row>
    <row r="272" spans="4:4" x14ac:dyDescent="0.2">
      <c r="D272" s="11"/>
    </row>
    <row r="273" spans="4:4" x14ac:dyDescent="0.2">
      <c r="D273" s="11"/>
    </row>
    <row r="274" spans="4:4" x14ac:dyDescent="0.2">
      <c r="D274" s="11"/>
    </row>
    <row r="275" spans="4:4" x14ac:dyDescent="0.2">
      <c r="D275" s="11"/>
    </row>
    <row r="276" spans="4:4" x14ac:dyDescent="0.2">
      <c r="D276" s="11"/>
    </row>
    <row r="277" spans="4:4" x14ac:dyDescent="0.2">
      <c r="D277" s="11"/>
    </row>
    <row r="278" spans="4:4" x14ac:dyDescent="0.2">
      <c r="D278" s="11"/>
    </row>
    <row r="279" spans="4:4" x14ac:dyDescent="0.2">
      <c r="D279" s="11"/>
    </row>
    <row r="280" spans="4:4" x14ac:dyDescent="0.2">
      <c r="D280" s="11"/>
    </row>
    <row r="281" spans="4:4" x14ac:dyDescent="0.2">
      <c r="D281" s="11"/>
    </row>
    <row r="282" spans="4:4" x14ac:dyDescent="0.2">
      <c r="D282" s="11"/>
    </row>
    <row r="283" spans="4:4" x14ac:dyDescent="0.2">
      <c r="D283" s="11"/>
    </row>
    <row r="284" spans="4:4" x14ac:dyDescent="0.2">
      <c r="D284" s="11"/>
    </row>
    <row r="285" spans="4:4" x14ac:dyDescent="0.2">
      <c r="D285" s="11"/>
    </row>
    <row r="286" spans="4:4" x14ac:dyDescent="0.2">
      <c r="D286" s="11"/>
    </row>
    <row r="287" spans="4:4" x14ac:dyDescent="0.2">
      <c r="D287" s="11"/>
    </row>
    <row r="288" spans="4:4" x14ac:dyDescent="0.2">
      <c r="D288" s="11"/>
    </row>
    <row r="289" spans="4:4" x14ac:dyDescent="0.2">
      <c r="D289" s="11"/>
    </row>
    <row r="290" spans="4:4" x14ac:dyDescent="0.2">
      <c r="D290" s="11"/>
    </row>
    <row r="291" spans="4:4" x14ac:dyDescent="0.2">
      <c r="D291" s="11"/>
    </row>
    <row r="292" spans="4:4" x14ac:dyDescent="0.2">
      <c r="D292" s="11"/>
    </row>
    <row r="293" spans="4:4" x14ac:dyDescent="0.2">
      <c r="D293" s="11"/>
    </row>
    <row r="294" spans="4:4" x14ac:dyDescent="0.2">
      <c r="D294" s="11"/>
    </row>
    <row r="295" spans="4:4" x14ac:dyDescent="0.2">
      <c r="D295" s="11"/>
    </row>
    <row r="296" spans="4:4" x14ac:dyDescent="0.2">
      <c r="D296" s="11"/>
    </row>
    <row r="297" spans="4:4" x14ac:dyDescent="0.2">
      <c r="D297" s="11"/>
    </row>
    <row r="298" spans="4:4" x14ac:dyDescent="0.2">
      <c r="D298" s="11"/>
    </row>
    <row r="299" spans="4:4" x14ac:dyDescent="0.2">
      <c r="D299" s="11"/>
    </row>
    <row r="300" spans="4:4" x14ac:dyDescent="0.2">
      <c r="D300" s="11"/>
    </row>
    <row r="301" spans="4:4" x14ac:dyDescent="0.2">
      <c r="D301" s="11"/>
    </row>
    <row r="302" spans="4:4" x14ac:dyDescent="0.2">
      <c r="D302" s="11"/>
    </row>
    <row r="303" spans="4:4" x14ac:dyDescent="0.2">
      <c r="D303" s="11"/>
    </row>
    <row r="304" spans="4:4" x14ac:dyDescent="0.2">
      <c r="D304" s="11"/>
    </row>
    <row r="305" spans="4:4" x14ac:dyDescent="0.2">
      <c r="D305" s="11"/>
    </row>
    <row r="306" spans="4:4" x14ac:dyDescent="0.2">
      <c r="D306" s="11"/>
    </row>
    <row r="307" spans="4:4" x14ac:dyDescent="0.2">
      <c r="D307" s="11"/>
    </row>
    <row r="308" spans="4:4" x14ac:dyDescent="0.2">
      <c r="D308" s="11"/>
    </row>
    <row r="309" spans="4:4" x14ac:dyDescent="0.2">
      <c r="D309" s="11"/>
    </row>
    <row r="310" spans="4:4" x14ac:dyDescent="0.2">
      <c r="D310" s="11"/>
    </row>
    <row r="311" spans="4:4" x14ac:dyDescent="0.2">
      <c r="D311" s="11"/>
    </row>
    <row r="312" spans="4:4" x14ac:dyDescent="0.2">
      <c r="D312" s="11"/>
    </row>
    <row r="313" spans="4:4" x14ac:dyDescent="0.2">
      <c r="D313" s="11"/>
    </row>
    <row r="314" spans="4:4" x14ac:dyDescent="0.2">
      <c r="D314" s="11"/>
    </row>
    <row r="315" spans="4:4" x14ac:dyDescent="0.2">
      <c r="D315" s="11"/>
    </row>
    <row r="316" spans="4:4" x14ac:dyDescent="0.2">
      <c r="D316" s="11"/>
    </row>
    <row r="317" spans="4:4" x14ac:dyDescent="0.2">
      <c r="D317" s="11"/>
    </row>
    <row r="318" spans="4:4" x14ac:dyDescent="0.2">
      <c r="D318" s="11"/>
    </row>
    <row r="319" spans="4:4" x14ac:dyDescent="0.2">
      <c r="D319" s="11"/>
    </row>
    <row r="320" spans="4:4" x14ac:dyDescent="0.2">
      <c r="D320" s="11"/>
    </row>
    <row r="321" spans="4:4" x14ac:dyDescent="0.2">
      <c r="D321" s="11"/>
    </row>
    <row r="322" spans="4:4" x14ac:dyDescent="0.2">
      <c r="D322" s="11"/>
    </row>
    <row r="323" spans="4:4" x14ac:dyDescent="0.2">
      <c r="D323" s="11"/>
    </row>
    <row r="324" spans="4:4" x14ac:dyDescent="0.2">
      <c r="D324" s="11"/>
    </row>
    <row r="325" spans="4:4" x14ac:dyDescent="0.2">
      <c r="D325" s="11"/>
    </row>
    <row r="326" spans="4:4" x14ac:dyDescent="0.2">
      <c r="D326" s="11"/>
    </row>
    <row r="327" spans="4:4" x14ac:dyDescent="0.2">
      <c r="D327" s="11"/>
    </row>
    <row r="328" spans="4:4" x14ac:dyDescent="0.2">
      <c r="D328" s="11"/>
    </row>
    <row r="329" spans="4:4" x14ac:dyDescent="0.2">
      <c r="D329" s="11"/>
    </row>
    <row r="330" spans="4:4" x14ac:dyDescent="0.2">
      <c r="D330" s="11"/>
    </row>
    <row r="331" spans="4:4" x14ac:dyDescent="0.2">
      <c r="D331" s="11"/>
    </row>
    <row r="332" spans="4:4" x14ac:dyDescent="0.2">
      <c r="D332" s="11"/>
    </row>
    <row r="333" spans="4:4" x14ac:dyDescent="0.2">
      <c r="D333" s="11"/>
    </row>
    <row r="334" spans="4:4" x14ac:dyDescent="0.2">
      <c r="D334" s="11"/>
    </row>
    <row r="335" spans="4:4" x14ac:dyDescent="0.2">
      <c r="D335" s="11"/>
    </row>
    <row r="336" spans="4:4" x14ac:dyDescent="0.2">
      <c r="D336" s="11"/>
    </row>
    <row r="337" spans="4:4" x14ac:dyDescent="0.2">
      <c r="D337" s="11"/>
    </row>
    <row r="338" spans="4:4" x14ac:dyDescent="0.2">
      <c r="D338" s="11"/>
    </row>
    <row r="339" spans="4:4" x14ac:dyDescent="0.2">
      <c r="D339" s="11"/>
    </row>
    <row r="340" spans="4:4" x14ac:dyDescent="0.2">
      <c r="D340" s="11"/>
    </row>
    <row r="341" spans="4:4" x14ac:dyDescent="0.2">
      <c r="D341" s="11"/>
    </row>
    <row r="342" spans="4:4" x14ac:dyDescent="0.2">
      <c r="D342" s="11"/>
    </row>
    <row r="343" spans="4:4" x14ac:dyDescent="0.2">
      <c r="D343" s="11"/>
    </row>
    <row r="344" spans="4:4" x14ac:dyDescent="0.2">
      <c r="D344" s="11"/>
    </row>
    <row r="345" spans="4:4" x14ac:dyDescent="0.2">
      <c r="D345" s="11"/>
    </row>
    <row r="346" spans="4:4" x14ac:dyDescent="0.2">
      <c r="D346" s="11"/>
    </row>
    <row r="347" spans="4:4" x14ac:dyDescent="0.2">
      <c r="D347" s="11"/>
    </row>
    <row r="348" spans="4:4" x14ac:dyDescent="0.2">
      <c r="D348" s="11"/>
    </row>
    <row r="349" spans="4:4" x14ac:dyDescent="0.2">
      <c r="D349" s="11"/>
    </row>
    <row r="350" spans="4:4" x14ac:dyDescent="0.2">
      <c r="D350" s="11"/>
    </row>
    <row r="351" spans="4:4" x14ac:dyDescent="0.2">
      <c r="D351" s="11"/>
    </row>
    <row r="352" spans="4:4" x14ac:dyDescent="0.2">
      <c r="D352" s="11"/>
    </row>
    <row r="353" spans="4:4" x14ac:dyDescent="0.2">
      <c r="D353" s="11"/>
    </row>
    <row r="354" spans="4:4" x14ac:dyDescent="0.2">
      <c r="D354" s="11"/>
    </row>
    <row r="355" spans="4:4" x14ac:dyDescent="0.2">
      <c r="D355" s="11"/>
    </row>
    <row r="356" spans="4:4" x14ac:dyDescent="0.2">
      <c r="D356" s="11"/>
    </row>
    <row r="357" spans="4:4" x14ac:dyDescent="0.2">
      <c r="D357" s="11"/>
    </row>
    <row r="358" spans="4:4" x14ac:dyDescent="0.2">
      <c r="D358" s="11"/>
    </row>
    <row r="359" spans="4:4" x14ac:dyDescent="0.2">
      <c r="D359" s="11"/>
    </row>
    <row r="360" spans="4:4" x14ac:dyDescent="0.2">
      <c r="D360" s="11"/>
    </row>
    <row r="361" spans="4:4" x14ac:dyDescent="0.2">
      <c r="D361" s="11"/>
    </row>
    <row r="362" spans="4:4" x14ac:dyDescent="0.2">
      <c r="D362" s="11"/>
    </row>
    <row r="363" spans="4:4" x14ac:dyDescent="0.2">
      <c r="D363" s="11"/>
    </row>
    <row r="364" spans="4:4" x14ac:dyDescent="0.2">
      <c r="D364" s="11"/>
    </row>
    <row r="365" spans="4:4" x14ac:dyDescent="0.2">
      <c r="D365" s="11"/>
    </row>
    <row r="366" spans="4:4" x14ac:dyDescent="0.2">
      <c r="D366" s="11"/>
    </row>
    <row r="367" spans="4:4" x14ac:dyDescent="0.2">
      <c r="D367" s="11"/>
    </row>
    <row r="368" spans="4:4" x14ac:dyDescent="0.2">
      <c r="D368" s="11"/>
    </row>
    <row r="369" spans="4:4" x14ac:dyDescent="0.2">
      <c r="D369" s="11"/>
    </row>
    <row r="370" spans="4:4" x14ac:dyDescent="0.2">
      <c r="D370" s="11"/>
    </row>
    <row r="371" spans="4:4" x14ac:dyDescent="0.2">
      <c r="D371" s="11"/>
    </row>
    <row r="372" spans="4:4" x14ac:dyDescent="0.2">
      <c r="D372" s="11"/>
    </row>
    <row r="373" spans="4:4" x14ac:dyDescent="0.2">
      <c r="D373" s="11"/>
    </row>
    <row r="374" spans="4:4" x14ac:dyDescent="0.2">
      <c r="D374" s="11"/>
    </row>
    <row r="375" spans="4:4" x14ac:dyDescent="0.2">
      <c r="D375" s="11"/>
    </row>
    <row r="376" spans="4:4" x14ac:dyDescent="0.2">
      <c r="D376" s="11"/>
    </row>
    <row r="377" spans="4:4" x14ac:dyDescent="0.2">
      <c r="D377" s="11"/>
    </row>
    <row r="378" spans="4:4" x14ac:dyDescent="0.2">
      <c r="D378" s="11"/>
    </row>
    <row r="379" spans="4:4" x14ac:dyDescent="0.2">
      <c r="D379" s="11"/>
    </row>
    <row r="380" spans="4:4" x14ac:dyDescent="0.2">
      <c r="D380" s="11"/>
    </row>
    <row r="381" spans="4:4" x14ac:dyDescent="0.2">
      <c r="D381" s="11"/>
    </row>
    <row r="382" spans="4:4" x14ac:dyDescent="0.2">
      <c r="D382" s="11"/>
    </row>
    <row r="383" spans="4:4" x14ac:dyDescent="0.2">
      <c r="D383" s="11"/>
    </row>
    <row r="384" spans="4:4" x14ac:dyDescent="0.2">
      <c r="D384" s="11"/>
    </row>
    <row r="385" spans="4:4" x14ac:dyDescent="0.2">
      <c r="D385" s="11"/>
    </row>
    <row r="386" spans="4:4" x14ac:dyDescent="0.2">
      <c r="D386" s="11"/>
    </row>
    <row r="387" spans="4:4" x14ac:dyDescent="0.2">
      <c r="D387" s="11"/>
    </row>
    <row r="388" spans="4:4" x14ac:dyDescent="0.2">
      <c r="D388" s="11"/>
    </row>
    <row r="389" spans="4:4" x14ac:dyDescent="0.2">
      <c r="D389" s="11"/>
    </row>
    <row r="390" spans="4:4" x14ac:dyDescent="0.2">
      <c r="D390" s="11"/>
    </row>
    <row r="391" spans="4:4" x14ac:dyDescent="0.2">
      <c r="D391" s="11"/>
    </row>
    <row r="392" spans="4:4" x14ac:dyDescent="0.2">
      <c r="D392" s="11"/>
    </row>
    <row r="393" spans="4:4" x14ac:dyDescent="0.2">
      <c r="D393" s="11"/>
    </row>
    <row r="394" spans="4:4" x14ac:dyDescent="0.2">
      <c r="D394" s="11"/>
    </row>
    <row r="395" spans="4:4" x14ac:dyDescent="0.2">
      <c r="D395" s="11"/>
    </row>
    <row r="396" spans="4:4" x14ac:dyDescent="0.2">
      <c r="D396" s="11"/>
    </row>
    <row r="397" spans="4:4" x14ac:dyDescent="0.2">
      <c r="D397" s="11"/>
    </row>
    <row r="398" spans="4:4" x14ac:dyDescent="0.2">
      <c r="D398" s="11"/>
    </row>
    <row r="399" spans="4:4" x14ac:dyDescent="0.2">
      <c r="D399" s="11"/>
    </row>
    <row r="400" spans="4:4" x14ac:dyDescent="0.2">
      <c r="D400" s="11"/>
    </row>
    <row r="401" spans="4:4" x14ac:dyDescent="0.2">
      <c r="D401" s="11"/>
    </row>
    <row r="402" spans="4:4" x14ac:dyDescent="0.2">
      <c r="D402" s="11"/>
    </row>
    <row r="403" spans="4:4" x14ac:dyDescent="0.2">
      <c r="D403" s="11"/>
    </row>
    <row r="404" spans="4:4" x14ac:dyDescent="0.2">
      <c r="D404" s="11"/>
    </row>
    <row r="405" spans="4:4" x14ac:dyDescent="0.2">
      <c r="D405" s="11"/>
    </row>
    <row r="406" spans="4:4" x14ac:dyDescent="0.2">
      <c r="D406" s="11"/>
    </row>
    <row r="407" spans="4:4" x14ac:dyDescent="0.2">
      <c r="D407" s="11"/>
    </row>
    <row r="408" spans="4:4" x14ac:dyDescent="0.2">
      <c r="D408" s="11"/>
    </row>
    <row r="409" spans="4:4" x14ac:dyDescent="0.2">
      <c r="D409" s="11"/>
    </row>
    <row r="410" spans="4:4" x14ac:dyDescent="0.2">
      <c r="D410" s="11"/>
    </row>
    <row r="411" spans="4:4" x14ac:dyDescent="0.2">
      <c r="D411" s="11"/>
    </row>
    <row r="412" spans="4:4" x14ac:dyDescent="0.2">
      <c r="D412" s="11"/>
    </row>
    <row r="413" spans="4:4" x14ac:dyDescent="0.2">
      <c r="D413" s="11"/>
    </row>
    <row r="414" spans="4:4" x14ac:dyDescent="0.2">
      <c r="D414" s="11"/>
    </row>
    <row r="415" spans="4:4" x14ac:dyDescent="0.2">
      <c r="D415" s="11"/>
    </row>
    <row r="416" spans="4:4" x14ac:dyDescent="0.2">
      <c r="D416" s="11"/>
    </row>
    <row r="417" spans="4:4" x14ac:dyDescent="0.2">
      <c r="D417" s="11"/>
    </row>
    <row r="418" spans="4:4" x14ac:dyDescent="0.2">
      <c r="D418" s="11"/>
    </row>
    <row r="419" spans="4:4" x14ac:dyDescent="0.2">
      <c r="D419" s="11"/>
    </row>
    <row r="420" spans="4:4" x14ac:dyDescent="0.2">
      <c r="D420" s="11"/>
    </row>
    <row r="421" spans="4:4" x14ac:dyDescent="0.2">
      <c r="D421" s="11"/>
    </row>
    <row r="422" spans="4:4" x14ac:dyDescent="0.2">
      <c r="D422" s="11"/>
    </row>
    <row r="423" spans="4:4" x14ac:dyDescent="0.2">
      <c r="D423" s="11"/>
    </row>
    <row r="424" spans="4:4" x14ac:dyDescent="0.2">
      <c r="D424" s="11"/>
    </row>
    <row r="425" spans="4:4" x14ac:dyDescent="0.2">
      <c r="D425" s="11"/>
    </row>
    <row r="426" spans="4:4" x14ac:dyDescent="0.2">
      <c r="D426" s="11"/>
    </row>
    <row r="427" spans="4:4" x14ac:dyDescent="0.2">
      <c r="D427" s="11"/>
    </row>
    <row r="428" spans="4:4" x14ac:dyDescent="0.2">
      <c r="D428" s="11"/>
    </row>
    <row r="429" spans="4:4" x14ac:dyDescent="0.2">
      <c r="D429" s="11"/>
    </row>
    <row r="430" spans="4:4" x14ac:dyDescent="0.2">
      <c r="D430" s="11"/>
    </row>
    <row r="431" spans="4:4" x14ac:dyDescent="0.2">
      <c r="D431" s="11"/>
    </row>
    <row r="432" spans="4:4" x14ac:dyDescent="0.2">
      <c r="D432" s="11"/>
    </row>
    <row r="433" spans="4:4" x14ac:dyDescent="0.2">
      <c r="D433" s="11"/>
    </row>
    <row r="434" spans="4:4" x14ac:dyDescent="0.2">
      <c r="D434" s="11"/>
    </row>
    <row r="435" spans="4:4" x14ac:dyDescent="0.2">
      <c r="D435" s="11"/>
    </row>
    <row r="436" spans="4:4" x14ac:dyDescent="0.2">
      <c r="D436" s="11"/>
    </row>
    <row r="437" spans="4:4" x14ac:dyDescent="0.2">
      <c r="D437" s="11"/>
    </row>
    <row r="438" spans="4:4" x14ac:dyDescent="0.2">
      <c r="D438" s="11"/>
    </row>
    <row r="439" spans="4:4" x14ac:dyDescent="0.2">
      <c r="D439" s="11"/>
    </row>
    <row r="440" spans="4:4" x14ac:dyDescent="0.2">
      <c r="D440" s="11"/>
    </row>
    <row r="441" spans="4:4" x14ac:dyDescent="0.2">
      <c r="D441" s="11"/>
    </row>
    <row r="442" spans="4:4" x14ac:dyDescent="0.2">
      <c r="D442" s="11"/>
    </row>
    <row r="443" spans="4:4" x14ac:dyDescent="0.2">
      <c r="D443" s="11"/>
    </row>
    <row r="444" spans="4:4" x14ac:dyDescent="0.2">
      <c r="D444" s="11"/>
    </row>
    <row r="445" spans="4:4" x14ac:dyDescent="0.2">
      <c r="D445" s="11"/>
    </row>
    <row r="446" spans="4:4" x14ac:dyDescent="0.2">
      <c r="D446" s="11"/>
    </row>
    <row r="447" spans="4:4" x14ac:dyDescent="0.2">
      <c r="D447" s="11"/>
    </row>
    <row r="448" spans="4:4" x14ac:dyDescent="0.2">
      <c r="D448" s="11"/>
    </row>
    <row r="449" spans="4:4" x14ac:dyDescent="0.2">
      <c r="D449" s="11"/>
    </row>
    <row r="450" spans="4:4" x14ac:dyDescent="0.2">
      <c r="D450" s="11"/>
    </row>
    <row r="451" spans="4:4" x14ac:dyDescent="0.2">
      <c r="D451" s="11"/>
    </row>
    <row r="452" spans="4:4" x14ac:dyDescent="0.2">
      <c r="D452" s="11"/>
    </row>
    <row r="453" spans="4:4" x14ac:dyDescent="0.2">
      <c r="D453" s="11"/>
    </row>
    <row r="454" spans="4:4" x14ac:dyDescent="0.2">
      <c r="D454" s="11"/>
    </row>
    <row r="455" spans="4:4" x14ac:dyDescent="0.2">
      <c r="D455" s="11"/>
    </row>
    <row r="456" spans="4:4" x14ac:dyDescent="0.2">
      <c r="D456" s="11"/>
    </row>
    <row r="457" spans="4:4" x14ac:dyDescent="0.2">
      <c r="D457" s="11"/>
    </row>
    <row r="458" spans="4:4" x14ac:dyDescent="0.2">
      <c r="D458" s="11"/>
    </row>
    <row r="459" spans="4:4" x14ac:dyDescent="0.2">
      <c r="D459" s="11"/>
    </row>
    <row r="460" spans="4:4" x14ac:dyDescent="0.2">
      <c r="D460" s="11"/>
    </row>
    <row r="461" spans="4:4" x14ac:dyDescent="0.2">
      <c r="D461" s="11"/>
    </row>
    <row r="462" spans="4:4" x14ac:dyDescent="0.2">
      <c r="D462" s="11"/>
    </row>
    <row r="463" spans="4:4" x14ac:dyDescent="0.2">
      <c r="D463" s="11"/>
    </row>
    <row r="464" spans="4:4" x14ac:dyDescent="0.2">
      <c r="D464" s="11"/>
    </row>
    <row r="465" spans="4:4" x14ac:dyDescent="0.2">
      <c r="D465" s="11"/>
    </row>
    <row r="466" spans="4:4" x14ac:dyDescent="0.2">
      <c r="D466" s="11"/>
    </row>
    <row r="467" spans="4:4" x14ac:dyDescent="0.2">
      <c r="D467" s="11"/>
    </row>
    <row r="468" spans="4:4" x14ac:dyDescent="0.2">
      <c r="D468" s="11"/>
    </row>
    <row r="469" spans="4:4" x14ac:dyDescent="0.2">
      <c r="D469" s="11"/>
    </row>
    <row r="470" spans="4:4" x14ac:dyDescent="0.2">
      <c r="D470" s="11"/>
    </row>
    <row r="471" spans="4:4" x14ac:dyDescent="0.2">
      <c r="D471" s="11"/>
    </row>
    <row r="472" spans="4:4" x14ac:dyDescent="0.2">
      <c r="D472" s="11"/>
    </row>
    <row r="473" spans="4:4" x14ac:dyDescent="0.2">
      <c r="D473" s="11"/>
    </row>
    <row r="474" spans="4:4" x14ac:dyDescent="0.2">
      <c r="D474" s="11"/>
    </row>
    <row r="475" spans="4:4" x14ac:dyDescent="0.2">
      <c r="D475" s="11"/>
    </row>
    <row r="476" spans="4:4" x14ac:dyDescent="0.2">
      <c r="D476" s="11"/>
    </row>
    <row r="477" spans="4:4" x14ac:dyDescent="0.2">
      <c r="D477" s="11"/>
    </row>
    <row r="478" spans="4:4" x14ac:dyDescent="0.2">
      <c r="D478" s="11"/>
    </row>
    <row r="479" spans="4:4" x14ac:dyDescent="0.2">
      <c r="D479" s="11"/>
    </row>
    <row r="480" spans="4:4" x14ac:dyDescent="0.2">
      <c r="D480" s="11"/>
    </row>
    <row r="481" spans="4:4" x14ac:dyDescent="0.2">
      <c r="D481" s="11"/>
    </row>
    <row r="482" spans="4:4" x14ac:dyDescent="0.2">
      <c r="D482" s="11"/>
    </row>
    <row r="483" spans="4:4" x14ac:dyDescent="0.2">
      <c r="D483" s="11"/>
    </row>
    <row r="484" spans="4:4" x14ac:dyDescent="0.2">
      <c r="D484" s="11"/>
    </row>
    <row r="485" spans="4:4" x14ac:dyDescent="0.2">
      <c r="D485" s="11"/>
    </row>
    <row r="486" spans="4:4" x14ac:dyDescent="0.2">
      <c r="D486" s="11"/>
    </row>
    <row r="487" spans="4:4" x14ac:dyDescent="0.2">
      <c r="D487" s="11"/>
    </row>
    <row r="488" spans="4:4" x14ac:dyDescent="0.2">
      <c r="D488" s="11"/>
    </row>
    <row r="489" spans="4:4" x14ac:dyDescent="0.2">
      <c r="D489" s="11"/>
    </row>
    <row r="490" spans="4:4" x14ac:dyDescent="0.2">
      <c r="D490" s="11"/>
    </row>
    <row r="491" spans="4:4" x14ac:dyDescent="0.2">
      <c r="D491" s="11"/>
    </row>
    <row r="492" spans="4:4" x14ac:dyDescent="0.2">
      <c r="D492" s="11"/>
    </row>
    <row r="493" spans="4:4" x14ac:dyDescent="0.2">
      <c r="D493" s="11"/>
    </row>
    <row r="494" spans="4:4" x14ac:dyDescent="0.2">
      <c r="D494" s="11"/>
    </row>
    <row r="495" spans="4:4" x14ac:dyDescent="0.2">
      <c r="D495" s="11"/>
    </row>
    <row r="496" spans="4:4" x14ac:dyDescent="0.2">
      <c r="D496" s="11"/>
    </row>
    <row r="497" spans="4:4" x14ac:dyDescent="0.2">
      <c r="D497" s="11"/>
    </row>
    <row r="498" spans="4:4" x14ac:dyDescent="0.2">
      <c r="D498" s="11"/>
    </row>
    <row r="499" spans="4:4" x14ac:dyDescent="0.2">
      <c r="D499" s="11"/>
    </row>
    <row r="500" spans="4:4" x14ac:dyDescent="0.2">
      <c r="D500" s="11"/>
    </row>
    <row r="501" spans="4:4" x14ac:dyDescent="0.2">
      <c r="D501" s="11"/>
    </row>
    <row r="502" spans="4:4" x14ac:dyDescent="0.2">
      <c r="D502" s="11"/>
    </row>
    <row r="503" spans="4:4" x14ac:dyDescent="0.2">
      <c r="D503" s="11"/>
    </row>
    <row r="504" spans="4:4" x14ac:dyDescent="0.2">
      <c r="D504" s="11"/>
    </row>
    <row r="505" spans="4:4" x14ac:dyDescent="0.2">
      <c r="D505" s="11"/>
    </row>
    <row r="506" spans="4:4" x14ac:dyDescent="0.2">
      <c r="D506" s="11"/>
    </row>
    <row r="507" spans="4:4" x14ac:dyDescent="0.2">
      <c r="D507" s="11"/>
    </row>
    <row r="508" spans="4:4" x14ac:dyDescent="0.2">
      <c r="D508" s="11"/>
    </row>
    <row r="509" spans="4:4" x14ac:dyDescent="0.2">
      <c r="D509" s="11"/>
    </row>
    <row r="510" spans="4:4" x14ac:dyDescent="0.2">
      <c r="D510" s="11"/>
    </row>
    <row r="511" spans="4:4" x14ac:dyDescent="0.2">
      <c r="D511" s="11"/>
    </row>
    <row r="512" spans="4:4" x14ac:dyDescent="0.2">
      <c r="D512" s="11"/>
    </row>
    <row r="513" spans="4:4" x14ac:dyDescent="0.2">
      <c r="D513" s="11"/>
    </row>
    <row r="514" spans="4:4" x14ac:dyDescent="0.2">
      <c r="D514" s="11"/>
    </row>
    <row r="515" spans="4:4" x14ac:dyDescent="0.2">
      <c r="D515" s="11"/>
    </row>
    <row r="516" spans="4:4" x14ac:dyDescent="0.2">
      <c r="D516" s="11"/>
    </row>
    <row r="517" spans="4:4" x14ac:dyDescent="0.2">
      <c r="D517" s="11"/>
    </row>
    <row r="518" spans="4:4" x14ac:dyDescent="0.2">
      <c r="D518" s="11"/>
    </row>
    <row r="519" spans="4:4" x14ac:dyDescent="0.2">
      <c r="D519" s="11"/>
    </row>
    <row r="520" spans="4:4" x14ac:dyDescent="0.2">
      <c r="D520" s="11"/>
    </row>
    <row r="521" spans="4:4" x14ac:dyDescent="0.2">
      <c r="D521" s="11"/>
    </row>
    <row r="522" spans="4:4" x14ac:dyDescent="0.2">
      <c r="D522" s="11"/>
    </row>
    <row r="523" spans="4:4" x14ac:dyDescent="0.2">
      <c r="D523" s="11"/>
    </row>
    <row r="524" spans="4:4" x14ac:dyDescent="0.2">
      <c r="D524" s="11"/>
    </row>
    <row r="525" spans="4:4" x14ac:dyDescent="0.2">
      <c r="D525" s="11"/>
    </row>
    <row r="526" spans="4:4" x14ac:dyDescent="0.2">
      <c r="D526" s="11"/>
    </row>
    <row r="527" spans="4:4" x14ac:dyDescent="0.2">
      <c r="D527" s="11"/>
    </row>
    <row r="528" spans="4:4" x14ac:dyDescent="0.2">
      <c r="D528" s="11"/>
    </row>
    <row r="529" spans="4:4" x14ac:dyDescent="0.2">
      <c r="D529" s="11"/>
    </row>
    <row r="530" spans="4:4" x14ac:dyDescent="0.2">
      <c r="D530" s="11"/>
    </row>
    <row r="531" spans="4:4" x14ac:dyDescent="0.2">
      <c r="D531" s="11"/>
    </row>
    <row r="532" spans="4:4" x14ac:dyDescent="0.2">
      <c r="D532" s="11"/>
    </row>
    <row r="533" spans="4:4" x14ac:dyDescent="0.2">
      <c r="D533" s="11"/>
    </row>
    <row r="534" spans="4:4" x14ac:dyDescent="0.2">
      <c r="D534" s="11"/>
    </row>
    <row r="535" spans="4:4" x14ac:dyDescent="0.2">
      <c r="D535" s="11"/>
    </row>
    <row r="536" spans="4:4" x14ac:dyDescent="0.2">
      <c r="D536" s="11"/>
    </row>
    <row r="537" spans="4:4" x14ac:dyDescent="0.2">
      <c r="D537" s="11"/>
    </row>
    <row r="538" spans="4:4" x14ac:dyDescent="0.2">
      <c r="D538" s="11"/>
    </row>
    <row r="539" spans="4:4" x14ac:dyDescent="0.2">
      <c r="D539" s="11"/>
    </row>
    <row r="540" spans="4:4" x14ac:dyDescent="0.2">
      <c r="D540" s="11"/>
    </row>
    <row r="541" spans="4:4" x14ac:dyDescent="0.2">
      <c r="D541" s="11"/>
    </row>
    <row r="542" spans="4:4" x14ac:dyDescent="0.2">
      <c r="D542" s="11"/>
    </row>
    <row r="543" spans="4:4" x14ac:dyDescent="0.2">
      <c r="D543" s="11"/>
    </row>
    <row r="544" spans="4:4" x14ac:dyDescent="0.2">
      <c r="D544" s="11"/>
    </row>
    <row r="545" spans="4:4" x14ac:dyDescent="0.2">
      <c r="D545" s="11"/>
    </row>
    <row r="546" spans="4:4" x14ac:dyDescent="0.2">
      <c r="D546" s="11"/>
    </row>
    <row r="547" spans="4:4" x14ac:dyDescent="0.2">
      <c r="D547" s="11"/>
    </row>
    <row r="548" spans="4:4" x14ac:dyDescent="0.2">
      <c r="D548" s="11"/>
    </row>
    <row r="549" spans="4:4" x14ac:dyDescent="0.2">
      <c r="D549" s="11"/>
    </row>
    <row r="550" spans="4:4" x14ac:dyDescent="0.2">
      <c r="D550" s="11"/>
    </row>
    <row r="551" spans="4:4" x14ac:dyDescent="0.2">
      <c r="D551" s="11"/>
    </row>
    <row r="552" spans="4:4" x14ac:dyDescent="0.2">
      <c r="D552" s="11"/>
    </row>
    <row r="553" spans="4:4" x14ac:dyDescent="0.2">
      <c r="D553" s="11"/>
    </row>
    <row r="554" spans="4:4" x14ac:dyDescent="0.2">
      <c r="D554" s="11"/>
    </row>
    <row r="555" spans="4:4" x14ac:dyDescent="0.2">
      <c r="D555" s="11"/>
    </row>
    <row r="556" spans="4:4" x14ac:dyDescent="0.2">
      <c r="D556" s="11"/>
    </row>
    <row r="557" spans="4:4" x14ac:dyDescent="0.2">
      <c r="D557" s="11"/>
    </row>
    <row r="558" spans="4:4" x14ac:dyDescent="0.2">
      <c r="D558" s="11"/>
    </row>
    <row r="559" spans="4:4" x14ac:dyDescent="0.2">
      <c r="D559" s="11"/>
    </row>
    <row r="560" spans="4:4" x14ac:dyDescent="0.2">
      <c r="D560" s="11"/>
    </row>
    <row r="561" spans="4:4" x14ac:dyDescent="0.2">
      <c r="D561" s="11"/>
    </row>
    <row r="562" spans="4:4" x14ac:dyDescent="0.2">
      <c r="D562" s="11"/>
    </row>
    <row r="563" spans="4:4" x14ac:dyDescent="0.2">
      <c r="D563" s="11"/>
    </row>
    <row r="564" spans="4:4" x14ac:dyDescent="0.2">
      <c r="D564" s="11"/>
    </row>
    <row r="565" spans="4:4" x14ac:dyDescent="0.2">
      <c r="D565" s="11"/>
    </row>
    <row r="566" spans="4:4" x14ac:dyDescent="0.2">
      <c r="D566" s="11"/>
    </row>
    <row r="567" spans="4:4" x14ac:dyDescent="0.2">
      <c r="D567" s="11"/>
    </row>
    <row r="568" spans="4:4" x14ac:dyDescent="0.2">
      <c r="D568" s="11"/>
    </row>
    <row r="569" spans="4:4" x14ac:dyDescent="0.2">
      <c r="D569" s="11"/>
    </row>
    <row r="570" spans="4:4" x14ac:dyDescent="0.2">
      <c r="D570" s="11"/>
    </row>
    <row r="571" spans="4:4" x14ac:dyDescent="0.2">
      <c r="D571" s="11"/>
    </row>
    <row r="572" spans="4:4" x14ac:dyDescent="0.2">
      <c r="D572" s="11"/>
    </row>
    <row r="573" spans="4:4" x14ac:dyDescent="0.2">
      <c r="D573" s="11"/>
    </row>
    <row r="574" spans="4:4" x14ac:dyDescent="0.2">
      <c r="D574" s="11"/>
    </row>
    <row r="575" spans="4:4" x14ac:dyDescent="0.2">
      <c r="D575" s="11"/>
    </row>
    <row r="576" spans="4:4" x14ac:dyDescent="0.2">
      <c r="D576" s="11"/>
    </row>
    <row r="577" spans="4:4" x14ac:dyDescent="0.2">
      <c r="D577" s="11"/>
    </row>
    <row r="578" spans="4:4" x14ac:dyDescent="0.2">
      <c r="D578" s="11"/>
    </row>
    <row r="579" spans="4:4" x14ac:dyDescent="0.2">
      <c r="D579" s="11"/>
    </row>
    <row r="580" spans="4:4" x14ac:dyDescent="0.2">
      <c r="D580" s="11"/>
    </row>
    <row r="581" spans="4:4" x14ac:dyDescent="0.2">
      <c r="D581" s="11"/>
    </row>
    <row r="582" spans="4:4" x14ac:dyDescent="0.2">
      <c r="D582" s="11"/>
    </row>
    <row r="583" spans="4:4" x14ac:dyDescent="0.2">
      <c r="D583" s="11"/>
    </row>
    <row r="584" spans="4:4" x14ac:dyDescent="0.2">
      <c r="D584" s="11"/>
    </row>
    <row r="585" spans="4:4" x14ac:dyDescent="0.2">
      <c r="D585" s="11"/>
    </row>
    <row r="586" spans="4:4" x14ac:dyDescent="0.2">
      <c r="D586" s="11"/>
    </row>
    <row r="587" spans="4:4" x14ac:dyDescent="0.2">
      <c r="D587" s="11"/>
    </row>
    <row r="588" spans="4:4" x14ac:dyDescent="0.2">
      <c r="D588" s="11"/>
    </row>
    <row r="589" spans="4:4" x14ac:dyDescent="0.2">
      <c r="D589" s="11"/>
    </row>
    <row r="590" spans="4:4" x14ac:dyDescent="0.2">
      <c r="D590" s="11"/>
    </row>
    <row r="591" spans="4:4" x14ac:dyDescent="0.2">
      <c r="D591" s="11"/>
    </row>
    <row r="592" spans="4:4" x14ac:dyDescent="0.2">
      <c r="D592" s="11"/>
    </row>
    <row r="593" spans="4:4" x14ac:dyDescent="0.2">
      <c r="D593" s="11"/>
    </row>
    <row r="594" spans="4:4" x14ac:dyDescent="0.2">
      <c r="D594" s="11"/>
    </row>
    <row r="595" spans="4:4" x14ac:dyDescent="0.2">
      <c r="D595" s="11"/>
    </row>
    <row r="596" spans="4:4" x14ac:dyDescent="0.2">
      <c r="D596" s="11"/>
    </row>
    <row r="597" spans="4:4" x14ac:dyDescent="0.2">
      <c r="D597" s="11"/>
    </row>
    <row r="598" spans="4:4" x14ac:dyDescent="0.2">
      <c r="D598" s="11"/>
    </row>
    <row r="599" spans="4:4" x14ac:dyDescent="0.2">
      <c r="D599" s="11"/>
    </row>
    <row r="600" spans="4:4" x14ac:dyDescent="0.2">
      <c r="D600" s="11"/>
    </row>
    <row r="601" spans="4:4" x14ac:dyDescent="0.2">
      <c r="D601" s="11"/>
    </row>
    <row r="602" spans="4:4" x14ac:dyDescent="0.2">
      <c r="D602" s="11"/>
    </row>
    <row r="603" spans="4:4" x14ac:dyDescent="0.2">
      <c r="D603" s="11"/>
    </row>
    <row r="604" spans="4:4" x14ac:dyDescent="0.2">
      <c r="D604" s="11"/>
    </row>
    <row r="605" spans="4:4" x14ac:dyDescent="0.2">
      <c r="D605" s="11"/>
    </row>
    <row r="606" spans="4:4" x14ac:dyDescent="0.2">
      <c r="D606" s="11"/>
    </row>
    <row r="607" spans="4:4" x14ac:dyDescent="0.2">
      <c r="D607" s="11"/>
    </row>
    <row r="608" spans="4:4" x14ac:dyDescent="0.2">
      <c r="D608" s="11"/>
    </row>
    <row r="609" spans="4:4" x14ac:dyDescent="0.2">
      <c r="D609" s="11"/>
    </row>
    <row r="610" spans="4:4" x14ac:dyDescent="0.2">
      <c r="D610" s="11"/>
    </row>
    <row r="611" spans="4:4" x14ac:dyDescent="0.2">
      <c r="D611" s="11"/>
    </row>
    <row r="612" spans="4:4" x14ac:dyDescent="0.2">
      <c r="D612" s="11"/>
    </row>
    <row r="613" spans="4:4" x14ac:dyDescent="0.2">
      <c r="D613" s="11"/>
    </row>
    <row r="614" spans="4:4" x14ac:dyDescent="0.2">
      <c r="D614" s="11"/>
    </row>
    <row r="615" spans="4:4" x14ac:dyDescent="0.2">
      <c r="D615" s="11"/>
    </row>
    <row r="616" spans="4:4" x14ac:dyDescent="0.2">
      <c r="D616" s="11"/>
    </row>
    <row r="617" spans="4:4" x14ac:dyDescent="0.2">
      <c r="D617" s="11"/>
    </row>
    <row r="618" spans="4:4" x14ac:dyDescent="0.2">
      <c r="D618" s="11"/>
    </row>
    <row r="619" spans="4:4" x14ac:dyDescent="0.2">
      <c r="D619" s="11"/>
    </row>
    <row r="620" spans="4:4" x14ac:dyDescent="0.2">
      <c r="D620" s="11"/>
    </row>
    <row r="621" spans="4:4" x14ac:dyDescent="0.2">
      <c r="D621" s="11"/>
    </row>
    <row r="622" spans="4:4" x14ac:dyDescent="0.2">
      <c r="D622" s="11"/>
    </row>
    <row r="623" spans="4:4" x14ac:dyDescent="0.2">
      <c r="D623" s="11"/>
    </row>
    <row r="624" spans="4:4" x14ac:dyDescent="0.2">
      <c r="D624" s="11"/>
    </row>
    <row r="625" spans="4:4" x14ac:dyDescent="0.2">
      <c r="D625" s="11"/>
    </row>
    <row r="626" spans="4:4" x14ac:dyDescent="0.2">
      <c r="D626" s="11"/>
    </row>
    <row r="627" spans="4:4" x14ac:dyDescent="0.2">
      <c r="D627" s="11"/>
    </row>
    <row r="628" spans="4:4" x14ac:dyDescent="0.2">
      <c r="D628" s="11"/>
    </row>
    <row r="629" spans="4:4" x14ac:dyDescent="0.2">
      <c r="D629" s="11"/>
    </row>
    <row r="630" spans="4:4" x14ac:dyDescent="0.2">
      <c r="D630" s="11"/>
    </row>
    <row r="631" spans="4:4" x14ac:dyDescent="0.2">
      <c r="D631" s="11"/>
    </row>
    <row r="632" spans="4:4" x14ac:dyDescent="0.2">
      <c r="D632" s="11"/>
    </row>
    <row r="633" spans="4:4" x14ac:dyDescent="0.2">
      <c r="D633" s="11"/>
    </row>
    <row r="634" spans="4:4" x14ac:dyDescent="0.2">
      <c r="D634" s="11"/>
    </row>
    <row r="635" spans="4:4" x14ac:dyDescent="0.2">
      <c r="D635" s="11"/>
    </row>
    <row r="636" spans="4:4" x14ac:dyDescent="0.2">
      <c r="D636" s="11"/>
    </row>
    <row r="637" spans="4:4" x14ac:dyDescent="0.2">
      <c r="D637" s="11"/>
    </row>
    <row r="638" spans="4:4" x14ac:dyDescent="0.2">
      <c r="D638" s="11"/>
    </row>
    <row r="639" spans="4:4" x14ac:dyDescent="0.2">
      <c r="D639" s="11"/>
    </row>
    <row r="640" spans="4:4" x14ac:dyDescent="0.2">
      <c r="D640" s="11"/>
    </row>
    <row r="641" spans="4:4" x14ac:dyDescent="0.2">
      <c r="D641" s="11"/>
    </row>
    <row r="642" spans="4:4" x14ac:dyDescent="0.2">
      <c r="D642" s="11"/>
    </row>
    <row r="643" spans="4:4" x14ac:dyDescent="0.2">
      <c r="D643" s="11"/>
    </row>
    <row r="644" spans="4:4" x14ac:dyDescent="0.2">
      <c r="D644" s="11"/>
    </row>
    <row r="645" spans="4:4" x14ac:dyDescent="0.2">
      <c r="D645" s="11"/>
    </row>
    <row r="646" spans="4:4" x14ac:dyDescent="0.2">
      <c r="D646" s="11"/>
    </row>
    <row r="647" spans="4:4" x14ac:dyDescent="0.2">
      <c r="D647" s="11"/>
    </row>
    <row r="648" spans="4:4" x14ac:dyDescent="0.2">
      <c r="D648" s="11"/>
    </row>
    <row r="649" spans="4:4" x14ac:dyDescent="0.2">
      <c r="D649" s="11"/>
    </row>
    <row r="650" spans="4:4" x14ac:dyDescent="0.2">
      <c r="D650" s="11"/>
    </row>
    <row r="651" spans="4:4" x14ac:dyDescent="0.2">
      <c r="D651" s="11"/>
    </row>
    <row r="652" spans="4:4" x14ac:dyDescent="0.2">
      <c r="D652" s="11"/>
    </row>
    <row r="653" spans="4:4" x14ac:dyDescent="0.2">
      <c r="D653" s="11"/>
    </row>
    <row r="654" spans="4:4" x14ac:dyDescent="0.2">
      <c r="D654" s="11"/>
    </row>
    <row r="655" spans="4:4" x14ac:dyDescent="0.2">
      <c r="D655" s="11"/>
    </row>
    <row r="656" spans="4:4" x14ac:dyDescent="0.2">
      <c r="D656" s="11"/>
    </row>
    <row r="657" spans="4:4" x14ac:dyDescent="0.2">
      <c r="D657" s="11"/>
    </row>
    <row r="658" spans="4:4" x14ac:dyDescent="0.2">
      <c r="D658" s="11"/>
    </row>
    <row r="659" spans="4:4" x14ac:dyDescent="0.2">
      <c r="D659" s="11"/>
    </row>
    <row r="660" spans="4:4" x14ac:dyDescent="0.2">
      <c r="D660" s="11"/>
    </row>
    <row r="661" spans="4:4" x14ac:dyDescent="0.2">
      <c r="D661" s="11"/>
    </row>
    <row r="662" spans="4:4" x14ac:dyDescent="0.2">
      <c r="D662" s="11"/>
    </row>
    <row r="663" spans="4:4" x14ac:dyDescent="0.2">
      <c r="D663" s="11"/>
    </row>
    <row r="664" spans="4:4" x14ac:dyDescent="0.2">
      <c r="D664" s="11"/>
    </row>
    <row r="665" spans="4:4" x14ac:dyDescent="0.2">
      <c r="D665" s="11"/>
    </row>
    <row r="666" spans="4:4" x14ac:dyDescent="0.2">
      <c r="D666" s="11"/>
    </row>
    <row r="667" spans="4:4" x14ac:dyDescent="0.2">
      <c r="D667" s="11"/>
    </row>
    <row r="668" spans="4:4" x14ac:dyDescent="0.2">
      <c r="D668" s="11"/>
    </row>
    <row r="669" spans="4:4" x14ac:dyDescent="0.2">
      <c r="D669" s="11"/>
    </row>
    <row r="670" spans="4:4" x14ac:dyDescent="0.2">
      <c r="D670" s="11"/>
    </row>
    <row r="671" spans="4:4" x14ac:dyDescent="0.2">
      <c r="D671" s="11"/>
    </row>
    <row r="672" spans="4:4" x14ac:dyDescent="0.2">
      <c r="D672" s="11"/>
    </row>
    <row r="673" spans="4:4" x14ac:dyDescent="0.2">
      <c r="D673" s="11"/>
    </row>
    <row r="674" spans="4:4" x14ac:dyDescent="0.2">
      <c r="D674" s="11"/>
    </row>
    <row r="675" spans="4:4" x14ac:dyDescent="0.2">
      <c r="D675" s="11"/>
    </row>
    <row r="676" spans="4:4" x14ac:dyDescent="0.2">
      <c r="D676" s="11"/>
    </row>
    <row r="677" spans="4:4" x14ac:dyDescent="0.2">
      <c r="D677" s="11"/>
    </row>
    <row r="678" spans="4:4" x14ac:dyDescent="0.2">
      <c r="D678" s="11"/>
    </row>
    <row r="679" spans="4:4" x14ac:dyDescent="0.2">
      <c r="D679" s="11"/>
    </row>
    <row r="680" spans="4:4" x14ac:dyDescent="0.2">
      <c r="D680" s="11"/>
    </row>
    <row r="681" spans="4:4" x14ac:dyDescent="0.2">
      <c r="D681" s="11"/>
    </row>
    <row r="682" spans="4:4" x14ac:dyDescent="0.2">
      <c r="D682" s="11"/>
    </row>
    <row r="683" spans="4:4" x14ac:dyDescent="0.2">
      <c r="D683" s="11"/>
    </row>
    <row r="684" spans="4:4" x14ac:dyDescent="0.2">
      <c r="D684" s="11"/>
    </row>
    <row r="685" spans="4:4" x14ac:dyDescent="0.2">
      <c r="D685" s="11"/>
    </row>
    <row r="686" spans="4:4" x14ac:dyDescent="0.2">
      <c r="D686" s="11"/>
    </row>
    <row r="687" spans="4:4" x14ac:dyDescent="0.2">
      <c r="D687" s="11"/>
    </row>
    <row r="688" spans="4:4" x14ac:dyDescent="0.2">
      <c r="D688" s="11"/>
    </row>
    <row r="689" spans="4:4" x14ac:dyDescent="0.2">
      <c r="D689" s="11"/>
    </row>
    <row r="690" spans="4:4" x14ac:dyDescent="0.2">
      <c r="D690" s="11"/>
    </row>
    <row r="691" spans="4:4" x14ac:dyDescent="0.2">
      <c r="D691" s="11"/>
    </row>
    <row r="692" spans="4:4" x14ac:dyDescent="0.2">
      <c r="D692" s="11"/>
    </row>
    <row r="693" spans="4:4" x14ac:dyDescent="0.2">
      <c r="D693" s="11"/>
    </row>
    <row r="694" spans="4:4" x14ac:dyDescent="0.2">
      <c r="D694" s="11"/>
    </row>
    <row r="695" spans="4:4" x14ac:dyDescent="0.2">
      <c r="D695" s="11"/>
    </row>
    <row r="696" spans="4:4" x14ac:dyDescent="0.2">
      <c r="D696" s="11"/>
    </row>
    <row r="697" spans="4:4" x14ac:dyDescent="0.2">
      <c r="D697" s="11"/>
    </row>
    <row r="698" spans="4:4" x14ac:dyDescent="0.2">
      <c r="D698" s="11"/>
    </row>
    <row r="699" spans="4:4" x14ac:dyDescent="0.2">
      <c r="D699" s="11"/>
    </row>
    <row r="700" spans="4:4" x14ac:dyDescent="0.2">
      <c r="D700" s="11"/>
    </row>
    <row r="701" spans="4:4" x14ac:dyDescent="0.2">
      <c r="D701" s="11"/>
    </row>
    <row r="702" spans="4:4" x14ac:dyDescent="0.2">
      <c r="D702" s="11"/>
    </row>
    <row r="703" spans="4:4" x14ac:dyDescent="0.2">
      <c r="D703" s="11"/>
    </row>
    <row r="704" spans="4:4" x14ac:dyDescent="0.2">
      <c r="D704" s="11"/>
    </row>
    <row r="705" spans="4:4" x14ac:dyDescent="0.2">
      <c r="D705" s="11"/>
    </row>
    <row r="706" spans="4:4" x14ac:dyDescent="0.2">
      <c r="D706" s="11"/>
    </row>
    <row r="707" spans="4:4" x14ac:dyDescent="0.2">
      <c r="D707" s="11"/>
    </row>
    <row r="708" spans="4:4" x14ac:dyDescent="0.2">
      <c r="D708" s="11"/>
    </row>
    <row r="709" spans="4:4" x14ac:dyDescent="0.2">
      <c r="D709" s="11"/>
    </row>
    <row r="710" spans="4:4" x14ac:dyDescent="0.2">
      <c r="D710" s="11"/>
    </row>
    <row r="711" spans="4:4" x14ac:dyDescent="0.2">
      <c r="D711" s="11"/>
    </row>
    <row r="712" spans="4:4" x14ac:dyDescent="0.2">
      <c r="D712" s="11"/>
    </row>
    <row r="713" spans="4:4" x14ac:dyDescent="0.2">
      <c r="D713" s="11"/>
    </row>
    <row r="714" spans="4:4" x14ac:dyDescent="0.2">
      <c r="D714" s="11"/>
    </row>
    <row r="715" spans="4:4" x14ac:dyDescent="0.2">
      <c r="D715" s="11"/>
    </row>
    <row r="716" spans="4:4" x14ac:dyDescent="0.2">
      <c r="D716" s="11"/>
    </row>
    <row r="717" spans="4:4" x14ac:dyDescent="0.2">
      <c r="D717" s="11"/>
    </row>
    <row r="718" spans="4:4" x14ac:dyDescent="0.2">
      <c r="D718" s="11"/>
    </row>
    <row r="719" spans="4:4" x14ac:dyDescent="0.2">
      <c r="D719" s="11"/>
    </row>
    <row r="720" spans="4:4" x14ac:dyDescent="0.2">
      <c r="D720" s="11"/>
    </row>
    <row r="721" spans="4:4" x14ac:dyDescent="0.2">
      <c r="D721" s="11"/>
    </row>
    <row r="722" spans="4:4" x14ac:dyDescent="0.2">
      <c r="D722" s="11"/>
    </row>
    <row r="723" spans="4:4" x14ac:dyDescent="0.2">
      <c r="D723" s="11"/>
    </row>
    <row r="724" spans="4:4" x14ac:dyDescent="0.2">
      <c r="D724" s="11"/>
    </row>
    <row r="725" spans="4:4" x14ac:dyDescent="0.2">
      <c r="D725" s="11"/>
    </row>
    <row r="726" spans="4:4" x14ac:dyDescent="0.2">
      <c r="D726" s="11"/>
    </row>
    <row r="727" spans="4:4" x14ac:dyDescent="0.2">
      <c r="D727" s="11"/>
    </row>
    <row r="728" spans="4:4" x14ac:dyDescent="0.2">
      <c r="D728" s="11"/>
    </row>
    <row r="729" spans="4:4" x14ac:dyDescent="0.2">
      <c r="D729" s="11"/>
    </row>
    <row r="730" spans="4:4" x14ac:dyDescent="0.2">
      <c r="D730" s="11"/>
    </row>
    <row r="731" spans="4:4" x14ac:dyDescent="0.2">
      <c r="D731" s="11"/>
    </row>
    <row r="732" spans="4:4" x14ac:dyDescent="0.2">
      <c r="D732" s="11"/>
    </row>
    <row r="733" spans="4:4" x14ac:dyDescent="0.2">
      <c r="D733" s="11"/>
    </row>
    <row r="734" spans="4:4" x14ac:dyDescent="0.2">
      <c r="D734" s="11"/>
    </row>
    <row r="735" spans="4:4" x14ac:dyDescent="0.2">
      <c r="D735" s="11"/>
    </row>
    <row r="736" spans="4:4" x14ac:dyDescent="0.2">
      <c r="D736" s="11"/>
    </row>
    <row r="737" spans="4:4" x14ac:dyDescent="0.2">
      <c r="D737" s="11"/>
    </row>
    <row r="738" spans="4:4" x14ac:dyDescent="0.2">
      <c r="D738" s="11"/>
    </row>
    <row r="739" spans="4:4" x14ac:dyDescent="0.2">
      <c r="D739" s="11"/>
    </row>
    <row r="740" spans="4:4" x14ac:dyDescent="0.2">
      <c r="D740" s="11"/>
    </row>
    <row r="741" spans="4:4" x14ac:dyDescent="0.2">
      <c r="D741" s="11"/>
    </row>
    <row r="742" spans="4:4" x14ac:dyDescent="0.2">
      <c r="D742" s="11"/>
    </row>
    <row r="743" spans="4:4" x14ac:dyDescent="0.2">
      <c r="D743" s="11"/>
    </row>
    <row r="744" spans="4:4" x14ac:dyDescent="0.2">
      <c r="D744" s="11"/>
    </row>
    <row r="745" spans="4:4" x14ac:dyDescent="0.2">
      <c r="D745" s="11"/>
    </row>
    <row r="746" spans="4:4" x14ac:dyDescent="0.2">
      <c r="D746" s="11"/>
    </row>
    <row r="747" spans="4:4" x14ac:dyDescent="0.2">
      <c r="D747" s="11"/>
    </row>
    <row r="748" spans="4:4" x14ac:dyDescent="0.2">
      <c r="D748" s="11"/>
    </row>
    <row r="749" spans="4:4" x14ac:dyDescent="0.2">
      <c r="D749" s="11"/>
    </row>
    <row r="750" spans="4:4" x14ac:dyDescent="0.2">
      <c r="D750" s="11"/>
    </row>
    <row r="751" spans="4:4" x14ac:dyDescent="0.2">
      <c r="D751" s="11"/>
    </row>
    <row r="752" spans="4:4" x14ac:dyDescent="0.2">
      <c r="D752" s="11"/>
    </row>
    <row r="753" spans="4:4" x14ac:dyDescent="0.2">
      <c r="D753" s="11"/>
    </row>
    <row r="754" spans="4:4" x14ac:dyDescent="0.2">
      <c r="D754" s="11"/>
    </row>
    <row r="755" spans="4:4" x14ac:dyDescent="0.2">
      <c r="D755" s="11"/>
    </row>
    <row r="756" spans="4:4" x14ac:dyDescent="0.2">
      <c r="D756" s="11"/>
    </row>
    <row r="757" spans="4:4" x14ac:dyDescent="0.2">
      <c r="D757" s="11"/>
    </row>
    <row r="758" spans="4:4" x14ac:dyDescent="0.2">
      <c r="D758" s="11"/>
    </row>
    <row r="759" spans="4:4" x14ac:dyDescent="0.2">
      <c r="D759" s="11"/>
    </row>
    <row r="760" spans="4:4" x14ac:dyDescent="0.2">
      <c r="D760" s="11"/>
    </row>
    <row r="761" spans="4:4" x14ac:dyDescent="0.2">
      <c r="D761" s="11"/>
    </row>
    <row r="762" spans="4:4" x14ac:dyDescent="0.2">
      <c r="D762" s="11"/>
    </row>
    <row r="763" spans="4:4" x14ac:dyDescent="0.2">
      <c r="D763" s="11"/>
    </row>
    <row r="764" spans="4:4" x14ac:dyDescent="0.2">
      <c r="D764" s="11"/>
    </row>
    <row r="765" spans="4:4" x14ac:dyDescent="0.2">
      <c r="D765" s="11"/>
    </row>
    <row r="766" spans="4:4" x14ac:dyDescent="0.2">
      <c r="D766" s="11"/>
    </row>
    <row r="767" spans="4:4" x14ac:dyDescent="0.2">
      <c r="D767" s="11"/>
    </row>
    <row r="768" spans="4:4" x14ac:dyDescent="0.2">
      <c r="D768" s="11"/>
    </row>
    <row r="769" spans="4:4" x14ac:dyDescent="0.2">
      <c r="D769" s="11"/>
    </row>
    <row r="770" spans="4:4" x14ac:dyDescent="0.2">
      <c r="D770" s="11"/>
    </row>
    <row r="771" spans="4:4" x14ac:dyDescent="0.2">
      <c r="D771" s="11"/>
    </row>
    <row r="772" spans="4:4" x14ac:dyDescent="0.2">
      <c r="D772" s="11"/>
    </row>
    <row r="773" spans="4:4" x14ac:dyDescent="0.2">
      <c r="D773" s="11"/>
    </row>
    <row r="774" spans="4:4" x14ac:dyDescent="0.2">
      <c r="D774" s="11"/>
    </row>
    <row r="775" spans="4:4" x14ac:dyDescent="0.2">
      <c r="D775" s="11"/>
    </row>
    <row r="776" spans="4:4" x14ac:dyDescent="0.2">
      <c r="D776" s="11"/>
    </row>
    <row r="777" spans="4:4" x14ac:dyDescent="0.2">
      <c r="D777" s="11"/>
    </row>
    <row r="778" spans="4:4" x14ac:dyDescent="0.2">
      <c r="D778" s="11"/>
    </row>
    <row r="779" spans="4:4" x14ac:dyDescent="0.2">
      <c r="D779" s="11"/>
    </row>
    <row r="780" spans="4:4" x14ac:dyDescent="0.2">
      <c r="D780" s="11"/>
    </row>
    <row r="781" spans="4:4" x14ac:dyDescent="0.2">
      <c r="D781" s="11"/>
    </row>
    <row r="782" spans="4:4" x14ac:dyDescent="0.2">
      <c r="D782" s="11"/>
    </row>
    <row r="783" spans="4:4" x14ac:dyDescent="0.2">
      <c r="D783" s="11"/>
    </row>
    <row r="784" spans="4:4" x14ac:dyDescent="0.2">
      <c r="D784" s="11"/>
    </row>
    <row r="785" spans="4:4" x14ac:dyDescent="0.2">
      <c r="D785" s="11"/>
    </row>
    <row r="786" spans="4:4" x14ac:dyDescent="0.2">
      <c r="D786" s="11"/>
    </row>
    <row r="787" spans="4:4" x14ac:dyDescent="0.2">
      <c r="D787" s="11"/>
    </row>
    <row r="788" spans="4:4" x14ac:dyDescent="0.2">
      <c r="D788" s="11"/>
    </row>
    <row r="789" spans="4:4" x14ac:dyDescent="0.2">
      <c r="D789" s="11"/>
    </row>
    <row r="790" spans="4:4" x14ac:dyDescent="0.2">
      <c r="D790" s="11"/>
    </row>
    <row r="791" spans="4:4" x14ac:dyDescent="0.2">
      <c r="D791" s="11"/>
    </row>
    <row r="792" spans="4:4" x14ac:dyDescent="0.2">
      <c r="D792" s="11"/>
    </row>
    <row r="793" spans="4:4" x14ac:dyDescent="0.2">
      <c r="D793" s="11"/>
    </row>
    <row r="794" spans="4:4" x14ac:dyDescent="0.2">
      <c r="D794" s="11"/>
    </row>
    <row r="795" spans="4:4" x14ac:dyDescent="0.2">
      <c r="D795" s="11"/>
    </row>
    <row r="796" spans="4:4" x14ac:dyDescent="0.2">
      <c r="D796" s="11"/>
    </row>
    <row r="797" spans="4:4" x14ac:dyDescent="0.2">
      <c r="D797" s="11"/>
    </row>
    <row r="798" spans="4:4" x14ac:dyDescent="0.2">
      <c r="D798" s="11"/>
    </row>
    <row r="799" spans="4:4" x14ac:dyDescent="0.2">
      <c r="D799" s="11"/>
    </row>
    <row r="800" spans="4:4" x14ac:dyDescent="0.2">
      <c r="D800" s="11"/>
    </row>
    <row r="801" spans="4:4" x14ac:dyDescent="0.2">
      <c r="D801" s="11"/>
    </row>
    <row r="802" spans="4:4" x14ac:dyDescent="0.2">
      <c r="D802" s="11"/>
    </row>
    <row r="803" spans="4:4" x14ac:dyDescent="0.2">
      <c r="D803" s="11"/>
    </row>
    <row r="804" spans="4:4" x14ac:dyDescent="0.2">
      <c r="D804" s="11"/>
    </row>
    <row r="805" spans="4:4" x14ac:dyDescent="0.2">
      <c r="D805" s="11"/>
    </row>
    <row r="806" spans="4:4" x14ac:dyDescent="0.2">
      <c r="D806" s="11"/>
    </row>
    <row r="807" spans="4:4" x14ac:dyDescent="0.2">
      <c r="D807" s="11"/>
    </row>
    <row r="808" spans="4:4" x14ac:dyDescent="0.2">
      <c r="D808" s="11"/>
    </row>
    <row r="809" spans="4:4" x14ac:dyDescent="0.2">
      <c r="D809" s="11"/>
    </row>
    <row r="810" spans="4:4" x14ac:dyDescent="0.2">
      <c r="D810" s="11"/>
    </row>
    <row r="811" spans="4:4" x14ac:dyDescent="0.2">
      <c r="D811" s="11"/>
    </row>
    <row r="812" spans="4:4" x14ac:dyDescent="0.2">
      <c r="D812" s="11"/>
    </row>
    <row r="813" spans="4:4" x14ac:dyDescent="0.2">
      <c r="D813" s="11"/>
    </row>
    <row r="814" spans="4:4" x14ac:dyDescent="0.2">
      <c r="D814" s="11"/>
    </row>
    <row r="815" spans="4:4" x14ac:dyDescent="0.2">
      <c r="D815" s="11"/>
    </row>
    <row r="816" spans="4:4" x14ac:dyDescent="0.2">
      <c r="D816" s="11"/>
    </row>
    <row r="817" spans="4:4" x14ac:dyDescent="0.2">
      <c r="D817" s="11"/>
    </row>
    <row r="818" spans="4:4" x14ac:dyDescent="0.2">
      <c r="D818" s="11"/>
    </row>
    <row r="819" spans="4:4" x14ac:dyDescent="0.2">
      <c r="D819" s="11"/>
    </row>
    <row r="820" spans="4:4" x14ac:dyDescent="0.2">
      <c r="D820" s="11"/>
    </row>
    <row r="821" spans="4:4" x14ac:dyDescent="0.2">
      <c r="D821" s="11"/>
    </row>
    <row r="822" spans="4:4" x14ac:dyDescent="0.2">
      <c r="D822" s="11"/>
    </row>
    <row r="823" spans="4:4" x14ac:dyDescent="0.2">
      <c r="D823" s="11"/>
    </row>
    <row r="824" spans="4:4" x14ac:dyDescent="0.2">
      <c r="D824" s="11"/>
    </row>
    <row r="825" spans="4:4" x14ac:dyDescent="0.2">
      <c r="D825" s="11"/>
    </row>
    <row r="826" spans="4:4" x14ac:dyDescent="0.2">
      <c r="D826" s="11"/>
    </row>
    <row r="827" spans="4:4" x14ac:dyDescent="0.2">
      <c r="D827" s="11"/>
    </row>
    <row r="828" spans="4:4" x14ac:dyDescent="0.2">
      <c r="D828" s="11"/>
    </row>
    <row r="829" spans="4:4" x14ac:dyDescent="0.2">
      <c r="D829" s="11"/>
    </row>
    <row r="830" spans="4:4" x14ac:dyDescent="0.2">
      <c r="D830" s="11"/>
    </row>
    <row r="831" spans="4:4" x14ac:dyDescent="0.2">
      <c r="D831" s="11"/>
    </row>
    <row r="832" spans="4:4" x14ac:dyDescent="0.2">
      <c r="D832" s="11"/>
    </row>
    <row r="833" spans="4:4" x14ac:dyDescent="0.2">
      <c r="D833" s="11"/>
    </row>
    <row r="834" spans="4:4" x14ac:dyDescent="0.2">
      <c r="D834" s="11"/>
    </row>
    <row r="835" spans="4:4" x14ac:dyDescent="0.2">
      <c r="D835" s="11"/>
    </row>
    <row r="836" spans="4:4" x14ac:dyDescent="0.2">
      <c r="D836" s="11"/>
    </row>
    <row r="837" spans="4:4" x14ac:dyDescent="0.2">
      <c r="D837" s="11"/>
    </row>
    <row r="838" spans="4:4" x14ac:dyDescent="0.2">
      <c r="D838" s="11"/>
    </row>
    <row r="839" spans="4:4" x14ac:dyDescent="0.2">
      <c r="D839" s="11"/>
    </row>
    <row r="840" spans="4:4" x14ac:dyDescent="0.2">
      <c r="D840" s="11"/>
    </row>
    <row r="841" spans="4:4" x14ac:dyDescent="0.2">
      <c r="D841" s="11"/>
    </row>
    <row r="842" spans="4:4" x14ac:dyDescent="0.2">
      <c r="D842" s="11"/>
    </row>
    <row r="843" spans="4:4" x14ac:dyDescent="0.2">
      <c r="D843" s="11"/>
    </row>
    <row r="844" spans="4:4" x14ac:dyDescent="0.2">
      <c r="D844" s="11"/>
    </row>
    <row r="845" spans="4:4" x14ac:dyDescent="0.2">
      <c r="D845" s="11"/>
    </row>
    <row r="846" spans="4:4" x14ac:dyDescent="0.2">
      <c r="D846" s="11"/>
    </row>
    <row r="847" spans="4:4" x14ac:dyDescent="0.2">
      <c r="D847" s="11"/>
    </row>
    <row r="848" spans="4:4" x14ac:dyDescent="0.2">
      <c r="D848" s="11"/>
    </row>
    <row r="849" spans="4:4" x14ac:dyDescent="0.2">
      <c r="D849" s="11"/>
    </row>
    <row r="850" spans="4:4" x14ac:dyDescent="0.2">
      <c r="D850" s="11"/>
    </row>
    <row r="851" spans="4:4" x14ac:dyDescent="0.2">
      <c r="D851" s="11"/>
    </row>
    <row r="852" spans="4:4" x14ac:dyDescent="0.2">
      <c r="D852" s="11"/>
    </row>
    <row r="853" spans="4:4" x14ac:dyDescent="0.2">
      <c r="D853" s="11"/>
    </row>
    <row r="854" spans="4:4" x14ac:dyDescent="0.2">
      <c r="D854" s="11"/>
    </row>
    <row r="855" spans="4:4" x14ac:dyDescent="0.2">
      <c r="D855" s="11"/>
    </row>
    <row r="856" spans="4:4" x14ac:dyDescent="0.2">
      <c r="D856" s="11"/>
    </row>
    <row r="857" spans="4:4" x14ac:dyDescent="0.2">
      <c r="D857" s="11"/>
    </row>
    <row r="858" spans="4:4" x14ac:dyDescent="0.2">
      <c r="D858" s="11"/>
    </row>
    <row r="859" spans="4:4" x14ac:dyDescent="0.2">
      <c r="D859" s="11"/>
    </row>
    <row r="860" spans="4:4" x14ac:dyDescent="0.2">
      <c r="D860" s="11"/>
    </row>
    <row r="861" spans="4:4" x14ac:dyDescent="0.2">
      <c r="D861" s="11"/>
    </row>
    <row r="862" spans="4:4" x14ac:dyDescent="0.2">
      <c r="D862" s="11"/>
    </row>
    <row r="863" spans="4:4" x14ac:dyDescent="0.2">
      <c r="D863" s="11"/>
    </row>
    <row r="864" spans="4:4" x14ac:dyDescent="0.2">
      <c r="D864" s="11"/>
    </row>
    <row r="865" spans="4:4" x14ac:dyDescent="0.2">
      <c r="D865" s="11"/>
    </row>
    <row r="866" spans="4:4" x14ac:dyDescent="0.2">
      <c r="D866" s="11"/>
    </row>
    <row r="867" spans="4:4" x14ac:dyDescent="0.2">
      <c r="D867" s="11"/>
    </row>
    <row r="868" spans="4:4" x14ac:dyDescent="0.2">
      <c r="D868" s="11"/>
    </row>
    <row r="869" spans="4:4" x14ac:dyDescent="0.2">
      <c r="D869" s="11"/>
    </row>
    <row r="870" spans="4:4" x14ac:dyDescent="0.2">
      <c r="D870" s="11"/>
    </row>
    <row r="871" spans="4:4" x14ac:dyDescent="0.2">
      <c r="D871" s="11"/>
    </row>
    <row r="872" spans="4:4" x14ac:dyDescent="0.2">
      <c r="D872" s="11"/>
    </row>
    <row r="873" spans="4:4" x14ac:dyDescent="0.2">
      <c r="D873" s="11"/>
    </row>
    <row r="874" spans="4:4" x14ac:dyDescent="0.2">
      <c r="D874" s="11"/>
    </row>
    <row r="875" spans="4:4" x14ac:dyDescent="0.2">
      <c r="D875" s="11"/>
    </row>
    <row r="876" spans="4:4" x14ac:dyDescent="0.2">
      <c r="D876" s="11"/>
    </row>
    <row r="877" spans="4:4" x14ac:dyDescent="0.2">
      <c r="D877" s="11"/>
    </row>
    <row r="878" spans="4:4" x14ac:dyDescent="0.2">
      <c r="D878" s="11"/>
    </row>
    <row r="879" spans="4:4" x14ac:dyDescent="0.2">
      <c r="D879" s="11"/>
    </row>
    <row r="880" spans="4:4" x14ac:dyDescent="0.2">
      <c r="D880" s="11"/>
    </row>
    <row r="881" spans="4:4" x14ac:dyDescent="0.2">
      <c r="D881" s="11"/>
    </row>
    <row r="882" spans="4:4" x14ac:dyDescent="0.2">
      <c r="D882" s="11"/>
    </row>
    <row r="883" spans="4:4" x14ac:dyDescent="0.2">
      <c r="D883" s="11"/>
    </row>
    <row r="884" spans="4:4" x14ac:dyDescent="0.2">
      <c r="D884" s="11"/>
    </row>
    <row r="885" spans="4:4" x14ac:dyDescent="0.2">
      <c r="D885" s="11"/>
    </row>
    <row r="886" spans="4:4" x14ac:dyDescent="0.2">
      <c r="D886" s="11"/>
    </row>
    <row r="887" spans="4:4" x14ac:dyDescent="0.2">
      <c r="D887" s="11"/>
    </row>
    <row r="888" spans="4:4" x14ac:dyDescent="0.2">
      <c r="D888" s="11"/>
    </row>
    <row r="889" spans="4:4" x14ac:dyDescent="0.2">
      <c r="D889" s="11"/>
    </row>
    <row r="890" spans="4:4" x14ac:dyDescent="0.2">
      <c r="D890" s="11"/>
    </row>
    <row r="891" spans="4:4" x14ac:dyDescent="0.2">
      <c r="D891" s="11"/>
    </row>
    <row r="892" spans="4:4" x14ac:dyDescent="0.2">
      <c r="D892" s="11"/>
    </row>
    <row r="893" spans="4:4" x14ac:dyDescent="0.2">
      <c r="D893" s="11"/>
    </row>
    <row r="894" spans="4:4" x14ac:dyDescent="0.2">
      <c r="D894" s="11"/>
    </row>
    <row r="895" spans="4:4" x14ac:dyDescent="0.2">
      <c r="D895" s="11"/>
    </row>
    <row r="896" spans="4:4" x14ac:dyDescent="0.2">
      <c r="D896" s="11"/>
    </row>
    <row r="897" spans="4:4" x14ac:dyDescent="0.2">
      <c r="D897" s="11"/>
    </row>
    <row r="898" spans="4:4" x14ac:dyDescent="0.2">
      <c r="D898" s="11"/>
    </row>
    <row r="899" spans="4:4" x14ac:dyDescent="0.2">
      <c r="D899" s="11"/>
    </row>
    <row r="900" spans="4:4" x14ac:dyDescent="0.2">
      <c r="D900" s="11"/>
    </row>
    <row r="901" spans="4:4" x14ac:dyDescent="0.2">
      <c r="D901" s="11"/>
    </row>
    <row r="902" spans="4:4" x14ac:dyDescent="0.2">
      <c r="D902" s="11"/>
    </row>
    <row r="903" spans="4:4" x14ac:dyDescent="0.2">
      <c r="D903" s="11"/>
    </row>
    <row r="904" spans="4:4" x14ac:dyDescent="0.2">
      <c r="D904" s="11"/>
    </row>
    <row r="905" spans="4:4" x14ac:dyDescent="0.2">
      <c r="D905" s="11"/>
    </row>
    <row r="906" spans="4:4" x14ac:dyDescent="0.2">
      <c r="D906" s="11"/>
    </row>
    <row r="907" spans="4:4" x14ac:dyDescent="0.2">
      <c r="D907" s="11"/>
    </row>
    <row r="908" spans="4:4" x14ac:dyDescent="0.2">
      <c r="D908" s="11"/>
    </row>
    <row r="909" spans="4:4" x14ac:dyDescent="0.2">
      <c r="D909" s="11"/>
    </row>
    <row r="910" spans="4:4" x14ac:dyDescent="0.2">
      <c r="D910" s="11"/>
    </row>
    <row r="911" spans="4:4" x14ac:dyDescent="0.2">
      <c r="D911" s="11"/>
    </row>
    <row r="912" spans="4:4" x14ac:dyDescent="0.2">
      <c r="D912" s="11"/>
    </row>
    <row r="913" spans="4:4" x14ac:dyDescent="0.2">
      <c r="D913" s="11"/>
    </row>
    <row r="914" spans="4:4" x14ac:dyDescent="0.2">
      <c r="D914" s="11"/>
    </row>
    <row r="915" spans="4:4" x14ac:dyDescent="0.2">
      <c r="D915" s="11"/>
    </row>
    <row r="916" spans="4:4" x14ac:dyDescent="0.2">
      <c r="D916" s="11"/>
    </row>
    <row r="917" spans="4:4" x14ac:dyDescent="0.2">
      <c r="D917" s="11"/>
    </row>
    <row r="918" spans="4:4" x14ac:dyDescent="0.2">
      <c r="D918" s="11"/>
    </row>
    <row r="919" spans="4:4" x14ac:dyDescent="0.2">
      <c r="D919" s="11"/>
    </row>
    <row r="920" spans="4:4" x14ac:dyDescent="0.2">
      <c r="D920" s="11"/>
    </row>
    <row r="921" spans="4:4" x14ac:dyDescent="0.2">
      <c r="D921" s="11"/>
    </row>
    <row r="922" spans="4:4" x14ac:dyDescent="0.2">
      <c r="D922" s="11"/>
    </row>
    <row r="923" spans="4:4" x14ac:dyDescent="0.2">
      <c r="D923" s="11"/>
    </row>
    <row r="924" spans="4:4" x14ac:dyDescent="0.2">
      <c r="D924" s="11"/>
    </row>
    <row r="925" spans="4:4" x14ac:dyDescent="0.2">
      <c r="D925" s="11"/>
    </row>
    <row r="926" spans="4:4" x14ac:dyDescent="0.2">
      <c r="D926" s="11"/>
    </row>
    <row r="927" spans="4:4" x14ac:dyDescent="0.2">
      <c r="D927" s="11"/>
    </row>
    <row r="928" spans="4:4" x14ac:dyDescent="0.2">
      <c r="D928" s="11"/>
    </row>
    <row r="929" spans="4:4" x14ac:dyDescent="0.2">
      <c r="D929" s="11"/>
    </row>
    <row r="930" spans="4:4" x14ac:dyDescent="0.2">
      <c r="D930" s="11"/>
    </row>
    <row r="931" spans="4:4" x14ac:dyDescent="0.2">
      <c r="D931" s="11"/>
    </row>
    <row r="932" spans="4:4" x14ac:dyDescent="0.2">
      <c r="D932" s="11"/>
    </row>
    <row r="933" spans="4:4" x14ac:dyDescent="0.2">
      <c r="D933" s="11"/>
    </row>
    <row r="934" spans="4:4" x14ac:dyDescent="0.2">
      <c r="D934" s="11"/>
    </row>
    <row r="935" spans="4:4" x14ac:dyDescent="0.2">
      <c r="D935" s="11"/>
    </row>
    <row r="936" spans="4:4" x14ac:dyDescent="0.2">
      <c r="D936" s="11"/>
    </row>
    <row r="937" spans="4:4" x14ac:dyDescent="0.2">
      <c r="D937" s="11"/>
    </row>
    <row r="938" spans="4:4" x14ac:dyDescent="0.2">
      <c r="D938" s="11"/>
    </row>
    <row r="939" spans="4:4" x14ac:dyDescent="0.2">
      <c r="D939" s="11"/>
    </row>
    <row r="940" spans="4:4" x14ac:dyDescent="0.2">
      <c r="D940" s="11"/>
    </row>
    <row r="941" spans="4:4" x14ac:dyDescent="0.2">
      <c r="D941" s="11"/>
    </row>
    <row r="942" spans="4:4" x14ac:dyDescent="0.2">
      <c r="D942" s="11"/>
    </row>
    <row r="943" spans="4:4" x14ac:dyDescent="0.2">
      <c r="D943" s="11"/>
    </row>
    <row r="944" spans="4:4" x14ac:dyDescent="0.2">
      <c r="D944" s="11"/>
    </row>
    <row r="945" spans="4:4" x14ac:dyDescent="0.2">
      <c r="D945" s="11"/>
    </row>
    <row r="946" spans="4:4" x14ac:dyDescent="0.2">
      <c r="D946" s="11"/>
    </row>
    <row r="947" spans="4:4" x14ac:dyDescent="0.2">
      <c r="D947" s="11"/>
    </row>
    <row r="948" spans="4:4" x14ac:dyDescent="0.2">
      <c r="D948" s="11"/>
    </row>
    <row r="949" spans="4:4" x14ac:dyDescent="0.2">
      <c r="D949" s="11"/>
    </row>
    <row r="950" spans="4:4" x14ac:dyDescent="0.2">
      <c r="D950" s="11"/>
    </row>
    <row r="951" spans="4:4" x14ac:dyDescent="0.2">
      <c r="D951" s="11"/>
    </row>
    <row r="952" spans="4:4" x14ac:dyDescent="0.2">
      <c r="D952" s="11"/>
    </row>
    <row r="953" spans="4:4" x14ac:dyDescent="0.2">
      <c r="D953" s="11"/>
    </row>
    <row r="954" spans="4:4" x14ac:dyDescent="0.2">
      <c r="D954" s="11"/>
    </row>
    <row r="955" spans="4:4" x14ac:dyDescent="0.2">
      <c r="D955" s="11"/>
    </row>
    <row r="956" spans="4:4" x14ac:dyDescent="0.2">
      <c r="D956" s="11"/>
    </row>
    <row r="957" spans="4:4" x14ac:dyDescent="0.2">
      <c r="D957" s="11"/>
    </row>
    <row r="958" spans="4:4" x14ac:dyDescent="0.2">
      <c r="D958" s="11"/>
    </row>
    <row r="959" spans="4:4" x14ac:dyDescent="0.2">
      <c r="D959" s="11"/>
    </row>
    <row r="960" spans="4:4" x14ac:dyDescent="0.2">
      <c r="D960" s="11"/>
    </row>
    <row r="961" spans="4:4" x14ac:dyDescent="0.2">
      <c r="D961" s="11"/>
    </row>
    <row r="962" spans="4:4" x14ac:dyDescent="0.2">
      <c r="D962" s="11"/>
    </row>
    <row r="963" spans="4:4" x14ac:dyDescent="0.2">
      <c r="D963" s="11"/>
    </row>
    <row r="964" spans="4:4" x14ac:dyDescent="0.2">
      <c r="D964" s="11"/>
    </row>
    <row r="965" spans="4:4" x14ac:dyDescent="0.2">
      <c r="D965" s="11"/>
    </row>
    <row r="966" spans="4:4" x14ac:dyDescent="0.2">
      <c r="D966" s="11"/>
    </row>
    <row r="967" spans="4:4" x14ac:dyDescent="0.2">
      <c r="D967" s="11"/>
    </row>
    <row r="968" spans="4:4" x14ac:dyDescent="0.2">
      <c r="D968" s="11"/>
    </row>
    <row r="969" spans="4:4" x14ac:dyDescent="0.2">
      <c r="D969" s="11"/>
    </row>
    <row r="970" spans="4:4" x14ac:dyDescent="0.2">
      <c r="D970" s="11"/>
    </row>
    <row r="971" spans="4:4" x14ac:dyDescent="0.2">
      <c r="D971" s="11"/>
    </row>
    <row r="972" spans="4:4" x14ac:dyDescent="0.2">
      <c r="D972" s="11"/>
    </row>
    <row r="973" spans="4:4" x14ac:dyDescent="0.2">
      <c r="D973" s="11"/>
    </row>
    <row r="974" spans="4:4" x14ac:dyDescent="0.2">
      <c r="D974" s="11"/>
    </row>
    <row r="975" spans="4:4" x14ac:dyDescent="0.2">
      <c r="D975" s="11"/>
    </row>
    <row r="976" spans="4:4" x14ac:dyDescent="0.2">
      <c r="D976" s="11"/>
    </row>
    <row r="977" spans="4:4" x14ac:dyDescent="0.2">
      <c r="D977" s="11"/>
    </row>
    <row r="978" spans="4:4" x14ac:dyDescent="0.2">
      <c r="D978" s="11"/>
    </row>
    <row r="979" spans="4:4" x14ac:dyDescent="0.2">
      <c r="D979" s="11"/>
    </row>
    <row r="980" spans="4:4" x14ac:dyDescent="0.2">
      <c r="D980" s="11"/>
    </row>
    <row r="981" spans="4:4" x14ac:dyDescent="0.2">
      <c r="D981" s="11"/>
    </row>
    <row r="982" spans="4:4" x14ac:dyDescent="0.2">
      <c r="D982" s="11"/>
    </row>
    <row r="983" spans="4:4" x14ac:dyDescent="0.2">
      <c r="D983" s="11"/>
    </row>
    <row r="984" spans="4:4" x14ac:dyDescent="0.2">
      <c r="D984" s="11"/>
    </row>
    <row r="985" spans="4:4" x14ac:dyDescent="0.2">
      <c r="D985" s="11"/>
    </row>
    <row r="986" spans="4:4" x14ac:dyDescent="0.2">
      <c r="D986" s="11"/>
    </row>
    <row r="987" spans="4:4" x14ac:dyDescent="0.2">
      <c r="D987" s="11"/>
    </row>
    <row r="988" spans="4:4" x14ac:dyDescent="0.2">
      <c r="D988" s="11"/>
    </row>
    <row r="989" spans="4:4" x14ac:dyDescent="0.2">
      <c r="D989" s="11"/>
    </row>
    <row r="990" spans="4:4" x14ac:dyDescent="0.2">
      <c r="D990" s="11"/>
    </row>
    <row r="991" spans="4:4" x14ac:dyDescent="0.2">
      <c r="D991" s="11"/>
    </row>
    <row r="992" spans="4:4" x14ac:dyDescent="0.2">
      <c r="D992" s="11"/>
    </row>
    <row r="993" spans="4:4" x14ac:dyDescent="0.2">
      <c r="D993" s="11"/>
    </row>
    <row r="994" spans="4:4" x14ac:dyDescent="0.2">
      <c r="D994" s="11"/>
    </row>
    <row r="995" spans="4:4" x14ac:dyDescent="0.2">
      <c r="D995" s="11"/>
    </row>
    <row r="996" spans="4:4" x14ac:dyDescent="0.2">
      <c r="D996" s="11"/>
    </row>
    <row r="997" spans="4:4" x14ac:dyDescent="0.2">
      <c r="D997" s="11"/>
    </row>
    <row r="998" spans="4:4" x14ac:dyDescent="0.2">
      <c r="D998" s="11"/>
    </row>
    <row r="999" spans="4:4" x14ac:dyDescent="0.2">
      <c r="D999" s="11"/>
    </row>
    <row r="1000" spans="4:4" x14ac:dyDescent="0.2">
      <c r="D1000" s="11"/>
    </row>
    <row r="1001" spans="4:4" x14ac:dyDescent="0.2">
      <c r="D1001" s="11"/>
    </row>
    <row r="1002" spans="4:4" x14ac:dyDescent="0.2">
      <c r="D1002" s="11"/>
    </row>
    <row r="1003" spans="4:4" x14ac:dyDescent="0.2">
      <c r="D1003" s="11"/>
    </row>
    <row r="1004" spans="4:4" x14ac:dyDescent="0.2">
      <c r="D1004" s="11"/>
    </row>
    <row r="1005" spans="4:4" x14ac:dyDescent="0.2">
      <c r="D1005" s="11"/>
    </row>
    <row r="1006" spans="4:4" x14ac:dyDescent="0.2">
      <c r="D1006" s="11"/>
    </row>
    <row r="1007" spans="4:4" x14ac:dyDescent="0.2">
      <c r="D1007" s="11"/>
    </row>
    <row r="1008" spans="4:4" x14ac:dyDescent="0.2">
      <c r="D1008" s="11"/>
    </row>
    <row r="1009" spans="4:4" x14ac:dyDescent="0.2">
      <c r="D1009" s="11"/>
    </row>
    <row r="1010" spans="4:4" x14ac:dyDescent="0.2">
      <c r="D1010" s="11"/>
    </row>
    <row r="1011" spans="4:4" x14ac:dyDescent="0.2">
      <c r="D1011" s="11"/>
    </row>
    <row r="1012" spans="4:4" x14ac:dyDescent="0.2">
      <c r="D1012" s="11"/>
    </row>
    <row r="1013" spans="4:4" x14ac:dyDescent="0.2">
      <c r="D1013" s="11"/>
    </row>
    <row r="1014" spans="4:4" x14ac:dyDescent="0.2">
      <c r="D1014" s="11"/>
    </row>
    <row r="1015" spans="4:4" x14ac:dyDescent="0.2">
      <c r="D1015" s="11"/>
    </row>
    <row r="1016" spans="4:4" x14ac:dyDescent="0.2">
      <c r="D1016" s="11"/>
    </row>
    <row r="1017" spans="4:4" x14ac:dyDescent="0.2">
      <c r="D1017" s="11"/>
    </row>
    <row r="1018" spans="4:4" x14ac:dyDescent="0.2">
      <c r="D1018" s="11"/>
    </row>
    <row r="1019" spans="4:4" x14ac:dyDescent="0.2">
      <c r="D1019" s="11"/>
    </row>
    <row r="1020" spans="4:4" x14ac:dyDescent="0.2">
      <c r="D1020" s="11"/>
    </row>
    <row r="1021" spans="4:4" x14ac:dyDescent="0.2">
      <c r="D1021" s="11"/>
    </row>
    <row r="1022" spans="4:4" x14ac:dyDescent="0.2">
      <c r="D1022" s="11"/>
    </row>
    <row r="1023" spans="4:4" x14ac:dyDescent="0.2">
      <c r="D1023" s="11"/>
    </row>
    <row r="1024" spans="4:4" x14ac:dyDescent="0.2">
      <c r="D1024" s="11"/>
    </row>
    <row r="1025" spans="4:4" x14ac:dyDescent="0.2">
      <c r="D1025" s="11"/>
    </row>
    <row r="1026" spans="4:4" x14ac:dyDescent="0.2">
      <c r="D1026" s="11"/>
    </row>
    <row r="1027" spans="4:4" x14ac:dyDescent="0.2">
      <c r="D1027" s="11"/>
    </row>
    <row r="1028" spans="4:4" x14ac:dyDescent="0.2">
      <c r="D1028" s="11"/>
    </row>
    <row r="1029" spans="4:4" x14ac:dyDescent="0.2">
      <c r="D1029" s="11"/>
    </row>
    <row r="1030" spans="4:4" x14ac:dyDescent="0.2">
      <c r="D1030" s="11"/>
    </row>
    <row r="1031" spans="4:4" x14ac:dyDescent="0.2">
      <c r="D1031" s="11"/>
    </row>
    <row r="1032" spans="4:4" x14ac:dyDescent="0.2">
      <c r="D1032" s="11"/>
    </row>
    <row r="1033" spans="4:4" x14ac:dyDescent="0.2">
      <c r="D1033" s="11"/>
    </row>
    <row r="1034" spans="4:4" x14ac:dyDescent="0.2">
      <c r="D1034" s="11"/>
    </row>
    <row r="1035" spans="4:4" x14ac:dyDescent="0.2">
      <c r="D1035" s="11"/>
    </row>
    <row r="1036" spans="4:4" x14ac:dyDescent="0.2">
      <c r="D1036" s="11"/>
    </row>
    <row r="1037" spans="4:4" x14ac:dyDescent="0.2">
      <c r="D1037" s="11"/>
    </row>
    <row r="1038" spans="4:4" x14ac:dyDescent="0.2">
      <c r="D1038" s="11"/>
    </row>
    <row r="1039" spans="4:4" x14ac:dyDescent="0.2">
      <c r="D1039" s="11"/>
    </row>
    <row r="1040" spans="4:4" x14ac:dyDescent="0.2">
      <c r="D1040" s="11"/>
    </row>
    <row r="1041" spans="4:4" x14ac:dyDescent="0.2">
      <c r="D1041" s="11"/>
    </row>
    <row r="1042" spans="4:4" x14ac:dyDescent="0.2">
      <c r="D1042" s="11"/>
    </row>
    <row r="1043" spans="4:4" x14ac:dyDescent="0.2">
      <c r="D1043" s="11"/>
    </row>
    <row r="1044" spans="4:4" x14ac:dyDescent="0.2">
      <c r="D1044" s="11"/>
    </row>
    <row r="1045" spans="4:4" x14ac:dyDescent="0.2">
      <c r="D1045" s="11"/>
    </row>
    <row r="1046" spans="4:4" x14ac:dyDescent="0.2">
      <c r="D1046" s="11"/>
    </row>
    <row r="1047" spans="4:4" x14ac:dyDescent="0.2">
      <c r="D1047" s="11"/>
    </row>
    <row r="1048" spans="4:4" x14ac:dyDescent="0.2">
      <c r="D1048" s="11"/>
    </row>
    <row r="1049" spans="4:4" x14ac:dyDescent="0.2">
      <c r="D1049" s="11"/>
    </row>
    <row r="1050" spans="4:4" x14ac:dyDescent="0.2">
      <c r="D1050" s="11"/>
    </row>
    <row r="1051" spans="4:4" x14ac:dyDescent="0.2">
      <c r="D1051" s="11"/>
    </row>
    <row r="1052" spans="4:4" x14ac:dyDescent="0.2">
      <c r="D1052" s="11"/>
    </row>
    <row r="1053" spans="4:4" x14ac:dyDescent="0.2">
      <c r="D1053" s="11"/>
    </row>
    <row r="1054" spans="4:4" x14ac:dyDescent="0.2">
      <c r="D1054" s="11"/>
    </row>
    <row r="1055" spans="4:4" x14ac:dyDescent="0.2">
      <c r="D1055" s="11"/>
    </row>
    <row r="1056" spans="4:4" x14ac:dyDescent="0.2">
      <c r="D1056" s="11"/>
    </row>
    <row r="1057" spans="4:4" x14ac:dyDescent="0.2">
      <c r="D1057" s="11"/>
    </row>
    <row r="1058" spans="4:4" x14ac:dyDescent="0.2">
      <c r="D1058" s="11"/>
    </row>
    <row r="1059" spans="4:4" x14ac:dyDescent="0.2">
      <c r="D1059" s="11"/>
    </row>
    <row r="1060" spans="4:4" x14ac:dyDescent="0.2">
      <c r="D1060" s="11"/>
    </row>
    <row r="1061" spans="4:4" x14ac:dyDescent="0.2">
      <c r="D1061" s="11"/>
    </row>
    <row r="1062" spans="4:4" x14ac:dyDescent="0.2">
      <c r="D1062" s="11"/>
    </row>
    <row r="1063" spans="4:4" x14ac:dyDescent="0.2">
      <c r="D1063" s="11"/>
    </row>
    <row r="1064" spans="4:4" x14ac:dyDescent="0.2">
      <c r="D1064" s="11"/>
    </row>
    <row r="1065" spans="4:4" x14ac:dyDescent="0.2">
      <c r="D1065" s="11"/>
    </row>
    <row r="1066" spans="4:4" x14ac:dyDescent="0.2">
      <c r="D1066" s="11"/>
    </row>
    <row r="1067" spans="4:4" x14ac:dyDescent="0.2">
      <c r="D1067" s="11"/>
    </row>
    <row r="1068" spans="4:4" x14ac:dyDescent="0.2">
      <c r="D1068" s="11"/>
    </row>
    <row r="1069" spans="4:4" x14ac:dyDescent="0.2">
      <c r="D1069" s="11"/>
    </row>
    <row r="1070" spans="4:4" x14ac:dyDescent="0.2">
      <c r="D1070" s="11"/>
    </row>
    <row r="1071" spans="4:4" x14ac:dyDescent="0.2">
      <c r="D1071" s="11"/>
    </row>
    <row r="1072" spans="4:4" x14ac:dyDescent="0.2">
      <c r="D1072" s="11"/>
    </row>
    <row r="1073" spans="4:4" x14ac:dyDescent="0.2">
      <c r="D1073" s="11"/>
    </row>
    <row r="1074" spans="4:4" x14ac:dyDescent="0.2">
      <c r="D1074" s="11"/>
    </row>
    <row r="1075" spans="4:4" x14ac:dyDescent="0.2">
      <c r="D1075" s="11"/>
    </row>
    <row r="1076" spans="4:4" x14ac:dyDescent="0.2">
      <c r="D1076" s="11"/>
    </row>
    <row r="1077" spans="4:4" x14ac:dyDescent="0.2">
      <c r="D1077" s="11"/>
    </row>
    <row r="1078" spans="4:4" x14ac:dyDescent="0.2">
      <c r="D1078" s="11"/>
    </row>
    <row r="1079" spans="4:4" x14ac:dyDescent="0.2">
      <c r="D1079" s="11"/>
    </row>
    <row r="1080" spans="4:4" x14ac:dyDescent="0.2">
      <c r="D1080" s="11"/>
    </row>
    <row r="1081" spans="4:4" x14ac:dyDescent="0.2">
      <c r="D1081" s="11"/>
    </row>
    <row r="1082" spans="4:4" x14ac:dyDescent="0.2">
      <c r="D1082" s="11"/>
    </row>
    <row r="1083" spans="4:4" x14ac:dyDescent="0.2">
      <c r="D1083" s="11"/>
    </row>
    <row r="1084" spans="4:4" x14ac:dyDescent="0.2">
      <c r="D1084" s="11"/>
    </row>
    <row r="1085" spans="4:4" x14ac:dyDescent="0.2">
      <c r="D1085" s="11"/>
    </row>
    <row r="1086" spans="4:4" x14ac:dyDescent="0.2">
      <c r="D1086" s="11"/>
    </row>
    <row r="1087" spans="4:4" x14ac:dyDescent="0.2">
      <c r="D1087" s="11"/>
    </row>
    <row r="1088" spans="4:4" x14ac:dyDescent="0.2">
      <c r="D1088" s="11"/>
    </row>
    <row r="1089" spans="4:4" x14ac:dyDescent="0.2">
      <c r="D1089" s="11"/>
    </row>
    <row r="1090" spans="4:4" x14ac:dyDescent="0.2">
      <c r="D1090" s="11"/>
    </row>
    <row r="1091" spans="4:4" x14ac:dyDescent="0.2">
      <c r="D1091" s="11"/>
    </row>
    <row r="1092" spans="4:4" x14ac:dyDescent="0.2">
      <c r="D1092" s="11"/>
    </row>
    <row r="1093" spans="4:4" x14ac:dyDescent="0.2">
      <c r="D1093" s="11"/>
    </row>
    <row r="1094" spans="4:4" x14ac:dyDescent="0.2">
      <c r="D1094" s="11"/>
    </row>
    <row r="1095" spans="4:4" x14ac:dyDescent="0.2">
      <c r="D1095" s="11"/>
    </row>
    <row r="1096" spans="4:4" x14ac:dyDescent="0.2">
      <c r="D1096" s="11"/>
    </row>
    <row r="1097" spans="4:4" x14ac:dyDescent="0.2">
      <c r="D1097" s="11"/>
    </row>
    <row r="1098" spans="4:4" x14ac:dyDescent="0.2">
      <c r="D1098" s="11"/>
    </row>
    <row r="1099" spans="4:4" x14ac:dyDescent="0.2">
      <c r="D1099" s="11"/>
    </row>
    <row r="1100" spans="4:4" x14ac:dyDescent="0.2">
      <c r="D1100" s="11"/>
    </row>
    <row r="1101" spans="4:4" x14ac:dyDescent="0.2">
      <c r="D1101" s="11"/>
    </row>
    <row r="1102" spans="4:4" x14ac:dyDescent="0.2">
      <c r="D1102" s="11"/>
    </row>
    <row r="1103" spans="4:4" x14ac:dyDescent="0.2">
      <c r="D1103" s="11"/>
    </row>
    <row r="1104" spans="4:4" x14ac:dyDescent="0.2">
      <c r="D1104" s="11"/>
    </row>
    <row r="1105" spans="4:4" x14ac:dyDescent="0.2">
      <c r="D1105" s="11"/>
    </row>
    <row r="1106" spans="4:4" x14ac:dyDescent="0.2">
      <c r="D1106" s="11"/>
    </row>
    <row r="1107" spans="4:4" x14ac:dyDescent="0.2">
      <c r="D1107" s="11"/>
    </row>
    <row r="1108" spans="4:4" x14ac:dyDescent="0.2">
      <c r="D1108" s="11"/>
    </row>
    <row r="1109" spans="4:4" x14ac:dyDescent="0.2">
      <c r="D1109" s="11"/>
    </row>
    <row r="1110" spans="4:4" x14ac:dyDescent="0.2">
      <c r="D1110" s="11"/>
    </row>
    <row r="1111" spans="4:4" x14ac:dyDescent="0.2">
      <c r="D1111" s="11"/>
    </row>
    <row r="1112" spans="4:4" x14ac:dyDescent="0.2">
      <c r="D1112" s="11"/>
    </row>
    <row r="1113" spans="4:4" x14ac:dyDescent="0.2">
      <c r="D1113" s="11"/>
    </row>
    <row r="1114" spans="4:4" x14ac:dyDescent="0.2">
      <c r="D1114" s="11"/>
    </row>
    <row r="1115" spans="4:4" x14ac:dyDescent="0.2">
      <c r="D1115" s="11"/>
    </row>
    <row r="1116" spans="4:4" x14ac:dyDescent="0.2">
      <c r="D1116" s="11"/>
    </row>
    <row r="1117" spans="4:4" x14ac:dyDescent="0.2">
      <c r="D1117" s="11"/>
    </row>
    <row r="1118" spans="4:4" x14ac:dyDescent="0.2">
      <c r="D1118" s="11"/>
    </row>
    <row r="1119" spans="4:4" x14ac:dyDescent="0.2">
      <c r="D1119" s="11"/>
    </row>
    <row r="1120" spans="4:4" x14ac:dyDescent="0.2">
      <c r="D1120" s="11"/>
    </row>
    <row r="1121" spans="4:4" x14ac:dyDescent="0.2">
      <c r="D1121" s="11"/>
    </row>
    <row r="1122" spans="4:4" x14ac:dyDescent="0.2">
      <c r="D1122" s="11"/>
    </row>
    <row r="1123" spans="4:4" x14ac:dyDescent="0.2">
      <c r="D1123" s="11"/>
    </row>
    <row r="1124" spans="4:4" x14ac:dyDescent="0.2">
      <c r="D1124" s="11"/>
    </row>
    <row r="1125" spans="4:4" x14ac:dyDescent="0.2">
      <c r="D1125" s="11"/>
    </row>
    <row r="1126" spans="4:4" x14ac:dyDescent="0.2">
      <c r="D1126" s="11"/>
    </row>
    <row r="1127" spans="4:4" x14ac:dyDescent="0.2">
      <c r="D1127" s="11"/>
    </row>
    <row r="1128" spans="4:4" x14ac:dyDescent="0.2">
      <c r="D1128" s="11"/>
    </row>
    <row r="1129" spans="4:4" x14ac:dyDescent="0.2">
      <c r="D1129" s="11"/>
    </row>
    <row r="1130" spans="4:4" x14ac:dyDescent="0.2">
      <c r="D1130" s="11"/>
    </row>
    <row r="1131" spans="4:4" x14ac:dyDescent="0.2">
      <c r="D1131" s="11"/>
    </row>
    <row r="1132" spans="4:4" x14ac:dyDescent="0.2">
      <c r="D1132" s="11"/>
    </row>
    <row r="1133" spans="4:4" x14ac:dyDescent="0.2">
      <c r="D1133" s="11"/>
    </row>
    <row r="1134" spans="4:4" x14ac:dyDescent="0.2">
      <c r="D1134" s="11"/>
    </row>
    <row r="1135" spans="4:4" x14ac:dyDescent="0.2">
      <c r="D1135" s="11"/>
    </row>
    <row r="1136" spans="4:4" x14ac:dyDescent="0.2">
      <c r="D1136" s="11"/>
    </row>
    <row r="1137" spans="4:4" x14ac:dyDescent="0.2">
      <c r="D1137" s="11"/>
    </row>
    <row r="1138" spans="4:4" x14ac:dyDescent="0.2">
      <c r="D1138" s="11"/>
    </row>
    <row r="1139" spans="4:4" x14ac:dyDescent="0.2">
      <c r="D1139" s="11"/>
    </row>
    <row r="1140" spans="4:4" x14ac:dyDescent="0.2">
      <c r="D1140" s="11"/>
    </row>
    <row r="1141" spans="4:4" x14ac:dyDescent="0.2">
      <c r="D1141" s="11"/>
    </row>
    <row r="1142" spans="4:4" x14ac:dyDescent="0.2">
      <c r="D1142" s="11"/>
    </row>
    <row r="1143" spans="4:4" x14ac:dyDescent="0.2">
      <c r="D1143" s="11"/>
    </row>
    <row r="1144" spans="4:4" x14ac:dyDescent="0.2">
      <c r="D1144" s="11"/>
    </row>
    <row r="1145" spans="4:4" x14ac:dyDescent="0.2">
      <c r="D1145" s="11"/>
    </row>
    <row r="1146" spans="4:4" x14ac:dyDescent="0.2">
      <c r="D1146" s="11"/>
    </row>
    <row r="1147" spans="4:4" x14ac:dyDescent="0.2">
      <c r="D1147" s="11"/>
    </row>
    <row r="1148" spans="4:4" x14ac:dyDescent="0.2">
      <c r="D1148" s="11"/>
    </row>
    <row r="1149" spans="4:4" x14ac:dyDescent="0.2">
      <c r="D1149" s="11"/>
    </row>
    <row r="1150" spans="4:4" x14ac:dyDescent="0.2">
      <c r="D1150" s="11"/>
    </row>
    <row r="1151" spans="4:4" x14ac:dyDescent="0.2">
      <c r="D1151" s="11"/>
    </row>
    <row r="1152" spans="4:4" x14ac:dyDescent="0.2">
      <c r="D1152" s="11"/>
    </row>
    <row r="1153" spans="4:4" x14ac:dyDescent="0.2">
      <c r="D1153" s="11"/>
    </row>
    <row r="1154" spans="4:4" x14ac:dyDescent="0.2">
      <c r="D1154" s="11"/>
    </row>
    <row r="1155" spans="4:4" x14ac:dyDescent="0.2">
      <c r="D1155" s="11"/>
    </row>
    <row r="1156" spans="4:4" x14ac:dyDescent="0.2">
      <c r="D1156" s="11"/>
    </row>
    <row r="1157" spans="4:4" x14ac:dyDescent="0.2">
      <c r="D1157" s="11"/>
    </row>
    <row r="1158" spans="4:4" x14ac:dyDescent="0.2">
      <c r="D1158" s="11"/>
    </row>
    <row r="1159" spans="4:4" x14ac:dyDescent="0.2">
      <c r="D1159" s="11"/>
    </row>
    <row r="1160" spans="4:4" x14ac:dyDescent="0.2">
      <c r="D1160" s="11"/>
    </row>
    <row r="1161" spans="4:4" x14ac:dyDescent="0.2">
      <c r="D1161" s="11"/>
    </row>
    <row r="1162" spans="4:4" x14ac:dyDescent="0.2">
      <c r="D1162" s="11"/>
    </row>
    <row r="1163" spans="4:4" x14ac:dyDescent="0.2">
      <c r="D1163" s="11"/>
    </row>
    <row r="1164" spans="4:4" x14ac:dyDescent="0.2">
      <c r="D1164" s="11"/>
    </row>
    <row r="1165" spans="4:4" x14ac:dyDescent="0.2">
      <c r="D1165" s="11"/>
    </row>
    <row r="1166" spans="4:4" x14ac:dyDescent="0.2">
      <c r="D1166" s="11"/>
    </row>
    <row r="1167" spans="4:4" x14ac:dyDescent="0.2">
      <c r="D1167" s="11"/>
    </row>
    <row r="1168" spans="4:4" x14ac:dyDescent="0.2">
      <c r="D1168" s="11"/>
    </row>
    <row r="1169" spans="4:4" x14ac:dyDescent="0.2">
      <c r="D1169" s="11"/>
    </row>
    <row r="1170" spans="4:4" x14ac:dyDescent="0.2">
      <c r="D1170" s="11"/>
    </row>
    <row r="1171" spans="4:4" x14ac:dyDescent="0.2">
      <c r="D1171" s="11"/>
    </row>
    <row r="1172" spans="4:4" x14ac:dyDescent="0.2">
      <c r="D1172" s="11"/>
    </row>
    <row r="1173" spans="4:4" x14ac:dyDescent="0.2">
      <c r="D1173" s="11"/>
    </row>
    <row r="1174" spans="4:4" x14ac:dyDescent="0.2">
      <c r="D1174" s="11"/>
    </row>
    <row r="1175" spans="4:4" x14ac:dyDescent="0.2">
      <c r="D1175" s="11"/>
    </row>
    <row r="1176" spans="4:4" x14ac:dyDescent="0.2">
      <c r="D1176" s="11"/>
    </row>
    <row r="1177" spans="4:4" x14ac:dyDescent="0.2">
      <c r="D1177" s="11"/>
    </row>
    <row r="1178" spans="4:4" x14ac:dyDescent="0.2">
      <c r="D1178" s="11"/>
    </row>
    <row r="1179" spans="4:4" x14ac:dyDescent="0.2">
      <c r="D1179" s="11"/>
    </row>
    <row r="1180" spans="4:4" x14ac:dyDescent="0.2">
      <c r="D1180" s="11"/>
    </row>
    <row r="1181" spans="4:4" x14ac:dyDescent="0.2">
      <c r="D1181" s="11"/>
    </row>
    <row r="1182" spans="4:4" x14ac:dyDescent="0.2">
      <c r="D1182" s="11"/>
    </row>
    <row r="1183" spans="4:4" x14ac:dyDescent="0.2">
      <c r="D1183" s="11"/>
    </row>
    <row r="1184" spans="4:4" x14ac:dyDescent="0.2">
      <c r="D1184" s="11"/>
    </row>
    <row r="1185" spans="4:4" x14ac:dyDescent="0.2">
      <c r="D1185" s="11"/>
    </row>
    <row r="1186" spans="4:4" x14ac:dyDescent="0.2">
      <c r="D1186" s="11"/>
    </row>
    <row r="1187" spans="4:4" x14ac:dyDescent="0.2">
      <c r="D1187" s="11"/>
    </row>
    <row r="1188" spans="4:4" x14ac:dyDescent="0.2">
      <c r="D1188" s="11"/>
    </row>
    <row r="1189" spans="4:4" x14ac:dyDescent="0.2">
      <c r="D1189" s="11"/>
    </row>
    <row r="1190" spans="4:4" x14ac:dyDescent="0.2">
      <c r="D1190" s="11"/>
    </row>
    <row r="1191" spans="4:4" x14ac:dyDescent="0.2">
      <c r="D1191" s="11"/>
    </row>
    <row r="1192" spans="4:4" x14ac:dyDescent="0.2">
      <c r="D1192" s="11"/>
    </row>
    <row r="1193" spans="4:4" x14ac:dyDescent="0.2">
      <c r="D1193" s="11"/>
    </row>
    <row r="1194" spans="4:4" x14ac:dyDescent="0.2">
      <c r="D1194" s="11"/>
    </row>
    <row r="1195" spans="4:4" x14ac:dyDescent="0.2">
      <c r="D1195" s="11"/>
    </row>
    <row r="1196" spans="4:4" x14ac:dyDescent="0.2">
      <c r="D1196" s="11"/>
    </row>
    <row r="1197" spans="4:4" x14ac:dyDescent="0.2">
      <c r="D1197" s="11"/>
    </row>
    <row r="1198" spans="4:4" x14ac:dyDescent="0.2">
      <c r="D1198" s="11"/>
    </row>
    <row r="1199" spans="4:4" x14ac:dyDescent="0.2">
      <c r="D1199" s="11"/>
    </row>
    <row r="1200" spans="4:4" x14ac:dyDescent="0.2">
      <c r="D1200" s="11"/>
    </row>
    <row r="1201" spans="4:4" x14ac:dyDescent="0.2">
      <c r="D1201" s="11"/>
    </row>
    <row r="1202" spans="4:4" x14ac:dyDescent="0.2">
      <c r="D1202" s="11"/>
    </row>
    <row r="1203" spans="4:4" x14ac:dyDescent="0.2">
      <c r="D1203" s="11"/>
    </row>
    <row r="1204" spans="4:4" x14ac:dyDescent="0.2">
      <c r="D1204" s="11"/>
    </row>
    <row r="1205" spans="4:4" x14ac:dyDescent="0.2">
      <c r="D1205" s="11"/>
    </row>
    <row r="1206" spans="4:4" x14ac:dyDescent="0.2">
      <c r="D1206" s="11"/>
    </row>
    <row r="1207" spans="4:4" x14ac:dyDescent="0.2">
      <c r="D1207" s="11"/>
    </row>
    <row r="1208" spans="4:4" x14ac:dyDescent="0.2">
      <c r="D1208" s="11"/>
    </row>
    <row r="1209" spans="4:4" x14ac:dyDescent="0.2">
      <c r="D1209" s="11"/>
    </row>
    <row r="1210" spans="4:4" x14ac:dyDescent="0.2">
      <c r="D1210" s="11"/>
    </row>
    <row r="1211" spans="4:4" x14ac:dyDescent="0.2">
      <c r="D1211" s="11"/>
    </row>
    <row r="1212" spans="4:4" x14ac:dyDescent="0.2">
      <c r="D1212" s="11"/>
    </row>
    <row r="1213" spans="4:4" x14ac:dyDescent="0.2">
      <c r="D1213" s="11"/>
    </row>
    <row r="1214" spans="4:4" x14ac:dyDescent="0.2">
      <c r="D1214" s="11"/>
    </row>
    <row r="1215" spans="4:4" x14ac:dyDescent="0.2">
      <c r="D1215" s="11"/>
    </row>
    <row r="1216" spans="4:4" x14ac:dyDescent="0.2">
      <c r="D1216" s="11"/>
    </row>
    <row r="1217" spans="4:4" x14ac:dyDescent="0.2">
      <c r="D1217" s="11"/>
    </row>
    <row r="1218" spans="4:4" x14ac:dyDescent="0.2">
      <c r="D1218" s="11"/>
    </row>
    <row r="1219" spans="4:4" x14ac:dyDescent="0.2">
      <c r="D1219" s="11"/>
    </row>
    <row r="1220" spans="4:4" x14ac:dyDescent="0.2">
      <c r="D1220" s="11"/>
    </row>
    <row r="1221" spans="4:4" x14ac:dyDescent="0.2">
      <c r="D1221" s="11"/>
    </row>
    <row r="1222" spans="4:4" x14ac:dyDescent="0.2">
      <c r="D1222" s="11"/>
    </row>
    <row r="1223" spans="4:4" x14ac:dyDescent="0.2">
      <c r="D1223" s="11"/>
    </row>
    <row r="1224" spans="4:4" x14ac:dyDescent="0.2">
      <c r="D1224" s="11"/>
    </row>
    <row r="1225" spans="4:4" x14ac:dyDescent="0.2">
      <c r="D1225" s="11"/>
    </row>
    <row r="1226" spans="4:4" x14ac:dyDescent="0.2">
      <c r="D1226" s="11"/>
    </row>
    <row r="1227" spans="4:4" x14ac:dyDescent="0.2">
      <c r="D1227" s="11"/>
    </row>
    <row r="1228" spans="4:4" x14ac:dyDescent="0.2">
      <c r="D1228" s="11"/>
    </row>
    <row r="1229" spans="4:4" x14ac:dyDescent="0.2">
      <c r="D1229" s="11"/>
    </row>
    <row r="1230" spans="4:4" x14ac:dyDescent="0.2">
      <c r="D1230" s="11"/>
    </row>
    <row r="1231" spans="4:4" x14ac:dyDescent="0.2">
      <c r="D1231" s="11"/>
    </row>
    <row r="1232" spans="4:4" x14ac:dyDescent="0.2">
      <c r="D1232" s="11"/>
    </row>
    <row r="1233" spans="4:4" x14ac:dyDescent="0.2">
      <c r="D1233" s="11"/>
    </row>
    <row r="1234" spans="4:4" x14ac:dyDescent="0.2">
      <c r="D1234" s="11"/>
    </row>
    <row r="1235" spans="4:4" x14ac:dyDescent="0.2">
      <c r="D1235" s="11"/>
    </row>
    <row r="1236" spans="4:4" x14ac:dyDescent="0.2">
      <c r="D1236" s="11"/>
    </row>
    <row r="1237" spans="4:4" x14ac:dyDescent="0.2">
      <c r="D1237" s="11"/>
    </row>
    <row r="1238" spans="4:4" x14ac:dyDescent="0.2">
      <c r="D1238" s="11"/>
    </row>
    <row r="1239" spans="4:4" x14ac:dyDescent="0.2">
      <c r="D1239" s="11"/>
    </row>
    <row r="1240" spans="4:4" x14ac:dyDescent="0.2">
      <c r="D1240" s="11"/>
    </row>
    <row r="1241" spans="4:4" x14ac:dyDescent="0.2">
      <c r="D1241" s="11"/>
    </row>
    <row r="1242" spans="4:4" x14ac:dyDescent="0.2">
      <c r="D1242" s="11"/>
    </row>
    <row r="1243" spans="4:4" x14ac:dyDescent="0.2">
      <c r="D1243" s="11"/>
    </row>
    <row r="1244" spans="4:4" x14ac:dyDescent="0.2">
      <c r="D1244" s="11"/>
    </row>
    <row r="1245" spans="4:4" x14ac:dyDescent="0.2">
      <c r="D1245" s="11"/>
    </row>
    <row r="1246" spans="4:4" x14ac:dyDescent="0.2">
      <c r="D1246" s="11"/>
    </row>
    <row r="1247" spans="4:4" x14ac:dyDescent="0.2">
      <c r="D1247" s="11"/>
    </row>
    <row r="1248" spans="4:4" x14ac:dyDescent="0.2">
      <c r="D1248" s="11"/>
    </row>
    <row r="1249" spans="4:4" x14ac:dyDescent="0.2">
      <c r="D1249" s="11"/>
    </row>
    <row r="1250" spans="4:4" x14ac:dyDescent="0.2">
      <c r="D1250" s="11"/>
    </row>
    <row r="1251" spans="4:4" x14ac:dyDescent="0.2">
      <c r="D1251" s="11"/>
    </row>
    <row r="1252" spans="4:4" x14ac:dyDescent="0.2">
      <c r="D1252" s="11"/>
    </row>
    <row r="1253" spans="4:4" x14ac:dyDescent="0.2">
      <c r="D1253" s="11"/>
    </row>
    <row r="1254" spans="4:4" x14ac:dyDescent="0.2">
      <c r="D1254" s="11"/>
    </row>
    <row r="1255" spans="4:4" x14ac:dyDescent="0.2">
      <c r="D1255" s="11"/>
    </row>
    <row r="1256" spans="4:4" x14ac:dyDescent="0.2">
      <c r="D1256" s="11"/>
    </row>
    <row r="1257" spans="4:4" x14ac:dyDescent="0.2">
      <c r="D1257" s="11"/>
    </row>
    <row r="1258" spans="4:4" x14ac:dyDescent="0.2">
      <c r="D1258" s="11"/>
    </row>
    <row r="1259" spans="4:4" x14ac:dyDescent="0.2">
      <c r="D1259" s="11"/>
    </row>
    <row r="1260" spans="4:4" x14ac:dyDescent="0.2">
      <c r="D1260" s="11"/>
    </row>
    <row r="1261" spans="4:4" x14ac:dyDescent="0.2">
      <c r="D1261" s="11"/>
    </row>
    <row r="1262" spans="4:4" x14ac:dyDescent="0.2">
      <c r="D1262" s="11"/>
    </row>
    <row r="1263" spans="4:4" x14ac:dyDescent="0.2">
      <c r="D1263" s="11"/>
    </row>
    <row r="1264" spans="4:4" x14ac:dyDescent="0.2">
      <c r="D1264" s="11"/>
    </row>
    <row r="1265" spans="4:4" x14ac:dyDescent="0.2">
      <c r="D1265" s="11"/>
    </row>
    <row r="1266" spans="4:4" x14ac:dyDescent="0.2">
      <c r="D1266" s="11"/>
    </row>
    <row r="1267" spans="4:4" x14ac:dyDescent="0.2">
      <c r="D1267" s="11"/>
    </row>
    <row r="1268" spans="4:4" x14ac:dyDescent="0.2">
      <c r="D1268" s="11"/>
    </row>
    <row r="1269" spans="4:4" x14ac:dyDescent="0.2">
      <c r="D1269" s="11"/>
    </row>
    <row r="1270" spans="4:4" x14ac:dyDescent="0.2">
      <c r="D1270" s="11"/>
    </row>
    <row r="1271" spans="4:4" x14ac:dyDescent="0.2">
      <c r="D1271" s="11"/>
    </row>
    <row r="1272" spans="4:4" x14ac:dyDescent="0.2">
      <c r="D1272" s="11"/>
    </row>
    <row r="1273" spans="4:4" x14ac:dyDescent="0.2">
      <c r="D1273" s="11"/>
    </row>
    <row r="1274" spans="4:4" x14ac:dyDescent="0.2">
      <c r="D1274" s="11"/>
    </row>
    <row r="1275" spans="4:4" x14ac:dyDescent="0.2">
      <c r="D1275" s="11"/>
    </row>
    <row r="1276" spans="4:4" x14ac:dyDescent="0.2">
      <c r="D1276" s="11"/>
    </row>
    <row r="1277" spans="4:4" x14ac:dyDescent="0.2">
      <c r="D1277" s="11"/>
    </row>
    <row r="1278" spans="4:4" x14ac:dyDescent="0.2">
      <c r="D1278" s="11"/>
    </row>
    <row r="1279" spans="4:4" x14ac:dyDescent="0.2">
      <c r="D1279" s="11"/>
    </row>
    <row r="1280" spans="4:4" x14ac:dyDescent="0.2">
      <c r="D1280" s="11"/>
    </row>
    <row r="1281" spans="4:4" x14ac:dyDescent="0.2">
      <c r="D1281" s="11"/>
    </row>
    <row r="1282" spans="4:4" x14ac:dyDescent="0.2">
      <c r="D1282" s="11"/>
    </row>
    <row r="1283" spans="4:4" x14ac:dyDescent="0.2">
      <c r="D1283" s="11"/>
    </row>
    <row r="1284" spans="4:4" x14ac:dyDescent="0.2">
      <c r="D1284" s="11"/>
    </row>
    <row r="1285" spans="4:4" x14ac:dyDescent="0.2">
      <c r="D1285" s="11"/>
    </row>
    <row r="1286" spans="4:4" x14ac:dyDescent="0.2">
      <c r="D1286" s="11"/>
    </row>
    <row r="1287" spans="4:4" x14ac:dyDescent="0.2">
      <c r="D1287" s="11"/>
    </row>
    <row r="1288" spans="4:4" x14ac:dyDescent="0.2">
      <c r="D1288" s="11"/>
    </row>
    <row r="1289" spans="4:4" x14ac:dyDescent="0.2">
      <c r="D1289" s="11"/>
    </row>
    <row r="1290" spans="4:4" x14ac:dyDescent="0.2">
      <c r="D1290" s="11"/>
    </row>
    <row r="1291" spans="4:4" x14ac:dyDescent="0.2">
      <c r="D1291" s="11"/>
    </row>
    <row r="1292" spans="4:4" x14ac:dyDescent="0.2">
      <c r="D1292" s="11"/>
    </row>
    <row r="1293" spans="4:4" x14ac:dyDescent="0.2">
      <c r="D1293" s="11"/>
    </row>
    <row r="1294" spans="4:4" x14ac:dyDescent="0.2">
      <c r="D1294" s="11"/>
    </row>
    <row r="1295" spans="4:4" x14ac:dyDescent="0.2">
      <c r="D1295" s="11"/>
    </row>
    <row r="1296" spans="4:4" x14ac:dyDescent="0.2">
      <c r="D1296" s="11"/>
    </row>
    <row r="1297" spans="4:4" x14ac:dyDescent="0.2">
      <c r="D1297" s="11"/>
    </row>
    <row r="1298" spans="4:4" x14ac:dyDescent="0.2">
      <c r="D1298" s="11"/>
    </row>
    <row r="1299" spans="4:4" x14ac:dyDescent="0.2">
      <c r="D1299" s="11"/>
    </row>
    <row r="1300" spans="4:4" x14ac:dyDescent="0.2">
      <c r="D1300" s="11"/>
    </row>
    <row r="1301" spans="4:4" x14ac:dyDescent="0.2">
      <c r="D1301" s="11"/>
    </row>
    <row r="1302" spans="4:4" x14ac:dyDescent="0.2">
      <c r="D1302" s="11"/>
    </row>
    <row r="1303" spans="4:4" x14ac:dyDescent="0.2">
      <c r="D1303" s="11"/>
    </row>
    <row r="1304" spans="4:4" x14ac:dyDescent="0.2">
      <c r="D1304" s="11"/>
    </row>
    <row r="1305" spans="4:4" x14ac:dyDescent="0.2">
      <c r="D1305" s="11"/>
    </row>
    <row r="1306" spans="4:4" x14ac:dyDescent="0.2">
      <c r="D1306" s="11"/>
    </row>
    <row r="1307" spans="4:4" x14ac:dyDescent="0.2">
      <c r="D1307" s="11"/>
    </row>
    <row r="1308" spans="4:4" x14ac:dyDescent="0.2">
      <c r="D1308" s="11"/>
    </row>
    <row r="1309" spans="4:4" x14ac:dyDescent="0.2">
      <c r="D1309" s="11"/>
    </row>
    <row r="1310" spans="4:4" x14ac:dyDescent="0.2">
      <c r="D1310" s="11"/>
    </row>
    <row r="1311" spans="4:4" x14ac:dyDescent="0.2">
      <c r="D1311" s="11"/>
    </row>
    <row r="1312" spans="4:4" x14ac:dyDescent="0.2">
      <c r="D1312" s="11"/>
    </row>
    <row r="1313" spans="4:4" x14ac:dyDescent="0.2">
      <c r="D1313" s="11"/>
    </row>
    <row r="1314" spans="4:4" x14ac:dyDescent="0.2">
      <c r="D1314" s="11"/>
    </row>
    <row r="1315" spans="4:4" x14ac:dyDescent="0.2">
      <c r="D1315" s="11"/>
    </row>
    <row r="1316" spans="4:4" x14ac:dyDescent="0.2">
      <c r="D1316" s="11"/>
    </row>
    <row r="1317" spans="4:4" x14ac:dyDescent="0.2">
      <c r="D1317" s="11"/>
    </row>
    <row r="1318" spans="4:4" x14ac:dyDescent="0.2">
      <c r="D1318" s="11"/>
    </row>
    <row r="1319" spans="4:4" x14ac:dyDescent="0.2">
      <c r="D1319" s="11"/>
    </row>
    <row r="1320" spans="4:4" x14ac:dyDescent="0.2">
      <c r="D1320" s="11"/>
    </row>
    <row r="1321" spans="4:4" x14ac:dyDescent="0.2">
      <c r="D1321" s="11"/>
    </row>
    <row r="1322" spans="4:4" x14ac:dyDescent="0.2">
      <c r="D1322" s="11"/>
    </row>
    <row r="1323" spans="4:4" x14ac:dyDescent="0.2">
      <c r="D1323" s="11"/>
    </row>
    <row r="1324" spans="4:4" x14ac:dyDescent="0.2">
      <c r="D1324" s="11"/>
    </row>
    <row r="1325" spans="4:4" x14ac:dyDescent="0.2">
      <c r="D1325" s="11"/>
    </row>
    <row r="1326" spans="4:4" x14ac:dyDescent="0.2">
      <c r="D1326" s="11"/>
    </row>
    <row r="1327" spans="4:4" x14ac:dyDescent="0.2">
      <c r="D1327" s="11"/>
    </row>
    <row r="1328" spans="4:4" x14ac:dyDescent="0.2">
      <c r="D1328" s="11"/>
    </row>
    <row r="1329" spans="4:4" x14ac:dyDescent="0.2">
      <c r="D1329" s="11"/>
    </row>
    <row r="1330" spans="4:4" x14ac:dyDescent="0.2">
      <c r="D1330" s="11"/>
    </row>
    <row r="1331" spans="4:4" x14ac:dyDescent="0.2">
      <c r="D1331" s="11"/>
    </row>
    <row r="1332" spans="4:4" x14ac:dyDescent="0.2">
      <c r="D1332" s="11"/>
    </row>
    <row r="1333" spans="4:4" x14ac:dyDescent="0.2">
      <c r="D1333" s="11"/>
    </row>
    <row r="1334" spans="4:4" x14ac:dyDescent="0.2">
      <c r="D1334" s="11"/>
    </row>
    <row r="1335" spans="4:4" x14ac:dyDescent="0.2">
      <c r="D1335" s="11"/>
    </row>
    <row r="1336" spans="4:4" x14ac:dyDescent="0.2">
      <c r="D1336" s="11"/>
    </row>
    <row r="1337" spans="4:4" x14ac:dyDescent="0.2">
      <c r="D1337" s="11"/>
    </row>
    <row r="1338" spans="4:4" x14ac:dyDescent="0.2">
      <c r="D1338" s="11"/>
    </row>
    <row r="1339" spans="4:4" x14ac:dyDescent="0.2">
      <c r="D1339" s="11"/>
    </row>
    <row r="1340" spans="4:4" x14ac:dyDescent="0.2">
      <c r="D1340" s="11"/>
    </row>
    <row r="1341" spans="4:4" x14ac:dyDescent="0.2">
      <c r="D1341" s="11"/>
    </row>
    <row r="1342" spans="4:4" x14ac:dyDescent="0.2">
      <c r="D1342" s="11"/>
    </row>
    <row r="1343" spans="4:4" x14ac:dyDescent="0.2">
      <c r="D1343" s="11"/>
    </row>
    <row r="1344" spans="4:4" x14ac:dyDescent="0.2">
      <c r="D1344" s="11"/>
    </row>
    <row r="1345" spans="4:4" x14ac:dyDescent="0.2">
      <c r="D1345" s="11"/>
    </row>
    <row r="1346" spans="4:4" x14ac:dyDescent="0.2">
      <c r="D1346" s="11"/>
    </row>
    <row r="1347" spans="4:4" x14ac:dyDescent="0.2">
      <c r="D1347" s="11"/>
    </row>
    <row r="1348" spans="4:4" x14ac:dyDescent="0.2">
      <c r="D1348" s="11"/>
    </row>
    <row r="1349" spans="4:4" x14ac:dyDescent="0.2">
      <c r="D1349" s="11"/>
    </row>
    <row r="1350" spans="4:4" x14ac:dyDescent="0.2">
      <c r="D1350" s="11"/>
    </row>
    <row r="1351" spans="4:4" x14ac:dyDescent="0.2">
      <c r="D1351" s="11"/>
    </row>
    <row r="1352" spans="4:4" x14ac:dyDescent="0.2">
      <c r="D1352" s="11"/>
    </row>
    <row r="1353" spans="4:4" x14ac:dyDescent="0.2">
      <c r="D1353" s="11"/>
    </row>
    <row r="1354" spans="4:4" x14ac:dyDescent="0.2">
      <c r="D1354" s="11"/>
    </row>
    <row r="1355" spans="4:4" x14ac:dyDescent="0.2">
      <c r="D1355" s="11"/>
    </row>
    <row r="1356" spans="4:4" x14ac:dyDescent="0.2">
      <c r="D1356" s="11"/>
    </row>
    <row r="1357" spans="4:4" x14ac:dyDescent="0.2">
      <c r="D1357" s="11"/>
    </row>
    <row r="1358" spans="4:4" x14ac:dyDescent="0.2">
      <c r="D1358" s="11"/>
    </row>
    <row r="1359" spans="4:4" x14ac:dyDescent="0.2">
      <c r="D1359" s="11"/>
    </row>
    <row r="1360" spans="4:4" x14ac:dyDescent="0.2">
      <c r="D1360" s="11"/>
    </row>
    <row r="1361" spans="4:4" x14ac:dyDescent="0.2">
      <c r="D1361" s="11"/>
    </row>
    <row r="1362" spans="4:4" x14ac:dyDescent="0.2">
      <c r="D1362" s="11"/>
    </row>
    <row r="1363" spans="4:4" x14ac:dyDescent="0.2">
      <c r="D1363" s="11"/>
    </row>
    <row r="1364" spans="4:4" x14ac:dyDescent="0.2">
      <c r="D1364" s="11"/>
    </row>
    <row r="1365" spans="4:4" x14ac:dyDescent="0.2">
      <c r="D1365" s="11"/>
    </row>
    <row r="1366" spans="4:4" x14ac:dyDescent="0.2">
      <c r="D1366" s="11"/>
    </row>
    <row r="1367" spans="4:4" x14ac:dyDescent="0.2">
      <c r="D1367" s="11"/>
    </row>
    <row r="1368" spans="4:4" x14ac:dyDescent="0.2">
      <c r="D1368" s="11"/>
    </row>
    <row r="1369" spans="4:4" x14ac:dyDescent="0.2">
      <c r="D1369" s="11"/>
    </row>
    <row r="1370" spans="4:4" x14ac:dyDescent="0.2">
      <c r="D1370" s="11"/>
    </row>
    <row r="1371" spans="4:4" x14ac:dyDescent="0.2">
      <c r="D1371" s="11"/>
    </row>
    <row r="1372" spans="4:4" x14ac:dyDescent="0.2">
      <c r="D1372" s="11"/>
    </row>
    <row r="1373" spans="4:4" x14ac:dyDescent="0.2">
      <c r="D1373" s="11"/>
    </row>
    <row r="1374" spans="4:4" x14ac:dyDescent="0.2">
      <c r="D1374" s="11"/>
    </row>
    <row r="1375" spans="4:4" x14ac:dyDescent="0.2">
      <c r="D1375" s="11"/>
    </row>
    <row r="1376" spans="4:4" x14ac:dyDescent="0.2">
      <c r="D1376" s="11"/>
    </row>
    <row r="1377" spans="4:4" x14ac:dyDescent="0.2">
      <c r="D1377" s="11"/>
    </row>
    <row r="1378" spans="4:4" x14ac:dyDescent="0.2">
      <c r="D1378" s="11"/>
    </row>
    <row r="1379" spans="4:4" x14ac:dyDescent="0.2">
      <c r="D1379" s="11"/>
    </row>
    <row r="1380" spans="4:4" x14ac:dyDescent="0.2">
      <c r="D1380" s="11"/>
    </row>
    <row r="1381" spans="4:4" x14ac:dyDescent="0.2">
      <c r="D1381" s="11"/>
    </row>
    <row r="1382" spans="4:4" x14ac:dyDescent="0.2">
      <c r="D1382" s="11"/>
    </row>
    <row r="1383" spans="4:4" x14ac:dyDescent="0.2">
      <c r="D1383" s="11"/>
    </row>
    <row r="1384" spans="4:4" x14ac:dyDescent="0.2">
      <c r="D1384" s="11"/>
    </row>
    <row r="1385" spans="4:4" x14ac:dyDescent="0.2">
      <c r="D1385" s="11"/>
    </row>
    <row r="1386" spans="4:4" x14ac:dyDescent="0.2">
      <c r="D1386" s="11"/>
    </row>
    <row r="1387" spans="4:4" x14ac:dyDescent="0.2">
      <c r="D1387" s="11"/>
    </row>
    <row r="1388" spans="4:4" x14ac:dyDescent="0.2">
      <c r="D1388" s="11"/>
    </row>
    <row r="1389" spans="4:4" x14ac:dyDescent="0.2">
      <c r="D1389" s="11"/>
    </row>
    <row r="1390" spans="4:4" x14ac:dyDescent="0.2">
      <c r="D1390" s="11"/>
    </row>
    <row r="1391" spans="4:4" x14ac:dyDescent="0.2">
      <c r="D1391" s="11"/>
    </row>
    <row r="1392" spans="4:4" x14ac:dyDescent="0.2">
      <c r="D1392" s="11"/>
    </row>
    <row r="1393" spans="4:4" x14ac:dyDescent="0.2">
      <c r="D1393" s="11"/>
    </row>
    <row r="1394" spans="4:4" x14ac:dyDescent="0.2">
      <c r="D1394" s="11"/>
    </row>
    <row r="1395" spans="4:4" x14ac:dyDescent="0.2">
      <c r="D1395" s="11"/>
    </row>
    <row r="1396" spans="4:4" x14ac:dyDescent="0.2">
      <c r="D1396" s="11"/>
    </row>
    <row r="1397" spans="4:4" x14ac:dyDescent="0.2">
      <c r="D1397" s="11"/>
    </row>
    <row r="1398" spans="4:4" x14ac:dyDescent="0.2">
      <c r="D1398" s="11"/>
    </row>
    <row r="1399" spans="4:4" x14ac:dyDescent="0.2">
      <c r="D1399" s="11"/>
    </row>
    <row r="1400" spans="4:4" x14ac:dyDescent="0.2">
      <c r="D1400" s="11"/>
    </row>
    <row r="1401" spans="4:4" x14ac:dyDescent="0.2">
      <c r="D1401" s="11"/>
    </row>
    <row r="1402" spans="4:4" x14ac:dyDescent="0.2">
      <c r="D1402" s="11"/>
    </row>
    <row r="1403" spans="4:4" x14ac:dyDescent="0.2">
      <c r="D1403" s="11"/>
    </row>
    <row r="1404" spans="4:4" x14ac:dyDescent="0.2">
      <c r="D1404" s="11"/>
    </row>
    <row r="1405" spans="4:4" x14ac:dyDescent="0.2">
      <c r="D1405" s="11"/>
    </row>
    <row r="1406" spans="4:4" x14ac:dyDescent="0.2">
      <c r="D1406" s="11"/>
    </row>
    <row r="1407" spans="4:4" x14ac:dyDescent="0.2">
      <c r="D1407" s="11"/>
    </row>
    <row r="1408" spans="4:4" x14ac:dyDescent="0.2">
      <c r="D1408" s="11"/>
    </row>
    <row r="1409" spans="4:4" x14ac:dyDescent="0.2">
      <c r="D1409" s="11"/>
    </row>
    <row r="1410" spans="4:4" x14ac:dyDescent="0.2">
      <c r="D1410" s="11"/>
    </row>
    <row r="1411" spans="4:4" x14ac:dyDescent="0.2">
      <c r="D1411" s="11"/>
    </row>
    <row r="1412" spans="4:4" x14ac:dyDescent="0.2">
      <c r="D1412" s="11"/>
    </row>
    <row r="1413" spans="4:4" x14ac:dyDescent="0.2">
      <c r="D1413" s="11"/>
    </row>
    <row r="1414" spans="4:4" x14ac:dyDescent="0.2">
      <c r="D1414" s="11"/>
    </row>
    <row r="1415" spans="4:4" x14ac:dyDescent="0.2">
      <c r="D1415" s="11"/>
    </row>
    <row r="1416" spans="4:4" x14ac:dyDescent="0.2">
      <c r="D1416" s="11"/>
    </row>
    <row r="1417" spans="4:4" x14ac:dyDescent="0.2">
      <c r="D1417" s="11"/>
    </row>
    <row r="1418" spans="4:4" x14ac:dyDescent="0.2">
      <c r="D1418" s="11"/>
    </row>
    <row r="1419" spans="4:4" x14ac:dyDescent="0.2">
      <c r="D1419" s="11"/>
    </row>
    <row r="1420" spans="4:4" x14ac:dyDescent="0.2">
      <c r="D1420" s="11"/>
    </row>
    <row r="1421" spans="4:4" x14ac:dyDescent="0.2">
      <c r="D1421" s="11"/>
    </row>
    <row r="1422" spans="4:4" x14ac:dyDescent="0.2">
      <c r="D1422" s="11"/>
    </row>
    <row r="1423" spans="4:4" x14ac:dyDescent="0.2">
      <c r="D1423" s="11"/>
    </row>
    <row r="1424" spans="4:4" x14ac:dyDescent="0.2">
      <c r="D1424" s="11"/>
    </row>
    <row r="1425" spans="4:4" x14ac:dyDescent="0.2">
      <c r="D1425" s="11"/>
    </row>
    <row r="1426" spans="4:4" x14ac:dyDescent="0.2">
      <c r="D1426" s="11"/>
    </row>
    <row r="1427" spans="4:4" x14ac:dyDescent="0.2">
      <c r="D1427" s="11"/>
    </row>
    <row r="1428" spans="4:4" x14ac:dyDescent="0.2">
      <c r="D1428" s="11"/>
    </row>
    <row r="1429" spans="4:4" x14ac:dyDescent="0.2">
      <c r="D1429" s="11"/>
    </row>
    <row r="1430" spans="4:4" x14ac:dyDescent="0.2">
      <c r="D1430" s="11"/>
    </row>
    <row r="1431" spans="4:4" x14ac:dyDescent="0.2">
      <c r="D1431" s="11"/>
    </row>
    <row r="1432" spans="4:4" x14ac:dyDescent="0.2">
      <c r="D1432" s="11"/>
    </row>
    <row r="1433" spans="4:4" x14ac:dyDescent="0.2">
      <c r="D1433" s="11"/>
    </row>
    <row r="1434" spans="4:4" x14ac:dyDescent="0.2">
      <c r="D1434" s="11"/>
    </row>
    <row r="1435" spans="4:4" x14ac:dyDescent="0.2">
      <c r="D1435" s="11"/>
    </row>
    <row r="1436" spans="4:4" x14ac:dyDescent="0.2">
      <c r="D1436" s="11"/>
    </row>
    <row r="1437" spans="4:4" x14ac:dyDescent="0.2">
      <c r="D1437" s="11"/>
    </row>
    <row r="1438" spans="4:4" x14ac:dyDescent="0.2">
      <c r="D1438" s="11"/>
    </row>
    <row r="1439" spans="4:4" x14ac:dyDescent="0.2">
      <c r="D1439" s="11"/>
    </row>
    <row r="1440" spans="4:4" x14ac:dyDescent="0.2">
      <c r="D1440" s="11"/>
    </row>
    <row r="1441" spans="4:4" x14ac:dyDescent="0.2">
      <c r="D1441" s="11"/>
    </row>
    <row r="1442" spans="4:4" x14ac:dyDescent="0.2">
      <c r="D1442" s="11"/>
    </row>
    <row r="1443" spans="4:4" x14ac:dyDescent="0.2">
      <c r="D1443" s="11"/>
    </row>
    <row r="1444" spans="4:4" x14ac:dyDescent="0.2">
      <c r="D1444" s="11"/>
    </row>
    <row r="1445" spans="4:4" x14ac:dyDescent="0.2">
      <c r="D1445" s="11"/>
    </row>
    <row r="1446" spans="4:4" x14ac:dyDescent="0.2">
      <c r="D1446" s="11"/>
    </row>
    <row r="1447" spans="4:4" x14ac:dyDescent="0.2">
      <c r="D1447" s="11"/>
    </row>
    <row r="1448" spans="4:4" x14ac:dyDescent="0.2">
      <c r="D1448" s="11"/>
    </row>
    <row r="1449" spans="4:4" x14ac:dyDescent="0.2">
      <c r="D1449" s="11"/>
    </row>
    <row r="1450" spans="4:4" x14ac:dyDescent="0.2">
      <c r="D1450" s="11"/>
    </row>
    <row r="1451" spans="4:4" x14ac:dyDescent="0.2">
      <c r="D1451" s="11"/>
    </row>
    <row r="1452" spans="4:4" x14ac:dyDescent="0.2">
      <c r="D1452" s="11"/>
    </row>
    <row r="1453" spans="4:4" x14ac:dyDescent="0.2">
      <c r="D1453" s="11"/>
    </row>
    <row r="1454" spans="4:4" x14ac:dyDescent="0.2">
      <c r="D1454" s="11"/>
    </row>
    <row r="1455" spans="4:4" x14ac:dyDescent="0.2">
      <c r="D1455" s="11"/>
    </row>
    <row r="1456" spans="4:4" x14ac:dyDescent="0.2">
      <c r="D1456" s="11"/>
    </row>
    <row r="1457" spans="4:4" x14ac:dyDescent="0.2">
      <c r="D1457" s="11"/>
    </row>
    <row r="1458" spans="4:4" x14ac:dyDescent="0.2">
      <c r="D1458" s="11"/>
    </row>
    <row r="1459" spans="4:4" x14ac:dyDescent="0.2">
      <c r="D1459" s="11"/>
    </row>
    <row r="1460" spans="4:4" x14ac:dyDescent="0.2">
      <c r="D1460" s="11"/>
    </row>
    <row r="1461" spans="4:4" x14ac:dyDescent="0.2">
      <c r="D1461" s="11"/>
    </row>
    <row r="1462" spans="4:4" x14ac:dyDescent="0.2">
      <c r="D1462" s="11"/>
    </row>
    <row r="1463" spans="4:4" x14ac:dyDescent="0.2">
      <c r="D1463" s="11"/>
    </row>
    <row r="1464" spans="4:4" x14ac:dyDescent="0.2">
      <c r="D1464" s="11"/>
    </row>
    <row r="1465" spans="4:4" x14ac:dyDescent="0.2">
      <c r="D1465" s="11"/>
    </row>
    <row r="1466" spans="4:4" x14ac:dyDescent="0.2">
      <c r="D1466" s="11"/>
    </row>
    <row r="1467" spans="4:4" x14ac:dyDescent="0.2">
      <c r="D1467" s="11"/>
    </row>
    <row r="1468" spans="4:4" x14ac:dyDescent="0.2">
      <c r="D1468" s="11"/>
    </row>
    <row r="1469" spans="4:4" x14ac:dyDescent="0.2">
      <c r="D1469" s="11"/>
    </row>
    <row r="1470" spans="4:4" x14ac:dyDescent="0.2">
      <c r="D1470" s="11"/>
    </row>
    <row r="1471" spans="4:4" x14ac:dyDescent="0.2">
      <c r="D1471" s="11"/>
    </row>
    <row r="1472" spans="4:4" x14ac:dyDescent="0.2">
      <c r="D1472" s="11"/>
    </row>
    <row r="1473" spans="4:4" x14ac:dyDescent="0.2">
      <c r="D1473" s="11"/>
    </row>
    <row r="1474" spans="4:4" x14ac:dyDescent="0.2">
      <c r="D1474" s="11"/>
    </row>
    <row r="1475" spans="4:4" x14ac:dyDescent="0.2">
      <c r="D1475" s="11"/>
    </row>
    <row r="1476" spans="4:4" x14ac:dyDescent="0.2">
      <c r="D1476" s="11"/>
    </row>
    <row r="1477" spans="4:4" x14ac:dyDescent="0.2">
      <c r="D1477" s="11"/>
    </row>
    <row r="1478" spans="4:4" x14ac:dyDescent="0.2">
      <c r="D1478" s="11"/>
    </row>
    <row r="1479" spans="4:4" x14ac:dyDescent="0.2">
      <c r="D1479" s="11"/>
    </row>
    <row r="1480" spans="4:4" x14ac:dyDescent="0.2">
      <c r="D1480" s="11"/>
    </row>
    <row r="1481" spans="4:4" x14ac:dyDescent="0.2">
      <c r="D1481" s="11"/>
    </row>
    <row r="1482" spans="4:4" x14ac:dyDescent="0.2">
      <c r="D1482" s="11"/>
    </row>
    <row r="1483" spans="4:4" x14ac:dyDescent="0.2">
      <c r="D1483" s="11"/>
    </row>
    <row r="1484" spans="4:4" x14ac:dyDescent="0.2">
      <c r="D1484" s="11"/>
    </row>
    <row r="1485" spans="4:4" x14ac:dyDescent="0.2">
      <c r="D1485" s="11"/>
    </row>
    <row r="1486" spans="4:4" x14ac:dyDescent="0.2">
      <c r="D1486" s="11"/>
    </row>
    <row r="1487" spans="4:4" x14ac:dyDescent="0.2">
      <c r="D1487" s="11"/>
    </row>
    <row r="1488" spans="4:4" x14ac:dyDescent="0.2">
      <c r="D1488" s="11"/>
    </row>
    <row r="1489" spans="4:4" x14ac:dyDescent="0.2">
      <c r="D1489" s="11"/>
    </row>
    <row r="1490" spans="4:4" x14ac:dyDescent="0.2">
      <c r="D1490" s="11"/>
    </row>
    <row r="1491" spans="4:4" x14ac:dyDescent="0.2">
      <c r="D1491" s="11"/>
    </row>
    <row r="1492" spans="4:4" x14ac:dyDescent="0.2">
      <c r="D1492" s="11"/>
    </row>
    <row r="1493" spans="4:4" x14ac:dyDescent="0.2">
      <c r="D1493" s="11"/>
    </row>
    <row r="1494" spans="4:4" x14ac:dyDescent="0.2">
      <c r="D1494" s="11"/>
    </row>
    <row r="1495" spans="4:4" x14ac:dyDescent="0.2">
      <c r="D1495" s="11"/>
    </row>
    <row r="1496" spans="4:4" x14ac:dyDescent="0.2">
      <c r="D1496" s="11"/>
    </row>
    <row r="1497" spans="4:4" x14ac:dyDescent="0.2">
      <c r="D1497" s="11"/>
    </row>
    <row r="1498" spans="4:4" x14ac:dyDescent="0.2">
      <c r="D1498" s="11"/>
    </row>
    <row r="1499" spans="4:4" x14ac:dyDescent="0.2">
      <c r="D1499" s="11"/>
    </row>
    <row r="1500" spans="4:4" x14ac:dyDescent="0.2">
      <c r="D1500" s="11"/>
    </row>
    <row r="1501" spans="4:4" x14ac:dyDescent="0.2">
      <c r="D1501" s="11"/>
    </row>
    <row r="1502" spans="4:4" x14ac:dyDescent="0.2">
      <c r="D1502" s="11"/>
    </row>
    <row r="1503" spans="4:4" x14ac:dyDescent="0.2">
      <c r="D1503" s="11"/>
    </row>
    <row r="1504" spans="4:4" x14ac:dyDescent="0.2">
      <c r="D1504" s="11"/>
    </row>
    <row r="1505" spans="4:4" x14ac:dyDescent="0.2">
      <c r="D1505" s="11"/>
    </row>
    <row r="1506" spans="4:4" x14ac:dyDescent="0.2">
      <c r="D1506" s="11"/>
    </row>
    <row r="1507" spans="4:4" x14ac:dyDescent="0.2">
      <c r="D1507" s="11"/>
    </row>
    <row r="1508" spans="4:4" x14ac:dyDescent="0.2">
      <c r="D1508" s="11"/>
    </row>
    <row r="1509" spans="4:4" x14ac:dyDescent="0.2">
      <c r="D1509" s="11"/>
    </row>
    <row r="1510" spans="4:4" x14ac:dyDescent="0.2">
      <c r="D1510" s="11"/>
    </row>
    <row r="1511" spans="4:4" x14ac:dyDescent="0.2">
      <c r="D1511" s="11"/>
    </row>
    <row r="1512" spans="4:4" x14ac:dyDescent="0.2">
      <c r="D1512" s="11"/>
    </row>
    <row r="1513" spans="4:4" x14ac:dyDescent="0.2">
      <c r="D1513" s="11"/>
    </row>
    <row r="1514" spans="4:4" x14ac:dyDescent="0.2">
      <c r="D1514" s="11"/>
    </row>
    <row r="1515" spans="4:4" x14ac:dyDescent="0.2">
      <c r="D1515" s="11"/>
    </row>
    <row r="1516" spans="4:4" x14ac:dyDescent="0.2">
      <c r="D1516" s="11"/>
    </row>
    <row r="1517" spans="4:4" x14ac:dyDescent="0.2">
      <c r="D1517" s="11"/>
    </row>
    <row r="1518" spans="4:4" x14ac:dyDescent="0.2">
      <c r="D1518" s="11"/>
    </row>
    <row r="1519" spans="4:4" x14ac:dyDescent="0.2">
      <c r="D1519" s="11"/>
    </row>
    <row r="1520" spans="4:4" x14ac:dyDescent="0.2">
      <c r="D1520" s="11"/>
    </row>
    <row r="1521" spans="4:4" x14ac:dyDescent="0.2">
      <c r="D1521" s="11"/>
    </row>
    <row r="1522" spans="4:4" x14ac:dyDescent="0.2">
      <c r="D1522" s="11"/>
    </row>
    <row r="1523" spans="4:4" x14ac:dyDescent="0.2">
      <c r="D1523" s="11"/>
    </row>
    <row r="1524" spans="4:4" x14ac:dyDescent="0.2">
      <c r="D1524" s="11"/>
    </row>
    <row r="1525" spans="4:4" x14ac:dyDescent="0.2">
      <c r="D1525" s="11"/>
    </row>
    <row r="1526" spans="4:4" x14ac:dyDescent="0.2">
      <c r="D1526" s="11"/>
    </row>
    <row r="1527" spans="4:4" x14ac:dyDescent="0.2">
      <c r="D1527" s="11"/>
    </row>
    <row r="1528" spans="4:4" x14ac:dyDescent="0.2">
      <c r="D1528" s="11"/>
    </row>
    <row r="1529" spans="4:4" x14ac:dyDescent="0.2">
      <c r="D1529" s="11"/>
    </row>
    <row r="1530" spans="4:4" x14ac:dyDescent="0.2">
      <c r="D1530" s="11"/>
    </row>
    <row r="1531" spans="4:4" x14ac:dyDescent="0.2">
      <c r="D1531" s="11"/>
    </row>
    <row r="1532" spans="4:4" x14ac:dyDescent="0.2">
      <c r="D1532" s="11"/>
    </row>
    <row r="1533" spans="4:4" x14ac:dyDescent="0.2">
      <c r="D1533" s="11"/>
    </row>
    <row r="1534" spans="4:4" x14ac:dyDescent="0.2">
      <c r="D1534" s="11"/>
    </row>
    <row r="1535" spans="4:4" x14ac:dyDescent="0.2">
      <c r="D1535" s="11"/>
    </row>
    <row r="1536" spans="4:4" x14ac:dyDescent="0.2">
      <c r="D1536" s="11"/>
    </row>
    <row r="1537" spans="4:4" x14ac:dyDescent="0.2">
      <c r="D1537" s="11"/>
    </row>
    <row r="1538" spans="4:4" x14ac:dyDescent="0.2">
      <c r="D1538" s="11"/>
    </row>
    <row r="1539" spans="4:4" x14ac:dyDescent="0.2">
      <c r="D1539" s="11"/>
    </row>
    <row r="1540" spans="4:4" x14ac:dyDescent="0.2">
      <c r="D1540" s="11"/>
    </row>
    <row r="1541" spans="4:4" x14ac:dyDescent="0.2">
      <c r="D1541" s="11"/>
    </row>
    <row r="1542" spans="4:4" x14ac:dyDescent="0.2">
      <c r="D1542" s="11"/>
    </row>
    <row r="1543" spans="4:4" x14ac:dyDescent="0.2">
      <c r="D1543" s="11"/>
    </row>
    <row r="1544" spans="4:4" x14ac:dyDescent="0.2">
      <c r="D1544" s="11"/>
    </row>
    <row r="1545" spans="4:4" x14ac:dyDescent="0.2">
      <c r="D1545" s="11"/>
    </row>
    <row r="1546" spans="4:4" x14ac:dyDescent="0.2">
      <c r="D1546" s="11"/>
    </row>
    <row r="1547" spans="4:4" x14ac:dyDescent="0.2">
      <c r="D1547" s="11"/>
    </row>
    <row r="1548" spans="4:4" x14ac:dyDescent="0.2">
      <c r="D1548" s="11"/>
    </row>
    <row r="1549" spans="4:4" x14ac:dyDescent="0.2">
      <c r="D1549" s="11"/>
    </row>
    <row r="1550" spans="4:4" x14ac:dyDescent="0.2">
      <c r="D1550" s="11"/>
    </row>
    <row r="1551" spans="4:4" x14ac:dyDescent="0.2">
      <c r="D1551" s="11"/>
    </row>
    <row r="1552" spans="4:4" x14ac:dyDescent="0.2">
      <c r="D1552" s="11"/>
    </row>
    <row r="1553" spans="4:4" x14ac:dyDescent="0.2">
      <c r="D1553" s="11"/>
    </row>
    <row r="1554" spans="4:4" x14ac:dyDescent="0.2">
      <c r="D1554" s="11"/>
    </row>
    <row r="1555" spans="4:4" x14ac:dyDescent="0.2">
      <c r="D1555" s="11"/>
    </row>
    <row r="1556" spans="4:4" x14ac:dyDescent="0.2">
      <c r="D1556" s="11"/>
    </row>
    <row r="1557" spans="4:4" x14ac:dyDescent="0.2">
      <c r="D1557" s="11"/>
    </row>
    <row r="1558" spans="4:4" x14ac:dyDescent="0.2">
      <c r="D1558" s="11"/>
    </row>
    <row r="1559" spans="4:4" x14ac:dyDescent="0.2">
      <c r="D1559" s="11"/>
    </row>
    <row r="1560" spans="4:4" x14ac:dyDescent="0.2">
      <c r="D1560" s="11"/>
    </row>
    <row r="1561" spans="4:4" x14ac:dyDescent="0.2">
      <c r="D1561" s="11"/>
    </row>
    <row r="1562" spans="4:4" x14ac:dyDescent="0.2">
      <c r="D1562" s="11"/>
    </row>
    <row r="1563" spans="4:4" x14ac:dyDescent="0.2">
      <c r="D1563" s="11"/>
    </row>
    <row r="1564" spans="4:4" x14ac:dyDescent="0.2">
      <c r="D1564" s="11"/>
    </row>
    <row r="1565" spans="4:4" x14ac:dyDescent="0.2">
      <c r="D1565" s="11"/>
    </row>
    <row r="1566" spans="4:4" x14ac:dyDescent="0.2">
      <c r="D1566" s="11"/>
    </row>
    <row r="1567" spans="4:4" x14ac:dyDescent="0.2">
      <c r="D1567" s="11"/>
    </row>
    <row r="1568" spans="4:4" x14ac:dyDescent="0.2">
      <c r="D1568" s="11"/>
    </row>
    <row r="1569" spans="4:4" x14ac:dyDescent="0.2">
      <c r="D1569" s="11"/>
    </row>
    <row r="1570" spans="4:4" x14ac:dyDescent="0.2">
      <c r="D1570" s="11"/>
    </row>
    <row r="1571" spans="4:4" x14ac:dyDescent="0.2">
      <c r="D1571" s="11"/>
    </row>
    <row r="1572" spans="4:4" x14ac:dyDescent="0.2">
      <c r="D1572" s="11"/>
    </row>
    <row r="1573" spans="4:4" x14ac:dyDescent="0.2">
      <c r="D1573" s="11"/>
    </row>
    <row r="1574" spans="4:4" x14ac:dyDescent="0.2">
      <c r="D1574" s="11"/>
    </row>
    <row r="1575" spans="4:4" x14ac:dyDescent="0.2">
      <c r="D1575" s="11"/>
    </row>
    <row r="1576" spans="4:4" x14ac:dyDescent="0.2">
      <c r="D1576" s="11"/>
    </row>
    <row r="1577" spans="4:4" x14ac:dyDescent="0.2">
      <c r="D1577" s="11"/>
    </row>
    <row r="1578" spans="4:4" x14ac:dyDescent="0.2">
      <c r="D1578" s="11"/>
    </row>
    <row r="1579" spans="4:4" x14ac:dyDescent="0.2">
      <c r="D1579" s="11"/>
    </row>
    <row r="1580" spans="4:4" x14ac:dyDescent="0.2">
      <c r="D1580" s="11"/>
    </row>
    <row r="1581" spans="4:4" x14ac:dyDescent="0.2">
      <c r="D1581" s="11"/>
    </row>
    <row r="1582" spans="4:4" x14ac:dyDescent="0.2">
      <c r="D1582" s="11"/>
    </row>
    <row r="1583" spans="4:4" x14ac:dyDescent="0.2">
      <c r="D1583" s="11"/>
    </row>
    <row r="1584" spans="4:4" x14ac:dyDescent="0.2">
      <c r="D1584" s="11"/>
    </row>
    <row r="1585" spans="4:4" x14ac:dyDescent="0.2">
      <c r="D1585" s="11"/>
    </row>
    <row r="1586" spans="4:4" x14ac:dyDescent="0.2">
      <c r="D1586" s="11"/>
    </row>
    <row r="1587" spans="4:4" x14ac:dyDescent="0.2">
      <c r="D1587" s="11"/>
    </row>
    <row r="1588" spans="4:4" x14ac:dyDescent="0.2">
      <c r="D1588" s="11"/>
    </row>
    <row r="1589" spans="4:4" x14ac:dyDescent="0.2">
      <c r="D1589" s="11"/>
    </row>
    <row r="1590" spans="4:4" x14ac:dyDescent="0.2">
      <c r="D1590" s="11"/>
    </row>
    <row r="1591" spans="4:4" x14ac:dyDescent="0.2">
      <c r="D1591" s="11"/>
    </row>
    <row r="1592" spans="4:4" x14ac:dyDescent="0.2">
      <c r="D1592" s="11"/>
    </row>
    <row r="1593" spans="4:4" x14ac:dyDescent="0.2">
      <c r="D1593" s="11"/>
    </row>
    <row r="1594" spans="4:4" x14ac:dyDescent="0.2">
      <c r="D1594" s="11"/>
    </row>
    <row r="1595" spans="4:4" x14ac:dyDescent="0.2">
      <c r="D1595" s="11"/>
    </row>
    <row r="1596" spans="4:4" x14ac:dyDescent="0.2">
      <c r="D1596" s="11"/>
    </row>
    <row r="1597" spans="4:4" x14ac:dyDescent="0.2">
      <c r="D1597" s="11"/>
    </row>
    <row r="1598" spans="4:4" x14ac:dyDescent="0.2">
      <c r="D1598" s="11"/>
    </row>
    <row r="1599" spans="4:4" x14ac:dyDescent="0.2">
      <c r="D1599" s="11"/>
    </row>
    <row r="1600" spans="4:4" x14ac:dyDescent="0.2">
      <c r="D1600" s="11"/>
    </row>
    <row r="1601" spans="4:4" x14ac:dyDescent="0.2">
      <c r="D1601" s="11"/>
    </row>
    <row r="1602" spans="4:4" x14ac:dyDescent="0.2">
      <c r="D1602" s="11"/>
    </row>
    <row r="1603" spans="4:4" x14ac:dyDescent="0.2">
      <c r="D1603" s="11"/>
    </row>
    <row r="1604" spans="4:4" x14ac:dyDescent="0.2">
      <c r="D1604" s="11"/>
    </row>
    <row r="1605" spans="4:4" x14ac:dyDescent="0.2">
      <c r="D1605" s="11"/>
    </row>
    <row r="1606" spans="4:4" x14ac:dyDescent="0.2">
      <c r="D1606" s="11"/>
    </row>
    <row r="1607" spans="4:4" x14ac:dyDescent="0.2">
      <c r="D1607" s="11"/>
    </row>
    <row r="1608" spans="4:4" x14ac:dyDescent="0.2">
      <c r="D1608" s="11"/>
    </row>
    <row r="1609" spans="4:4" x14ac:dyDescent="0.2">
      <c r="D1609" s="11"/>
    </row>
    <row r="1610" spans="4:4" x14ac:dyDescent="0.2">
      <c r="D1610" s="11"/>
    </row>
    <row r="1611" spans="4:4" x14ac:dyDescent="0.2">
      <c r="D1611" s="11"/>
    </row>
    <row r="1612" spans="4:4" x14ac:dyDescent="0.2">
      <c r="D1612" s="11"/>
    </row>
    <row r="1613" spans="4:4" x14ac:dyDescent="0.2">
      <c r="D1613" s="11"/>
    </row>
    <row r="1614" spans="4:4" x14ac:dyDescent="0.2">
      <c r="D1614" s="11"/>
    </row>
    <row r="1615" spans="4:4" x14ac:dyDescent="0.2">
      <c r="D1615" s="11"/>
    </row>
    <row r="1616" spans="4:4" x14ac:dyDescent="0.2">
      <c r="D1616" s="11"/>
    </row>
    <row r="1617" spans="4:4" x14ac:dyDescent="0.2">
      <c r="D1617" s="11"/>
    </row>
    <row r="1618" spans="4:4" x14ac:dyDescent="0.2">
      <c r="D1618" s="11"/>
    </row>
    <row r="1619" spans="4:4" x14ac:dyDescent="0.2">
      <c r="D1619" s="11"/>
    </row>
    <row r="1620" spans="4:4" x14ac:dyDescent="0.2">
      <c r="D1620" s="11"/>
    </row>
    <row r="1621" spans="4:4" x14ac:dyDescent="0.2">
      <c r="D1621" s="11"/>
    </row>
    <row r="1622" spans="4:4" x14ac:dyDescent="0.2">
      <c r="D1622" s="11"/>
    </row>
    <row r="1623" spans="4:4" x14ac:dyDescent="0.2">
      <c r="D1623" s="11"/>
    </row>
    <row r="1624" spans="4:4" x14ac:dyDescent="0.2">
      <c r="D1624" s="11"/>
    </row>
    <row r="1625" spans="4:4" x14ac:dyDescent="0.2">
      <c r="D1625" s="11"/>
    </row>
    <row r="1626" spans="4:4" x14ac:dyDescent="0.2">
      <c r="D1626" s="11"/>
    </row>
    <row r="1627" spans="4:4" x14ac:dyDescent="0.2">
      <c r="D1627" s="11"/>
    </row>
    <row r="1628" spans="4:4" x14ac:dyDescent="0.2">
      <c r="D1628" s="11"/>
    </row>
    <row r="1629" spans="4:4" x14ac:dyDescent="0.2">
      <c r="D1629" s="11"/>
    </row>
    <row r="1630" spans="4:4" x14ac:dyDescent="0.2">
      <c r="D1630" s="11"/>
    </row>
    <row r="1631" spans="4:4" x14ac:dyDescent="0.2">
      <c r="D1631" s="11"/>
    </row>
    <row r="1632" spans="4:4" x14ac:dyDescent="0.2">
      <c r="D1632" s="11"/>
    </row>
    <row r="1633" spans="4:4" x14ac:dyDescent="0.2">
      <c r="D1633" s="11"/>
    </row>
    <row r="1634" spans="4:4" x14ac:dyDescent="0.2">
      <c r="D1634" s="11"/>
    </row>
    <row r="1635" spans="4:4" x14ac:dyDescent="0.2">
      <c r="D1635" s="11"/>
    </row>
    <row r="1636" spans="4:4" x14ac:dyDescent="0.2">
      <c r="D1636" s="11"/>
    </row>
    <row r="1637" spans="4:4" x14ac:dyDescent="0.2">
      <c r="D1637" s="11"/>
    </row>
    <row r="1638" spans="4:4" x14ac:dyDescent="0.2">
      <c r="D1638" s="11"/>
    </row>
    <row r="1639" spans="4:4" x14ac:dyDescent="0.2">
      <c r="D1639" s="11"/>
    </row>
    <row r="1640" spans="4:4" x14ac:dyDescent="0.2">
      <c r="D1640" s="11"/>
    </row>
    <row r="1641" spans="4:4" x14ac:dyDescent="0.2">
      <c r="D1641" s="11"/>
    </row>
    <row r="1642" spans="4:4" x14ac:dyDescent="0.2">
      <c r="D1642" s="11"/>
    </row>
    <row r="1643" spans="4:4" x14ac:dyDescent="0.2">
      <c r="D1643" s="11"/>
    </row>
    <row r="1644" spans="4:4" x14ac:dyDescent="0.2">
      <c r="D1644" s="11"/>
    </row>
    <row r="1645" spans="4:4" x14ac:dyDescent="0.2">
      <c r="D1645" s="11"/>
    </row>
    <row r="1646" spans="4:4" x14ac:dyDescent="0.2">
      <c r="D1646" s="11"/>
    </row>
    <row r="1647" spans="4:4" x14ac:dyDescent="0.2">
      <c r="D1647" s="11"/>
    </row>
    <row r="1648" spans="4:4" x14ac:dyDescent="0.2">
      <c r="D1648" s="11"/>
    </row>
    <row r="1649" spans="4:4" x14ac:dyDescent="0.2">
      <c r="D1649" s="11"/>
    </row>
    <row r="1650" spans="4:4" x14ac:dyDescent="0.2">
      <c r="D1650" s="11"/>
    </row>
    <row r="1651" spans="4:4" x14ac:dyDescent="0.2">
      <c r="D1651" s="11"/>
    </row>
    <row r="1652" spans="4:4" x14ac:dyDescent="0.2">
      <c r="D1652" s="11"/>
    </row>
    <row r="1653" spans="4:4" x14ac:dyDescent="0.2">
      <c r="D1653" s="11"/>
    </row>
    <row r="1654" spans="4:4" x14ac:dyDescent="0.2">
      <c r="D1654" s="11"/>
    </row>
    <row r="1655" spans="4:4" x14ac:dyDescent="0.2">
      <c r="D1655" s="11"/>
    </row>
    <row r="1656" spans="4:4" x14ac:dyDescent="0.2">
      <c r="D1656" s="11"/>
    </row>
    <row r="1657" spans="4:4" x14ac:dyDescent="0.2">
      <c r="D1657" s="11"/>
    </row>
    <row r="1658" spans="4:4" x14ac:dyDescent="0.2">
      <c r="D1658" s="11"/>
    </row>
    <row r="1659" spans="4:4" x14ac:dyDescent="0.2">
      <c r="D1659" s="11"/>
    </row>
    <row r="1660" spans="4:4" x14ac:dyDescent="0.2">
      <c r="D1660" s="11"/>
    </row>
    <row r="1661" spans="4:4" x14ac:dyDescent="0.2">
      <c r="D1661" s="11"/>
    </row>
    <row r="1662" spans="4:4" x14ac:dyDescent="0.2">
      <c r="D1662" s="11"/>
    </row>
    <row r="1663" spans="4:4" x14ac:dyDescent="0.2">
      <c r="D1663" s="11"/>
    </row>
    <row r="1664" spans="4:4" x14ac:dyDescent="0.2">
      <c r="D1664" s="11"/>
    </row>
    <row r="1665" spans="4:4" x14ac:dyDescent="0.2">
      <c r="D1665" s="11"/>
    </row>
    <row r="1666" spans="4:4" x14ac:dyDescent="0.2">
      <c r="D1666" s="11"/>
    </row>
    <row r="1667" spans="4:4" x14ac:dyDescent="0.2">
      <c r="D1667" s="11"/>
    </row>
    <row r="1668" spans="4:4" x14ac:dyDescent="0.2">
      <c r="D1668" s="11"/>
    </row>
    <row r="1669" spans="4:4" x14ac:dyDescent="0.2">
      <c r="D1669" s="11"/>
    </row>
    <row r="1670" spans="4:4" x14ac:dyDescent="0.2">
      <c r="D1670" s="11"/>
    </row>
    <row r="1671" spans="4:4" x14ac:dyDescent="0.2">
      <c r="D1671" s="11"/>
    </row>
    <row r="1672" spans="4:4" x14ac:dyDescent="0.2">
      <c r="D1672" s="11"/>
    </row>
    <row r="1673" spans="4:4" x14ac:dyDescent="0.2">
      <c r="D1673" s="11"/>
    </row>
    <row r="1674" spans="4:4" x14ac:dyDescent="0.2">
      <c r="D1674" s="11"/>
    </row>
    <row r="1675" spans="4:4" x14ac:dyDescent="0.2">
      <c r="D1675" s="11"/>
    </row>
    <row r="1676" spans="4:4" x14ac:dyDescent="0.2">
      <c r="D1676" s="11"/>
    </row>
    <row r="1677" spans="4:4" x14ac:dyDescent="0.2">
      <c r="D1677" s="11"/>
    </row>
    <row r="1678" spans="4:4" x14ac:dyDescent="0.2">
      <c r="D1678" s="11"/>
    </row>
    <row r="1679" spans="4:4" x14ac:dyDescent="0.2">
      <c r="D1679" s="11"/>
    </row>
    <row r="1680" spans="4:4" x14ac:dyDescent="0.2">
      <c r="D1680" s="11"/>
    </row>
    <row r="1681" spans="4:4" x14ac:dyDescent="0.2">
      <c r="D1681" s="11"/>
    </row>
    <row r="1682" spans="4:4" x14ac:dyDescent="0.2">
      <c r="D1682" s="11"/>
    </row>
    <row r="1683" spans="4:4" x14ac:dyDescent="0.2">
      <c r="D1683" s="11"/>
    </row>
    <row r="1684" spans="4:4" x14ac:dyDescent="0.2">
      <c r="D1684" s="11"/>
    </row>
    <row r="1685" spans="4:4" x14ac:dyDescent="0.2">
      <c r="D1685" s="11"/>
    </row>
    <row r="1686" spans="4:4" x14ac:dyDescent="0.2">
      <c r="D1686" s="11"/>
    </row>
    <row r="1687" spans="4:4" x14ac:dyDescent="0.2">
      <c r="D1687" s="11"/>
    </row>
    <row r="1688" spans="4:4" x14ac:dyDescent="0.2">
      <c r="D1688" s="11"/>
    </row>
    <row r="1689" spans="4:4" x14ac:dyDescent="0.2">
      <c r="D1689" s="11"/>
    </row>
    <row r="1690" spans="4:4" x14ac:dyDescent="0.2">
      <c r="D1690" s="11"/>
    </row>
    <row r="1691" spans="4:4" x14ac:dyDescent="0.2">
      <c r="D1691" s="11"/>
    </row>
    <row r="1692" spans="4:4" x14ac:dyDescent="0.2">
      <c r="D1692" s="11"/>
    </row>
    <row r="1693" spans="4:4" x14ac:dyDescent="0.2">
      <c r="D1693" s="11"/>
    </row>
    <row r="1694" spans="4:4" x14ac:dyDescent="0.2">
      <c r="D1694" s="11"/>
    </row>
    <row r="1695" spans="4:4" x14ac:dyDescent="0.2">
      <c r="D1695" s="11"/>
    </row>
    <row r="1696" spans="4:4" x14ac:dyDescent="0.2">
      <c r="D1696" s="11"/>
    </row>
    <row r="1697" spans="4:4" x14ac:dyDescent="0.2">
      <c r="D1697" s="11"/>
    </row>
    <row r="1698" spans="4:4" x14ac:dyDescent="0.2">
      <c r="D1698" s="11"/>
    </row>
    <row r="1699" spans="4:4" x14ac:dyDescent="0.2">
      <c r="D1699" s="11"/>
    </row>
    <row r="1700" spans="4:4" x14ac:dyDescent="0.2">
      <c r="D1700" s="11"/>
    </row>
    <row r="1701" spans="4:4" x14ac:dyDescent="0.2">
      <c r="D1701" s="11"/>
    </row>
    <row r="1702" spans="4:4" x14ac:dyDescent="0.2">
      <c r="D1702" s="11"/>
    </row>
    <row r="1703" spans="4:4" x14ac:dyDescent="0.2">
      <c r="D1703" s="11"/>
    </row>
    <row r="1704" spans="4:4" x14ac:dyDescent="0.2">
      <c r="D1704" s="11"/>
    </row>
    <row r="1705" spans="4:4" x14ac:dyDescent="0.2">
      <c r="D1705" s="11"/>
    </row>
    <row r="1706" spans="4:4" x14ac:dyDescent="0.2">
      <c r="D1706" s="11"/>
    </row>
    <row r="1707" spans="4:4" x14ac:dyDescent="0.2">
      <c r="D1707" s="11"/>
    </row>
    <row r="1708" spans="4:4" x14ac:dyDescent="0.2">
      <c r="D1708" s="11"/>
    </row>
    <row r="1709" spans="4:4" x14ac:dyDescent="0.2">
      <c r="D1709" s="11"/>
    </row>
    <row r="1710" spans="4:4" x14ac:dyDescent="0.2">
      <c r="D1710" s="11"/>
    </row>
    <row r="1711" spans="4:4" x14ac:dyDescent="0.2">
      <c r="D1711" s="11"/>
    </row>
    <row r="1712" spans="4:4" x14ac:dyDescent="0.2">
      <c r="D1712" s="11"/>
    </row>
    <row r="1713" spans="4:4" x14ac:dyDescent="0.2">
      <c r="D1713" s="11"/>
    </row>
    <row r="1714" spans="4:4" x14ac:dyDescent="0.2">
      <c r="D1714" s="11"/>
    </row>
    <row r="1715" spans="4:4" x14ac:dyDescent="0.2">
      <c r="D1715" s="11"/>
    </row>
    <row r="1716" spans="4:4" x14ac:dyDescent="0.2">
      <c r="D1716" s="11"/>
    </row>
    <row r="1717" spans="4:4" x14ac:dyDescent="0.2">
      <c r="D1717" s="11"/>
    </row>
    <row r="1718" spans="4:4" x14ac:dyDescent="0.2">
      <c r="D1718" s="11"/>
    </row>
    <row r="1719" spans="4:4" x14ac:dyDescent="0.2">
      <c r="D1719" s="11"/>
    </row>
    <row r="1720" spans="4:4" x14ac:dyDescent="0.2">
      <c r="D1720" s="11"/>
    </row>
    <row r="1721" spans="4:4" x14ac:dyDescent="0.2">
      <c r="D1721" s="11"/>
    </row>
    <row r="1722" spans="4:4" x14ac:dyDescent="0.2">
      <c r="D1722" s="11"/>
    </row>
    <row r="1723" spans="4:4" x14ac:dyDescent="0.2">
      <c r="D1723" s="11"/>
    </row>
    <row r="1724" spans="4:4" x14ac:dyDescent="0.2">
      <c r="D1724" s="11"/>
    </row>
    <row r="1725" spans="4:4" x14ac:dyDescent="0.2">
      <c r="D1725" s="11"/>
    </row>
    <row r="1726" spans="4:4" x14ac:dyDescent="0.2">
      <c r="D1726" s="11"/>
    </row>
    <row r="1727" spans="4:4" x14ac:dyDescent="0.2">
      <c r="D1727" s="11"/>
    </row>
    <row r="1728" spans="4:4" x14ac:dyDescent="0.2">
      <c r="D1728" s="11"/>
    </row>
    <row r="1729" spans="4:4" x14ac:dyDescent="0.2">
      <c r="D1729" s="11"/>
    </row>
    <row r="1730" spans="4:4" x14ac:dyDescent="0.2">
      <c r="D1730" s="11"/>
    </row>
    <row r="1731" spans="4:4" x14ac:dyDescent="0.2">
      <c r="D1731" s="11"/>
    </row>
    <row r="1732" spans="4:4" x14ac:dyDescent="0.2">
      <c r="D1732" s="11"/>
    </row>
    <row r="1733" spans="4:4" x14ac:dyDescent="0.2">
      <c r="D1733" s="11"/>
    </row>
    <row r="1734" spans="4:4" x14ac:dyDescent="0.2">
      <c r="D1734" s="11"/>
    </row>
    <row r="1735" spans="4:4" x14ac:dyDescent="0.2">
      <c r="D1735" s="11"/>
    </row>
    <row r="1736" spans="4:4" x14ac:dyDescent="0.2">
      <c r="D1736" s="11"/>
    </row>
    <row r="1737" spans="4:4" x14ac:dyDescent="0.2">
      <c r="D1737" s="11"/>
    </row>
    <row r="1738" spans="4:4" x14ac:dyDescent="0.2">
      <c r="D1738" s="11"/>
    </row>
    <row r="1739" spans="4:4" x14ac:dyDescent="0.2">
      <c r="D1739" s="11"/>
    </row>
    <row r="1740" spans="4:4" x14ac:dyDescent="0.2">
      <c r="D1740" s="11"/>
    </row>
    <row r="1741" spans="4:4" x14ac:dyDescent="0.2">
      <c r="D1741" s="11"/>
    </row>
    <row r="1742" spans="4:4" x14ac:dyDescent="0.2">
      <c r="D1742" s="11"/>
    </row>
    <row r="1743" spans="4:4" x14ac:dyDescent="0.2">
      <c r="D1743" s="11"/>
    </row>
    <row r="1744" spans="4:4" x14ac:dyDescent="0.2">
      <c r="D1744" s="11"/>
    </row>
    <row r="1745" spans="4:4" x14ac:dyDescent="0.2">
      <c r="D1745" s="11"/>
    </row>
    <row r="1746" spans="4:4" x14ac:dyDescent="0.2">
      <c r="D1746" s="11"/>
    </row>
    <row r="1747" spans="4:4" x14ac:dyDescent="0.2">
      <c r="D1747" s="11"/>
    </row>
    <row r="1748" spans="4:4" x14ac:dyDescent="0.2">
      <c r="D1748" s="11"/>
    </row>
    <row r="1749" spans="4:4" x14ac:dyDescent="0.2">
      <c r="D1749" s="11"/>
    </row>
    <row r="1750" spans="4:4" x14ac:dyDescent="0.2">
      <c r="D1750" s="11"/>
    </row>
    <row r="1751" spans="4:4" x14ac:dyDescent="0.2">
      <c r="D1751" s="11"/>
    </row>
    <row r="1752" spans="4:4" x14ac:dyDescent="0.2">
      <c r="D1752" s="11"/>
    </row>
    <row r="1753" spans="4:4" x14ac:dyDescent="0.2">
      <c r="D1753" s="11"/>
    </row>
    <row r="1754" spans="4:4" x14ac:dyDescent="0.2">
      <c r="D1754" s="11"/>
    </row>
    <row r="1755" spans="4:4" x14ac:dyDescent="0.2">
      <c r="D1755" s="11"/>
    </row>
    <row r="1756" spans="4:4" x14ac:dyDescent="0.2">
      <c r="D1756" s="11"/>
    </row>
    <row r="1757" spans="4:4" x14ac:dyDescent="0.2">
      <c r="D1757" s="11"/>
    </row>
    <row r="1758" spans="4:4" x14ac:dyDescent="0.2">
      <c r="D1758" s="11"/>
    </row>
    <row r="1759" spans="4:4" x14ac:dyDescent="0.2">
      <c r="D1759" s="11"/>
    </row>
    <row r="1760" spans="4:4" x14ac:dyDescent="0.2">
      <c r="D1760" s="11"/>
    </row>
    <row r="1761" spans="4:4" x14ac:dyDescent="0.2">
      <c r="D1761" s="11"/>
    </row>
    <row r="1762" spans="4:4" x14ac:dyDescent="0.2">
      <c r="D1762" s="11"/>
    </row>
    <row r="1763" spans="4:4" x14ac:dyDescent="0.2">
      <c r="D1763" s="11"/>
    </row>
    <row r="1764" spans="4:4" x14ac:dyDescent="0.2">
      <c r="D1764" s="11"/>
    </row>
    <row r="1765" spans="4:4" x14ac:dyDescent="0.2">
      <c r="D1765" s="11"/>
    </row>
    <row r="1766" spans="4:4" x14ac:dyDescent="0.2">
      <c r="D1766" s="11"/>
    </row>
    <row r="1767" spans="4:4" x14ac:dyDescent="0.2">
      <c r="D1767" s="11"/>
    </row>
    <row r="1768" spans="4:4" x14ac:dyDescent="0.2">
      <c r="D1768" s="11"/>
    </row>
    <row r="1769" spans="4:4" x14ac:dyDescent="0.2">
      <c r="D1769" s="11"/>
    </row>
    <row r="1770" spans="4:4" x14ac:dyDescent="0.2">
      <c r="D1770" s="11"/>
    </row>
    <row r="1771" spans="4:4" x14ac:dyDescent="0.2">
      <c r="D1771" s="11"/>
    </row>
    <row r="1772" spans="4:4" x14ac:dyDescent="0.2">
      <c r="D1772" s="11"/>
    </row>
    <row r="1773" spans="4:4" x14ac:dyDescent="0.2">
      <c r="D1773" s="11"/>
    </row>
    <row r="1774" spans="4:4" x14ac:dyDescent="0.2">
      <c r="D1774" s="11"/>
    </row>
    <row r="1775" spans="4:4" x14ac:dyDescent="0.2">
      <c r="D1775" s="11"/>
    </row>
    <row r="1776" spans="4:4" x14ac:dyDescent="0.2">
      <c r="D1776" s="11"/>
    </row>
    <row r="1777" spans="4:4" x14ac:dyDescent="0.2">
      <c r="D1777" s="11"/>
    </row>
    <row r="1778" spans="4:4" x14ac:dyDescent="0.2">
      <c r="D1778" s="11"/>
    </row>
    <row r="1779" spans="4:4" x14ac:dyDescent="0.2">
      <c r="D1779" s="11"/>
    </row>
    <row r="1780" spans="4:4" x14ac:dyDescent="0.2">
      <c r="D1780" s="11"/>
    </row>
    <row r="1781" spans="4:4" x14ac:dyDescent="0.2">
      <c r="D1781" s="11"/>
    </row>
    <row r="1782" spans="4:4" x14ac:dyDescent="0.2">
      <c r="D1782" s="11"/>
    </row>
    <row r="1783" spans="4:4" x14ac:dyDescent="0.2">
      <c r="D1783" s="11"/>
    </row>
    <row r="1784" spans="4:4" x14ac:dyDescent="0.2">
      <c r="D1784" s="11"/>
    </row>
    <row r="1785" spans="4:4" x14ac:dyDescent="0.2">
      <c r="D1785" s="11"/>
    </row>
    <row r="1786" spans="4:4" x14ac:dyDescent="0.2">
      <c r="D1786" s="11"/>
    </row>
    <row r="1787" spans="4:4" x14ac:dyDescent="0.2">
      <c r="D1787" s="11"/>
    </row>
    <row r="1788" spans="4:4" x14ac:dyDescent="0.2">
      <c r="D1788" s="11"/>
    </row>
    <row r="1789" spans="4:4" x14ac:dyDescent="0.2">
      <c r="D1789" s="11"/>
    </row>
    <row r="1790" spans="4:4" x14ac:dyDescent="0.2">
      <c r="D1790" s="11"/>
    </row>
    <row r="1791" spans="4:4" x14ac:dyDescent="0.2">
      <c r="D1791" s="11"/>
    </row>
    <row r="1792" spans="4:4" x14ac:dyDescent="0.2">
      <c r="D1792" s="11"/>
    </row>
    <row r="1793" spans="4:4" x14ac:dyDescent="0.2">
      <c r="D1793" s="11"/>
    </row>
    <row r="1794" spans="4:4" x14ac:dyDescent="0.2">
      <c r="D1794" s="11"/>
    </row>
    <row r="1795" spans="4:4" x14ac:dyDescent="0.2">
      <c r="D1795" s="11"/>
    </row>
    <row r="1796" spans="4:4" x14ac:dyDescent="0.2">
      <c r="D1796" s="11"/>
    </row>
    <row r="1797" spans="4:4" x14ac:dyDescent="0.2">
      <c r="D1797" s="11"/>
    </row>
    <row r="1798" spans="4:4" x14ac:dyDescent="0.2">
      <c r="D1798" s="11"/>
    </row>
    <row r="1799" spans="4:4" x14ac:dyDescent="0.2">
      <c r="D1799" s="11"/>
    </row>
    <row r="1800" spans="4:4" x14ac:dyDescent="0.2">
      <c r="D1800" s="11"/>
    </row>
    <row r="1801" spans="4:4" x14ac:dyDescent="0.2">
      <c r="D1801" s="11"/>
    </row>
    <row r="1802" spans="4:4" x14ac:dyDescent="0.2">
      <c r="D1802" s="11"/>
    </row>
    <row r="1803" spans="4:4" x14ac:dyDescent="0.2">
      <c r="D1803" s="11"/>
    </row>
    <row r="1804" spans="4:4" x14ac:dyDescent="0.2">
      <c r="D1804" s="11"/>
    </row>
    <row r="1805" spans="4:4" x14ac:dyDescent="0.2">
      <c r="D1805" s="11"/>
    </row>
    <row r="1806" spans="4:4" x14ac:dyDescent="0.2">
      <c r="D1806" s="11"/>
    </row>
    <row r="1807" spans="4:4" x14ac:dyDescent="0.2">
      <c r="D1807" s="11"/>
    </row>
    <row r="1808" spans="4:4" x14ac:dyDescent="0.2">
      <c r="D1808" s="11"/>
    </row>
    <row r="1809" spans="4:4" x14ac:dyDescent="0.2">
      <c r="D1809" s="11"/>
    </row>
    <row r="1810" spans="4:4" x14ac:dyDescent="0.2">
      <c r="D1810" s="11"/>
    </row>
    <row r="1811" spans="4:4" x14ac:dyDescent="0.2">
      <c r="D1811" s="11"/>
    </row>
    <row r="1812" spans="4:4" x14ac:dyDescent="0.2">
      <c r="D1812" s="11"/>
    </row>
    <row r="1813" spans="4:4" x14ac:dyDescent="0.2">
      <c r="D1813" s="11"/>
    </row>
    <row r="1814" spans="4:4" x14ac:dyDescent="0.2">
      <c r="D1814" s="11"/>
    </row>
    <row r="1815" spans="4:4" x14ac:dyDescent="0.2">
      <c r="D1815" s="11"/>
    </row>
    <row r="1816" spans="4:4" x14ac:dyDescent="0.2">
      <c r="D1816" s="11"/>
    </row>
    <row r="1817" spans="4:4" x14ac:dyDescent="0.2">
      <c r="D1817" s="11"/>
    </row>
    <row r="1818" spans="4:4" x14ac:dyDescent="0.2">
      <c r="D1818" s="11"/>
    </row>
    <row r="1819" spans="4:4" x14ac:dyDescent="0.2">
      <c r="D1819" s="11"/>
    </row>
    <row r="1820" spans="4:4" x14ac:dyDescent="0.2">
      <c r="D1820" s="11"/>
    </row>
    <row r="1821" spans="4:4" x14ac:dyDescent="0.2">
      <c r="D1821" s="11"/>
    </row>
    <row r="1822" spans="4:4" x14ac:dyDescent="0.2">
      <c r="D1822" s="11"/>
    </row>
    <row r="1823" spans="4:4" x14ac:dyDescent="0.2">
      <c r="D1823" s="11"/>
    </row>
    <row r="1824" spans="4:4" x14ac:dyDescent="0.2">
      <c r="D1824" s="11"/>
    </row>
    <row r="1825" spans="4:4" x14ac:dyDescent="0.2">
      <c r="D1825" s="11"/>
    </row>
    <row r="1826" spans="4:4" x14ac:dyDescent="0.2">
      <c r="D1826" s="11"/>
    </row>
    <row r="1827" spans="4:4" x14ac:dyDescent="0.2">
      <c r="D1827" s="11"/>
    </row>
    <row r="1828" spans="4:4" x14ac:dyDescent="0.2">
      <c r="D1828" s="11"/>
    </row>
    <row r="1829" spans="4:4" x14ac:dyDescent="0.2">
      <c r="D1829" s="11"/>
    </row>
    <row r="1830" spans="4:4" x14ac:dyDescent="0.2">
      <c r="D1830" s="11"/>
    </row>
    <row r="1831" spans="4:4" x14ac:dyDescent="0.2">
      <c r="D1831" s="11"/>
    </row>
    <row r="1832" spans="4:4" x14ac:dyDescent="0.2">
      <c r="D1832" s="11"/>
    </row>
    <row r="1833" spans="4:4" x14ac:dyDescent="0.2">
      <c r="D1833" s="11"/>
    </row>
    <row r="1834" spans="4:4" x14ac:dyDescent="0.2">
      <c r="D1834" s="11"/>
    </row>
    <row r="1835" spans="4:4" x14ac:dyDescent="0.2">
      <c r="D1835" s="11"/>
    </row>
    <row r="1836" spans="4:4" x14ac:dyDescent="0.2">
      <c r="D1836" s="11"/>
    </row>
    <row r="1837" spans="4:4" x14ac:dyDescent="0.2">
      <c r="D1837" s="11"/>
    </row>
    <row r="1838" spans="4:4" x14ac:dyDescent="0.2">
      <c r="D1838" s="11"/>
    </row>
    <row r="1839" spans="4:4" x14ac:dyDescent="0.2">
      <c r="D1839" s="11"/>
    </row>
    <row r="1840" spans="4:4" x14ac:dyDescent="0.2">
      <c r="D1840" s="11"/>
    </row>
    <row r="1841" spans="4:4" x14ac:dyDescent="0.2">
      <c r="D1841" s="11"/>
    </row>
    <row r="1842" spans="4:4" x14ac:dyDescent="0.2">
      <c r="D1842" s="11"/>
    </row>
    <row r="1843" spans="4:4" x14ac:dyDescent="0.2">
      <c r="D1843" s="11"/>
    </row>
    <row r="1844" spans="4:4" x14ac:dyDescent="0.2">
      <c r="D1844" s="11"/>
    </row>
    <row r="1845" spans="4:4" x14ac:dyDescent="0.2">
      <c r="D1845" s="11"/>
    </row>
    <row r="1846" spans="4:4" x14ac:dyDescent="0.2">
      <c r="D1846" s="11"/>
    </row>
    <row r="1847" spans="4:4" x14ac:dyDescent="0.2">
      <c r="D1847" s="11"/>
    </row>
    <row r="1848" spans="4:4" x14ac:dyDescent="0.2">
      <c r="D1848" s="11"/>
    </row>
    <row r="1849" spans="4:4" x14ac:dyDescent="0.2">
      <c r="D1849" s="11"/>
    </row>
    <row r="1850" spans="4:4" x14ac:dyDescent="0.2">
      <c r="D1850" s="11"/>
    </row>
    <row r="1851" spans="4:4" x14ac:dyDescent="0.2">
      <c r="D1851" s="11"/>
    </row>
    <row r="1852" spans="4:4" x14ac:dyDescent="0.2">
      <c r="D1852" s="11"/>
    </row>
    <row r="1853" spans="4:4" x14ac:dyDescent="0.2">
      <c r="D1853" s="11"/>
    </row>
    <row r="1854" spans="4:4" x14ac:dyDescent="0.2">
      <c r="D1854" s="11"/>
    </row>
    <row r="1855" spans="4:4" x14ac:dyDescent="0.2">
      <c r="D1855" s="11"/>
    </row>
    <row r="1856" spans="4:4" x14ac:dyDescent="0.2">
      <c r="D1856" s="11"/>
    </row>
    <row r="1857" spans="4:4" x14ac:dyDescent="0.2">
      <c r="D1857" s="11"/>
    </row>
    <row r="1858" spans="4:4" x14ac:dyDescent="0.2">
      <c r="D1858" s="11"/>
    </row>
    <row r="1859" spans="4:4" x14ac:dyDescent="0.2">
      <c r="D1859" s="11"/>
    </row>
    <row r="1860" spans="4:4" x14ac:dyDescent="0.2">
      <c r="D1860" s="11"/>
    </row>
    <row r="1861" spans="4:4" x14ac:dyDescent="0.2">
      <c r="D1861" s="11"/>
    </row>
    <row r="1862" spans="4:4" x14ac:dyDescent="0.2">
      <c r="D1862" s="11"/>
    </row>
    <row r="1863" spans="4:4" x14ac:dyDescent="0.2">
      <c r="D1863" s="11"/>
    </row>
    <row r="1864" spans="4:4" x14ac:dyDescent="0.2">
      <c r="D1864" s="11"/>
    </row>
    <row r="1865" spans="4:4" x14ac:dyDescent="0.2">
      <c r="D1865" s="11"/>
    </row>
    <row r="1866" spans="4:4" x14ac:dyDescent="0.2">
      <c r="D1866" s="11"/>
    </row>
    <row r="1867" spans="4:4" x14ac:dyDescent="0.2">
      <c r="D1867" s="11"/>
    </row>
    <row r="1868" spans="4:4" x14ac:dyDescent="0.2">
      <c r="D1868" s="11"/>
    </row>
    <row r="1869" spans="4:4" x14ac:dyDescent="0.2">
      <c r="D1869" s="11"/>
    </row>
    <row r="1870" spans="4:4" x14ac:dyDescent="0.2">
      <c r="D1870" s="11"/>
    </row>
    <row r="1871" spans="4:4" x14ac:dyDescent="0.2">
      <c r="D1871" s="11"/>
    </row>
    <row r="1872" spans="4:4" x14ac:dyDescent="0.2">
      <c r="D1872" s="11"/>
    </row>
    <row r="1873" spans="4:4" x14ac:dyDescent="0.2">
      <c r="D1873" s="11"/>
    </row>
    <row r="1874" spans="4:4" x14ac:dyDescent="0.2">
      <c r="D1874" s="11"/>
    </row>
    <row r="1875" spans="4:4" x14ac:dyDescent="0.2">
      <c r="D1875" s="11"/>
    </row>
    <row r="1876" spans="4:4" x14ac:dyDescent="0.2">
      <c r="D1876" s="11"/>
    </row>
    <row r="1877" spans="4:4" x14ac:dyDescent="0.2">
      <c r="D1877" s="11"/>
    </row>
    <row r="1878" spans="4:4" x14ac:dyDescent="0.2">
      <c r="D1878" s="11"/>
    </row>
    <row r="1879" spans="4:4" x14ac:dyDescent="0.2">
      <c r="D1879" s="11"/>
    </row>
    <row r="1880" spans="4:4" x14ac:dyDescent="0.2">
      <c r="D1880" s="11"/>
    </row>
    <row r="1881" spans="4:4" x14ac:dyDescent="0.2">
      <c r="D1881" s="11"/>
    </row>
    <row r="1882" spans="4:4" x14ac:dyDescent="0.2">
      <c r="D1882" s="11"/>
    </row>
    <row r="1883" spans="4:4" x14ac:dyDescent="0.2">
      <c r="D1883" s="11"/>
    </row>
    <row r="1884" spans="4:4" x14ac:dyDescent="0.2">
      <c r="D1884" s="11"/>
    </row>
    <row r="1885" spans="4:4" x14ac:dyDescent="0.2">
      <c r="D1885" s="11"/>
    </row>
    <row r="1886" spans="4:4" x14ac:dyDescent="0.2">
      <c r="D1886" s="11"/>
    </row>
    <row r="1887" spans="4:4" x14ac:dyDescent="0.2">
      <c r="D1887" s="11"/>
    </row>
    <row r="1888" spans="4:4" x14ac:dyDescent="0.2">
      <c r="D1888" s="11"/>
    </row>
    <row r="1889" spans="4:4" x14ac:dyDescent="0.2">
      <c r="D1889" s="11"/>
    </row>
    <row r="1890" spans="4:4" x14ac:dyDescent="0.2">
      <c r="D1890" s="11"/>
    </row>
    <row r="1891" spans="4:4" x14ac:dyDescent="0.2">
      <c r="D1891" s="11"/>
    </row>
    <row r="1892" spans="4:4" x14ac:dyDescent="0.2">
      <c r="D1892" s="11"/>
    </row>
    <row r="1893" spans="4:4" x14ac:dyDescent="0.2">
      <c r="D1893" s="11"/>
    </row>
    <row r="1894" spans="4:4" x14ac:dyDescent="0.2">
      <c r="D1894" s="11"/>
    </row>
    <row r="1895" spans="4:4" x14ac:dyDescent="0.2">
      <c r="D1895" s="11"/>
    </row>
    <row r="1896" spans="4:4" x14ac:dyDescent="0.2">
      <c r="D1896" s="11"/>
    </row>
    <row r="1897" spans="4:4" x14ac:dyDescent="0.2">
      <c r="D1897" s="11"/>
    </row>
    <row r="1898" spans="4:4" x14ac:dyDescent="0.2">
      <c r="D1898" s="11"/>
    </row>
    <row r="1899" spans="4:4" x14ac:dyDescent="0.2">
      <c r="D1899" s="11"/>
    </row>
    <row r="1900" spans="4:4" x14ac:dyDescent="0.2">
      <c r="D1900" s="11"/>
    </row>
    <row r="1901" spans="4:4" x14ac:dyDescent="0.2">
      <c r="D1901" s="11"/>
    </row>
    <row r="1902" spans="4:4" x14ac:dyDescent="0.2">
      <c r="D1902" s="11"/>
    </row>
    <row r="1903" spans="4:4" x14ac:dyDescent="0.2">
      <c r="D1903" s="11"/>
    </row>
    <row r="1904" spans="4:4" x14ac:dyDescent="0.2">
      <c r="D1904" s="11"/>
    </row>
    <row r="1905" spans="4:4" x14ac:dyDescent="0.2">
      <c r="D1905" s="11"/>
    </row>
    <row r="1906" spans="4:4" x14ac:dyDescent="0.2">
      <c r="D1906" s="11"/>
    </row>
    <row r="1907" spans="4:4" x14ac:dyDescent="0.2">
      <c r="D1907" s="11"/>
    </row>
    <row r="1908" spans="4:4" x14ac:dyDescent="0.2">
      <c r="D1908" s="11"/>
    </row>
    <row r="1909" spans="4:4" x14ac:dyDescent="0.2">
      <c r="D1909" s="11"/>
    </row>
    <row r="1910" spans="4:4" x14ac:dyDescent="0.2">
      <c r="D1910" s="11"/>
    </row>
    <row r="1911" spans="4:4" x14ac:dyDescent="0.2">
      <c r="D1911" s="11"/>
    </row>
    <row r="1912" spans="4:4" x14ac:dyDescent="0.2">
      <c r="D1912" s="11"/>
    </row>
    <row r="1913" spans="4:4" x14ac:dyDescent="0.2">
      <c r="D1913" s="11"/>
    </row>
    <row r="1914" spans="4:4" x14ac:dyDescent="0.2">
      <c r="D1914" s="11"/>
    </row>
    <row r="1915" spans="4:4" x14ac:dyDescent="0.2">
      <c r="D1915" s="11"/>
    </row>
    <row r="1916" spans="4:4" x14ac:dyDescent="0.2">
      <c r="D1916" s="11"/>
    </row>
    <row r="1917" spans="4:4" x14ac:dyDescent="0.2">
      <c r="D1917" s="11"/>
    </row>
    <row r="1918" spans="4:4" x14ac:dyDescent="0.2">
      <c r="D1918" s="11"/>
    </row>
    <row r="1919" spans="4:4" x14ac:dyDescent="0.2">
      <c r="D1919" s="11"/>
    </row>
    <row r="1920" spans="4:4" x14ac:dyDescent="0.2">
      <c r="D1920" s="11"/>
    </row>
    <row r="1921" spans="4:4" x14ac:dyDescent="0.2">
      <c r="D1921" s="11"/>
    </row>
    <row r="1922" spans="4:4" x14ac:dyDescent="0.2">
      <c r="D1922" s="11"/>
    </row>
    <row r="1923" spans="4:4" x14ac:dyDescent="0.2">
      <c r="D1923" s="11"/>
    </row>
    <row r="1924" spans="4:4" x14ac:dyDescent="0.2">
      <c r="D1924" s="11"/>
    </row>
    <row r="1925" spans="4:4" x14ac:dyDescent="0.2">
      <c r="D1925" s="11"/>
    </row>
    <row r="1926" spans="4:4" x14ac:dyDescent="0.2">
      <c r="D1926" s="11"/>
    </row>
    <row r="1927" spans="4:4" x14ac:dyDescent="0.2">
      <c r="D1927" s="11"/>
    </row>
    <row r="1928" spans="4:4" x14ac:dyDescent="0.2">
      <c r="D1928" s="11"/>
    </row>
    <row r="1929" spans="4:4" x14ac:dyDescent="0.2">
      <c r="D1929" s="11"/>
    </row>
    <row r="1930" spans="4:4" x14ac:dyDescent="0.2">
      <c r="D1930" s="11"/>
    </row>
    <row r="1931" spans="4:4" x14ac:dyDescent="0.2">
      <c r="D1931" s="11"/>
    </row>
    <row r="1932" spans="4:4" x14ac:dyDescent="0.2">
      <c r="D1932" s="11"/>
    </row>
    <row r="1933" spans="4:4" x14ac:dyDescent="0.2">
      <c r="D1933" s="11"/>
    </row>
    <row r="1934" spans="4:4" x14ac:dyDescent="0.2">
      <c r="D1934" s="11"/>
    </row>
    <row r="1935" spans="4:4" x14ac:dyDescent="0.2">
      <c r="D1935" s="11"/>
    </row>
    <row r="1936" spans="4:4" x14ac:dyDescent="0.2">
      <c r="D1936" s="11"/>
    </row>
    <row r="1937" spans="4:4" x14ac:dyDescent="0.2">
      <c r="D1937" s="11"/>
    </row>
    <row r="1938" spans="4:4" x14ac:dyDescent="0.2">
      <c r="D1938" s="11"/>
    </row>
    <row r="1939" spans="4:4" x14ac:dyDescent="0.2">
      <c r="D1939" s="11"/>
    </row>
    <row r="1940" spans="4:4" x14ac:dyDescent="0.2">
      <c r="D1940" s="11"/>
    </row>
    <row r="1941" spans="4:4" x14ac:dyDescent="0.2">
      <c r="D1941" s="11"/>
    </row>
    <row r="1942" spans="4:4" x14ac:dyDescent="0.2">
      <c r="D1942" s="11"/>
    </row>
    <row r="1943" spans="4:4" x14ac:dyDescent="0.2">
      <c r="D1943" s="11"/>
    </row>
    <row r="1944" spans="4:4" x14ac:dyDescent="0.2">
      <c r="D1944" s="11"/>
    </row>
    <row r="1945" spans="4:4" x14ac:dyDescent="0.2">
      <c r="D1945" s="11"/>
    </row>
    <row r="1946" spans="4:4" x14ac:dyDescent="0.2">
      <c r="D1946" s="11"/>
    </row>
    <row r="1947" spans="4:4" x14ac:dyDescent="0.2">
      <c r="D1947" s="11"/>
    </row>
    <row r="1948" spans="4:4" x14ac:dyDescent="0.2">
      <c r="D1948" s="11"/>
    </row>
    <row r="1949" spans="4:4" x14ac:dyDescent="0.2">
      <c r="D1949" s="11"/>
    </row>
    <row r="1950" spans="4:4" x14ac:dyDescent="0.2">
      <c r="D1950" s="11"/>
    </row>
    <row r="1951" spans="4:4" x14ac:dyDescent="0.2">
      <c r="D1951" s="11"/>
    </row>
    <row r="1952" spans="4:4" x14ac:dyDescent="0.2">
      <c r="D1952" s="11"/>
    </row>
    <row r="1953" spans="4:4" x14ac:dyDescent="0.2">
      <c r="D1953" s="11"/>
    </row>
    <row r="1954" spans="4:4" x14ac:dyDescent="0.2">
      <c r="D1954" s="11"/>
    </row>
    <row r="1955" spans="4:4" x14ac:dyDescent="0.2">
      <c r="D1955" s="11"/>
    </row>
    <row r="1956" spans="4:4" x14ac:dyDescent="0.2">
      <c r="D1956" s="11"/>
    </row>
    <row r="1957" spans="4:4" x14ac:dyDescent="0.2">
      <c r="D1957" s="11"/>
    </row>
    <row r="1958" spans="4:4" x14ac:dyDescent="0.2">
      <c r="D1958" s="11"/>
    </row>
    <row r="1959" spans="4:4" x14ac:dyDescent="0.2">
      <c r="D1959" s="11"/>
    </row>
    <row r="1960" spans="4:4" x14ac:dyDescent="0.2">
      <c r="D1960" s="11"/>
    </row>
    <row r="1961" spans="4:4" x14ac:dyDescent="0.2">
      <c r="D1961" s="11"/>
    </row>
    <row r="1962" spans="4:4" x14ac:dyDescent="0.2">
      <c r="D1962" s="11"/>
    </row>
    <row r="1963" spans="4:4" x14ac:dyDescent="0.2">
      <c r="D1963" s="11"/>
    </row>
    <row r="1964" spans="4:4" x14ac:dyDescent="0.2">
      <c r="D1964" s="11"/>
    </row>
    <row r="1965" spans="4:4" x14ac:dyDescent="0.2">
      <c r="D1965" s="11"/>
    </row>
    <row r="1966" spans="4:4" x14ac:dyDescent="0.2">
      <c r="D1966" s="11"/>
    </row>
    <row r="1967" spans="4:4" x14ac:dyDescent="0.2">
      <c r="D1967" s="11"/>
    </row>
    <row r="1968" spans="4:4" x14ac:dyDescent="0.2">
      <c r="D1968" s="11"/>
    </row>
    <row r="1969" spans="4:4" x14ac:dyDescent="0.2">
      <c r="D1969" s="11"/>
    </row>
    <row r="1970" spans="4:4" x14ac:dyDescent="0.2">
      <c r="D1970" s="11"/>
    </row>
    <row r="1971" spans="4:4" x14ac:dyDescent="0.2">
      <c r="D1971" s="11"/>
    </row>
    <row r="1972" spans="4:4" x14ac:dyDescent="0.2">
      <c r="D1972" s="11"/>
    </row>
    <row r="1973" spans="4:4" x14ac:dyDescent="0.2">
      <c r="D1973" s="11"/>
    </row>
    <row r="1974" spans="4:4" x14ac:dyDescent="0.2">
      <c r="D1974" s="11"/>
    </row>
    <row r="1975" spans="4:4" x14ac:dyDescent="0.2">
      <c r="D1975" s="11"/>
    </row>
    <row r="1976" spans="4:4" x14ac:dyDescent="0.2">
      <c r="D1976" s="11"/>
    </row>
    <row r="1977" spans="4:4" x14ac:dyDescent="0.2">
      <c r="D1977" s="11"/>
    </row>
    <row r="1978" spans="4:4" x14ac:dyDescent="0.2">
      <c r="D1978" s="11"/>
    </row>
    <row r="1979" spans="4:4" x14ac:dyDescent="0.2">
      <c r="D1979" s="11"/>
    </row>
    <row r="1980" spans="4:4" x14ac:dyDescent="0.2">
      <c r="D1980" s="11"/>
    </row>
    <row r="1981" spans="4:4" x14ac:dyDescent="0.2">
      <c r="D1981" s="11"/>
    </row>
    <row r="1982" spans="4:4" x14ac:dyDescent="0.2">
      <c r="D1982" s="11"/>
    </row>
    <row r="1983" spans="4:4" x14ac:dyDescent="0.2">
      <c r="D1983" s="11"/>
    </row>
    <row r="1984" spans="4:4" x14ac:dyDescent="0.2">
      <c r="D1984" s="11"/>
    </row>
    <row r="1985" spans="4:4" x14ac:dyDescent="0.2">
      <c r="D1985" s="11"/>
    </row>
    <row r="1986" spans="4:4" x14ac:dyDescent="0.2">
      <c r="D1986" s="11"/>
    </row>
    <row r="1987" spans="4:4" x14ac:dyDescent="0.2">
      <c r="D1987" s="11"/>
    </row>
    <row r="1988" spans="4:4" x14ac:dyDescent="0.2">
      <c r="D1988" s="11"/>
    </row>
    <row r="1989" spans="4:4" x14ac:dyDescent="0.2">
      <c r="D1989" s="11"/>
    </row>
    <row r="1990" spans="4:4" x14ac:dyDescent="0.2">
      <c r="D1990" s="11"/>
    </row>
    <row r="1991" spans="4:4" x14ac:dyDescent="0.2">
      <c r="D1991" s="11"/>
    </row>
    <row r="1992" spans="4:4" x14ac:dyDescent="0.2">
      <c r="D1992" s="11"/>
    </row>
    <row r="1993" spans="4:4" x14ac:dyDescent="0.2">
      <c r="D1993" s="11"/>
    </row>
    <row r="1994" spans="4:4" x14ac:dyDescent="0.2">
      <c r="D1994" s="11"/>
    </row>
    <row r="1995" spans="4:4" x14ac:dyDescent="0.2">
      <c r="D1995" s="11"/>
    </row>
    <row r="1996" spans="4:4" x14ac:dyDescent="0.2">
      <c r="D1996" s="11"/>
    </row>
    <row r="1997" spans="4:4" x14ac:dyDescent="0.2">
      <c r="D1997" s="11"/>
    </row>
    <row r="1998" spans="4:4" x14ac:dyDescent="0.2">
      <c r="D1998" s="11"/>
    </row>
    <row r="1999" spans="4:4" x14ac:dyDescent="0.2">
      <c r="D1999" s="11"/>
    </row>
    <row r="2000" spans="4:4" x14ac:dyDescent="0.2">
      <c r="D2000" s="11"/>
    </row>
    <row r="2001" spans="4:4" x14ac:dyDescent="0.2">
      <c r="D2001" s="11"/>
    </row>
    <row r="2002" spans="4:4" x14ac:dyDescent="0.2">
      <c r="D2002" s="11"/>
    </row>
    <row r="2003" spans="4:4" x14ac:dyDescent="0.2">
      <c r="D2003" s="11"/>
    </row>
    <row r="2004" spans="4:4" x14ac:dyDescent="0.2">
      <c r="D2004" s="11"/>
    </row>
    <row r="2005" spans="4:4" x14ac:dyDescent="0.2">
      <c r="D2005" s="11"/>
    </row>
    <row r="2006" spans="4:4" x14ac:dyDescent="0.2">
      <c r="D2006" s="11"/>
    </row>
    <row r="2007" spans="4:4" x14ac:dyDescent="0.2">
      <c r="D2007" s="11"/>
    </row>
    <row r="2008" spans="4:4" x14ac:dyDescent="0.2">
      <c r="D2008" s="11"/>
    </row>
    <row r="2009" spans="4:4" x14ac:dyDescent="0.2">
      <c r="D2009" s="11"/>
    </row>
    <row r="2010" spans="4:4" x14ac:dyDescent="0.2">
      <c r="D2010" s="11"/>
    </row>
    <row r="2011" spans="4:4" x14ac:dyDescent="0.2">
      <c r="D2011" s="11"/>
    </row>
    <row r="2012" spans="4:4" x14ac:dyDescent="0.2">
      <c r="D2012" s="11"/>
    </row>
    <row r="2013" spans="4:4" x14ac:dyDescent="0.2">
      <c r="D2013" s="11"/>
    </row>
    <row r="2014" spans="4:4" x14ac:dyDescent="0.2">
      <c r="D2014" s="11"/>
    </row>
    <row r="2015" spans="4:4" x14ac:dyDescent="0.2">
      <c r="D2015" s="11"/>
    </row>
    <row r="2016" spans="4:4" x14ac:dyDescent="0.2">
      <c r="D2016" s="11"/>
    </row>
    <row r="2017" spans="4:4" x14ac:dyDescent="0.2">
      <c r="D2017" s="11"/>
    </row>
    <row r="2018" spans="4:4" x14ac:dyDescent="0.2">
      <c r="D2018" s="11"/>
    </row>
    <row r="2019" spans="4:4" x14ac:dyDescent="0.2">
      <c r="D2019" s="11"/>
    </row>
    <row r="2020" spans="4:4" x14ac:dyDescent="0.2">
      <c r="D2020" s="11"/>
    </row>
    <row r="2021" spans="4:4" x14ac:dyDescent="0.2">
      <c r="D2021" s="11"/>
    </row>
    <row r="2022" spans="4:4" x14ac:dyDescent="0.2">
      <c r="D2022" s="11"/>
    </row>
    <row r="2023" spans="4:4" x14ac:dyDescent="0.2">
      <c r="D2023" s="11"/>
    </row>
    <row r="2024" spans="4:4" x14ac:dyDescent="0.2">
      <c r="D2024" s="11"/>
    </row>
    <row r="2025" spans="4:4" x14ac:dyDescent="0.2">
      <c r="D2025" s="11"/>
    </row>
    <row r="2026" spans="4:4" x14ac:dyDescent="0.2">
      <c r="D2026" s="11"/>
    </row>
    <row r="2027" spans="4:4" x14ac:dyDescent="0.2">
      <c r="D2027" s="11"/>
    </row>
    <row r="2028" spans="4:4" x14ac:dyDescent="0.2">
      <c r="D2028" s="11"/>
    </row>
    <row r="2029" spans="4:4" x14ac:dyDescent="0.2">
      <c r="D2029" s="11"/>
    </row>
    <row r="2030" spans="4:4" x14ac:dyDescent="0.2">
      <c r="D2030" s="11"/>
    </row>
    <row r="2031" spans="4:4" x14ac:dyDescent="0.2">
      <c r="D2031" s="11"/>
    </row>
    <row r="2032" spans="4:4" x14ac:dyDescent="0.2">
      <c r="D2032" s="11"/>
    </row>
    <row r="2033" spans="4:4" x14ac:dyDescent="0.2">
      <c r="D2033" s="11"/>
    </row>
    <row r="2034" spans="4:4" x14ac:dyDescent="0.2">
      <c r="D2034" s="11"/>
    </row>
    <row r="2035" spans="4:4" x14ac:dyDescent="0.2">
      <c r="D2035" s="11"/>
    </row>
    <row r="2036" spans="4:4" x14ac:dyDescent="0.2">
      <c r="D2036" s="11"/>
    </row>
    <row r="2037" spans="4:4" x14ac:dyDescent="0.2">
      <c r="D2037" s="11"/>
    </row>
    <row r="2038" spans="4:4" x14ac:dyDescent="0.2">
      <c r="D2038" s="11"/>
    </row>
    <row r="2039" spans="4:4" x14ac:dyDescent="0.2">
      <c r="D2039" s="11"/>
    </row>
    <row r="2040" spans="4:4" x14ac:dyDescent="0.2">
      <c r="D2040" s="11"/>
    </row>
    <row r="2041" spans="4:4" x14ac:dyDescent="0.2">
      <c r="D2041" s="11"/>
    </row>
    <row r="2042" spans="4:4" x14ac:dyDescent="0.2">
      <c r="D2042" s="11"/>
    </row>
    <row r="2043" spans="4:4" x14ac:dyDescent="0.2">
      <c r="D2043" s="11"/>
    </row>
    <row r="2044" spans="4:4" x14ac:dyDescent="0.2">
      <c r="D2044" s="11"/>
    </row>
    <row r="2045" spans="4:4" x14ac:dyDescent="0.2">
      <c r="D2045" s="11"/>
    </row>
    <row r="2046" spans="4:4" x14ac:dyDescent="0.2">
      <c r="D2046" s="11"/>
    </row>
    <row r="2047" spans="4:4" x14ac:dyDescent="0.2">
      <c r="D2047" s="11"/>
    </row>
    <row r="2048" spans="4:4" x14ac:dyDescent="0.2">
      <c r="D2048" s="11"/>
    </row>
    <row r="2049" spans="4:4" x14ac:dyDescent="0.2">
      <c r="D2049" s="11"/>
    </row>
    <row r="2050" spans="4:4" x14ac:dyDescent="0.2">
      <c r="D2050" s="11"/>
    </row>
    <row r="2051" spans="4:4" x14ac:dyDescent="0.2">
      <c r="D2051" s="11"/>
    </row>
    <row r="2052" spans="4:4" x14ac:dyDescent="0.2">
      <c r="D2052" s="11"/>
    </row>
    <row r="2053" spans="4:4" x14ac:dyDescent="0.2">
      <c r="D2053" s="11"/>
    </row>
    <row r="2054" spans="4:4" x14ac:dyDescent="0.2">
      <c r="D2054" s="11"/>
    </row>
    <row r="2055" spans="4:4" x14ac:dyDescent="0.2">
      <c r="D2055" s="11"/>
    </row>
    <row r="2056" spans="4:4" x14ac:dyDescent="0.2">
      <c r="D2056" s="11"/>
    </row>
    <row r="2057" spans="4:4" x14ac:dyDescent="0.2">
      <c r="D2057" s="11"/>
    </row>
    <row r="2058" spans="4:4" x14ac:dyDescent="0.2">
      <c r="D2058" s="11"/>
    </row>
    <row r="2059" spans="4:4" x14ac:dyDescent="0.2">
      <c r="D2059" s="11"/>
    </row>
    <row r="2060" spans="4:4" x14ac:dyDescent="0.2">
      <c r="D2060" s="11"/>
    </row>
    <row r="2061" spans="4:4" x14ac:dyDescent="0.2">
      <c r="D2061" s="11"/>
    </row>
    <row r="2062" spans="4:4" x14ac:dyDescent="0.2">
      <c r="D2062" s="11"/>
    </row>
    <row r="2063" spans="4:4" x14ac:dyDescent="0.2">
      <c r="D2063" s="11"/>
    </row>
    <row r="2064" spans="4:4" x14ac:dyDescent="0.2">
      <c r="D2064" s="11"/>
    </row>
    <row r="2065" spans="4:4" x14ac:dyDescent="0.2">
      <c r="D2065" s="11"/>
    </row>
    <row r="2066" spans="4:4" x14ac:dyDescent="0.2">
      <c r="D2066" s="11"/>
    </row>
    <row r="2067" spans="4:4" x14ac:dyDescent="0.2">
      <c r="D2067" s="11"/>
    </row>
    <row r="2068" spans="4:4" x14ac:dyDescent="0.2">
      <c r="D2068" s="11"/>
    </row>
    <row r="2069" spans="4:4" x14ac:dyDescent="0.2">
      <c r="D2069" s="11"/>
    </row>
    <row r="2070" spans="4:4" x14ac:dyDescent="0.2">
      <c r="D2070" s="11"/>
    </row>
    <row r="2071" spans="4:4" x14ac:dyDescent="0.2">
      <c r="D2071" s="11"/>
    </row>
    <row r="2072" spans="4:4" x14ac:dyDescent="0.2">
      <c r="D2072" s="11"/>
    </row>
    <row r="2073" spans="4:4" x14ac:dyDescent="0.2">
      <c r="D2073" s="11"/>
    </row>
    <row r="2074" spans="4:4" x14ac:dyDescent="0.2">
      <c r="D2074" s="11"/>
    </row>
    <row r="2075" spans="4:4" x14ac:dyDescent="0.2">
      <c r="D2075" s="11"/>
    </row>
    <row r="2076" spans="4:4" x14ac:dyDescent="0.2">
      <c r="D2076" s="11"/>
    </row>
    <row r="2077" spans="4:4" x14ac:dyDescent="0.2">
      <c r="D2077" s="11"/>
    </row>
    <row r="2078" spans="4:4" x14ac:dyDescent="0.2">
      <c r="D2078" s="11"/>
    </row>
    <row r="2079" spans="4:4" x14ac:dyDescent="0.2">
      <c r="D2079" s="11"/>
    </row>
    <row r="2080" spans="4:4" x14ac:dyDescent="0.2">
      <c r="D2080" s="11"/>
    </row>
    <row r="2081" spans="4:4" x14ac:dyDescent="0.2">
      <c r="D2081" s="11"/>
    </row>
    <row r="2082" spans="4:4" x14ac:dyDescent="0.2">
      <c r="D2082" s="11"/>
    </row>
    <row r="2083" spans="4:4" x14ac:dyDescent="0.2">
      <c r="D2083" s="11"/>
    </row>
    <row r="2084" spans="4:4" x14ac:dyDescent="0.2">
      <c r="D2084" s="11"/>
    </row>
    <row r="2085" spans="4:4" x14ac:dyDescent="0.2">
      <c r="D2085" s="11"/>
    </row>
    <row r="2086" spans="4:4" x14ac:dyDescent="0.2">
      <c r="D2086" s="11"/>
    </row>
    <row r="2087" spans="4:4" x14ac:dyDescent="0.2">
      <c r="D2087" s="11"/>
    </row>
    <row r="2088" spans="4:4" x14ac:dyDescent="0.2">
      <c r="D2088" s="11"/>
    </row>
    <row r="2089" spans="4:4" x14ac:dyDescent="0.2">
      <c r="D2089" s="11"/>
    </row>
    <row r="2090" spans="4:4" x14ac:dyDescent="0.2">
      <c r="D2090" s="11"/>
    </row>
    <row r="2091" spans="4:4" x14ac:dyDescent="0.2">
      <c r="D2091" s="11"/>
    </row>
    <row r="2092" spans="4:4" x14ac:dyDescent="0.2">
      <c r="D2092" s="11"/>
    </row>
    <row r="2093" spans="4:4" x14ac:dyDescent="0.2">
      <c r="D2093" s="11"/>
    </row>
    <row r="2094" spans="4:4" x14ac:dyDescent="0.2">
      <c r="D2094" s="11"/>
    </row>
    <row r="2095" spans="4:4" x14ac:dyDescent="0.2">
      <c r="D2095" s="11"/>
    </row>
    <row r="2096" spans="4:4" x14ac:dyDescent="0.2">
      <c r="D2096" s="11"/>
    </row>
    <row r="2097" spans="4:4" x14ac:dyDescent="0.2">
      <c r="D2097" s="11"/>
    </row>
    <row r="2098" spans="4:4" x14ac:dyDescent="0.2">
      <c r="D2098" s="11"/>
    </row>
    <row r="2099" spans="4:4" x14ac:dyDescent="0.2">
      <c r="D2099" s="11"/>
    </row>
    <row r="2100" spans="4:4" x14ac:dyDescent="0.2">
      <c r="D2100" s="11"/>
    </row>
    <row r="2101" spans="4:4" x14ac:dyDescent="0.2">
      <c r="D2101" s="11"/>
    </row>
    <row r="2102" spans="4:4" x14ac:dyDescent="0.2">
      <c r="D2102" s="11"/>
    </row>
    <row r="2103" spans="4:4" x14ac:dyDescent="0.2">
      <c r="D2103" s="11"/>
    </row>
    <row r="2104" spans="4:4" x14ac:dyDescent="0.2">
      <c r="D2104" s="11"/>
    </row>
    <row r="2105" spans="4:4" x14ac:dyDescent="0.2">
      <c r="D2105" s="11"/>
    </row>
    <row r="2106" spans="4:4" x14ac:dyDescent="0.2">
      <c r="D2106" s="11"/>
    </row>
    <row r="2107" spans="4:4" x14ac:dyDescent="0.2">
      <c r="D2107" s="11"/>
    </row>
    <row r="2108" spans="4:4" x14ac:dyDescent="0.2">
      <c r="D2108" s="11"/>
    </row>
    <row r="2109" spans="4:4" x14ac:dyDescent="0.2">
      <c r="D2109" s="11"/>
    </row>
    <row r="2110" spans="4:4" x14ac:dyDescent="0.2">
      <c r="D2110" s="11"/>
    </row>
    <row r="2111" spans="4:4" x14ac:dyDescent="0.2">
      <c r="D2111" s="11"/>
    </row>
    <row r="2112" spans="4:4" x14ac:dyDescent="0.2">
      <c r="D2112" s="11"/>
    </row>
    <row r="2113" spans="4:4" x14ac:dyDescent="0.2">
      <c r="D2113" s="11"/>
    </row>
    <row r="2114" spans="4:4" x14ac:dyDescent="0.2">
      <c r="D2114" s="11"/>
    </row>
    <row r="2115" spans="4:4" x14ac:dyDescent="0.2">
      <c r="D2115" s="11"/>
    </row>
    <row r="2116" spans="4:4" x14ac:dyDescent="0.2">
      <c r="D2116" s="11"/>
    </row>
    <row r="2117" spans="4:4" x14ac:dyDescent="0.2">
      <c r="D2117" s="11"/>
    </row>
    <row r="2118" spans="4:4" x14ac:dyDescent="0.2">
      <c r="D2118" s="11"/>
    </row>
    <row r="2119" spans="4:4" x14ac:dyDescent="0.2">
      <c r="D2119" s="11"/>
    </row>
    <row r="2120" spans="4:4" x14ac:dyDescent="0.2">
      <c r="D2120" s="11"/>
    </row>
    <row r="2121" spans="4:4" x14ac:dyDescent="0.2">
      <c r="D2121" s="11"/>
    </row>
    <row r="2122" spans="4:4" x14ac:dyDescent="0.2">
      <c r="D2122" s="11"/>
    </row>
    <row r="2123" spans="4:4" x14ac:dyDescent="0.2">
      <c r="D2123" s="11"/>
    </row>
    <row r="2124" spans="4:4" x14ac:dyDescent="0.2">
      <c r="D2124" s="11"/>
    </row>
    <row r="2125" spans="4:4" x14ac:dyDescent="0.2">
      <c r="D2125" s="11"/>
    </row>
    <row r="2126" spans="4:4" x14ac:dyDescent="0.2">
      <c r="D2126" s="11"/>
    </row>
    <row r="2127" spans="4:4" x14ac:dyDescent="0.2">
      <c r="D2127" s="11"/>
    </row>
    <row r="2128" spans="4:4" x14ac:dyDescent="0.2">
      <c r="D2128" s="11"/>
    </row>
    <row r="2129" spans="4:4" x14ac:dyDescent="0.2">
      <c r="D2129" s="11"/>
    </row>
    <row r="2130" spans="4:4" x14ac:dyDescent="0.2">
      <c r="D2130" s="11"/>
    </row>
    <row r="2131" spans="4:4" x14ac:dyDescent="0.2">
      <c r="D2131" s="11"/>
    </row>
    <row r="2132" spans="4:4" x14ac:dyDescent="0.2">
      <c r="D2132" s="11"/>
    </row>
    <row r="2133" spans="4:4" x14ac:dyDescent="0.2">
      <c r="D2133" s="11"/>
    </row>
    <row r="2134" spans="4:4" x14ac:dyDescent="0.2">
      <c r="D2134" s="11"/>
    </row>
    <row r="2135" spans="4:4" x14ac:dyDescent="0.2">
      <c r="D2135" s="11"/>
    </row>
    <row r="2136" spans="4:4" x14ac:dyDescent="0.2">
      <c r="D2136" s="11"/>
    </row>
    <row r="2137" spans="4:4" x14ac:dyDescent="0.2">
      <c r="D2137" s="11"/>
    </row>
    <row r="2138" spans="4:4" x14ac:dyDescent="0.2">
      <c r="D2138" s="11"/>
    </row>
    <row r="2139" spans="4:4" x14ac:dyDescent="0.2">
      <c r="D2139" s="11"/>
    </row>
    <row r="2140" spans="4:4" x14ac:dyDescent="0.2">
      <c r="D2140" s="11"/>
    </row>
    <row r="2141" spans="4:4" x14ac:dyDescent="0.2">
      <c r="D2141" s="11"/>
    </row>
    <row r="2142" spans="4:4" x14ac:dyDescent="0.2">
      <c r="D2142" s="11"/>
    </row>
    <row r="2143" spans="4:4" x14ac:dyDescent="0.2">
      <c r="D2143" s="11"/>
    </row>
    <row r="2144" spans="4:4" x14ac:dyDescent="0.2">
      <c r="D2144" s="11"/>
    </row>
    <row r="2145" spans="4:4" x14ac:dyDescent="0.2">
      <c r="D2145" s="11"/>
    </row>
    <row r="2146" spans="4:4" x14ac:dyDescent="0.2">
      <c r="D2146" s="11"/>
    </row>
    <row r="2147" spans="4:4" x14ac:dyDescent="0.2">
      <c r="D2147" s="11"/>
    </row>
    <row r="2148" spans="4:4" x14ac:dyDescent="0.2">
      <c r="D2148" s="11"/>
    </row>
    <row r="2149" spans="4:4" x14ac:dyDescent="0.2">
      <c r="D2149" s="11"/>
    </row>
    <row r="2150" spans="4:4" x14ac:dyDescent="0.2">
      <c r="D2150" s="11"/>
    </row>
    <row r="2151" spans="4:4" x14ac:dyDescent="0.2">
      <c r="D2151" s="11"/>
    </row>
    <row r="2152" spans="4:4" x14ac:dyDescent="0.2">
      <c r="D2152" s="11"/>
    </row>
    <row r="2153" spans="4:4" x14ac:dyDescent="0.2">
      <c r="D2153" s="11"/>
    </row>
    <row r="2154" spans="4:4" x14ac:dyDescent="0.2">
      <c r="D2154" s="11"/>
    </row>
    <row r="2155" spans="4:4" x14ac:dyDescent="0.2">
      <c r="D2155" s="11"/>
    </row>
    <row r="2156" spans="4:4" x14ac:dyDescent="0.2">
      <c r="D2156" s="11"/>
    </row>
    <row r="2157" spans="4:4" x14ac:dyDescent="0.2">
      <c r="D2157" s="11"/>
    </row>
    <row r="2158" spans="4:4" x14ac:dyDescent="0.2">
      <c r="D2158" s="11"/>
    </row>
    <row r="2159" spans="4:4" x14ac:dyDescent="0.2">
      <c r="D2159" s="11"/>
    </row>
    <row r="2160" spans="4:4" x14ac:dyDescent="0.2">
      <c r="D2160" s="11"/>
    </row>
    <row r="2161" spans="4:4" x14ac:dyDescent="0.2">
      <c r="D2161" s="11"/>
    </row>
    <row r="2162" spans="4:4" x14ac:dyDescent="0.2">
      <c r="D2162" s="11"/>
    </row>
    <row r="2163" spans="4:4" x14ac:dyDescent="0.2">
      <c r="D2163" s="11"/>
    </row>
    <row r="2164" spans="4:4" x14ac:dyDescent="0.2">
      <c r="D2164" s="11"/>
    </row>
    <row r="2165" spans="4:4" x14ac:dyDescent="0.2">
      <c r="D2165" s="11"/>
    </row>
    <row r="2166" spans="4:4" x14ac:dyDescent="0.2">
      <c r="D2166" s="11"/>
    </row>
    <row r="2167" spans="4:4" x14ac:dyDescent="0.2">
      <c r="D2167" s="11"/>
    </row>
    <row r="2168" spans="4:4" x14ac:dyDescent="0.2">
      <c r="D2168" s="11"/>
    </row>
    <row r="2169" spans="4:4" x14ac:dyDescent="0.2">
      <c r="D2169" s="11"/>
    </row>
    <row r="2170" spans="4:4" x14ac:dyDescent="0.2">
      <c r="D2170" s="11"/>
    </row>
    <row r="2171" spans="4:4" x14ac:dyDescent="0.2">
      <c r="D2171" s="11"/>
    </row>
    <row r="2172" spans="4:4" x14ac:dyDescent="0.2">
      <c r="D2172" s="11"/>
    </row>
    <row r="2173" spans="4:4" x14ac:dyDescent="0.2">
      <c r="D2173" s="11"/>
    </row>
    <row r="2174" spans="4:4" x14ac:dyDescent="0.2">
      <c r="D2174" s="11"/>
    </row>
    <row r="2175" spans="4:4" x14ac:dyDescent="0.2">
      <c r="D2175" s="11"/>
    </row>
    <row r="2176" spans="4:4" x14ac:dyDescent="0.2">
      <c r="D2176" s="11"/>
    </row>
    <row r="2177" spans="4:4" x14ac:dyDescent="0.2">
      <c r="D2177" s="11"/>
    </row>
    <row r="2178" spans="4:4" x14ac:dyDescent="0.2">
      <c r="D2178" s="11"/>
    </row>
    <row r="2179" spans="4:4" x14ac:dyDescent="0.2">
      <c r="D2179" s="11"/>
    </row>
    <row r="2180" spans="4:4" x14ac:dyDescent="0.2">
      <c r="D2180" s="11"/>
    </row>
    <row r="2181" spans="4:4" x14ac:dyDescent="0.2">
      <c r="D2181" s="11"/>
    </row>
    <row r="2182" spans="4:4" x14ac:dyDescent="0.2">
      <c r="D2182" s="11"/>
    </row>
    <row r="2183" spans="4:4" x14ac:dyDescent="0.2">
      <c r="D2183" s="11"/>
    </row>
    <row r="2184" spans="4:4" x14ac:dyDescent="0.2">
      <c r="D2184" s="11"/>
    </row>
    <row r="2185" spans="4:4" x14ac:dyDescent="0.2">
      <c r="D2185" s="11"/>
    </row>
    <row r="2186" spans="4:4" x14ac:dyDescent="0.2">
      <c r="D2186" s="11"/>
    </row>
    <row r="2187" spans="4:4" x14ac:dyDescent="0.2">
      <c r="D2187" s="11"/>
    </row>
    <row r="2188" spans="4:4" x14ac:dyDescent="0.2">
      <c r="D2188" s="11"/>
    </row>
    <row r="2189" spans="4:4" x14ac:dyDescent="0.2">
      <c r="D2189" s="11"/>
    </row>
    <row r="2190" spans="4:4" x14ac:dyDescent="0.2">
      <c r="D2190" s="11"/>
    </row>
    <row r="2191" spans="4:4" x14ac:dyDescent="0.2">
      <c r="D2191" s="11"/>
    </row>
    <row r="2192" spans="4:4" x14ac:dyDescent="0.2">
      <c r="D2192" s="11"/>
    </row>
    <row r="2193" spans="4:4" x14ac:dyDescent="0.2">
      <c r="D2193" s="11"/>
    </row>
    <row r="2194" spans="4:4" x14ac:dyDescent="0.2">
      <c r="D2194" s="11"/>
    </row>
    <row r="2195" spans="4:4" x14ac:dyDescent="0.2">
      <c r="D2195" s="11"/>
    </row>
    <row r="2196" spans="4:4" x14ac:dyDescent="0.2">
      <c r="D2196" s="11"/>
    </row>
    <row r="2197" spans="4:4" x14ac:dyDescent="0.2">
      <c r="D2197" s="11"/>
    </row>
    <row r="2198" spans="4:4" x14ac:dyDescent="0.2">
      <c r="D2198" s="11"/>
    </row>
    <row r="2199" spans="4:4" x14ac:dyDescent="0.2">
      <c r="D2199" s="11"/>
    </row>
    <row r="2200" spans="4:4" x14ac:dyDescent="0.2">
      <c r="D2200" s="11"/>
    </row>
    <row r="2201" spans="4:4" x14ac:dyDescent="0.2">
      <c r="D2201" s="11"/>
    </row>
    <row r="2202" spans="4:4" x14ac:dyDescent="0.2">
      <c r="D2202" s="11"/>
    </row>
    <row r="2203" spans="4:4" x14ac:dyDescent="0.2">
      <c r="D2203" s="11"/>
    </row>
    <row r="2204" spans="4:4" x14ac:dyDescent="0.2">
      <c r="D2204" s="11"/>
    </row>
    <row r="2205" spans="4:4" x14ac:dyDescent="0.2">
      <c r="D2205" s="11"/>
    </row>
    <row r="2206" spans="4:4" x14ac:dyDescent="0.2">
      <c r="D2206" s="11"/>
    </row>
    <row r="2207" spans="4:4" x14ac:dyDescent="0.2">
      <c r="D2207" s="11"/>
    </row>
    <row r="2208" spans="4:4" x14ac:dyDescent="0.2">
      <c r="D2208" s="11"/>
    </row>
    <row r="2209" spans="4:4" x14ac:dyDescent="0.2">
      <c r="D2209" s="11"/>
    </row>
    <row r="2210" spans="4:4" x14ac:dyDescent="0.2">
      <c r="D2210" s="11"/>
    </row>
    <row r="2211" spans="4:4" x14ac:dyDescent="0.2">
      <c r="D2211" s="11"/>
    </row>
    <row r="2212" spans="4:4" x14ac:dyDescent="0.2">
      <c r="D2212" s="11"/>
    </row>
    <row r="2213" spans="4:4" x14ac:dyDescent="0.2">
      <c r="D2213" s="11"/>
    </row>
    <row r="2214" spans="4:4" x14ac:dyDescent="0.2">
      <c r="D2214" s="11"/>
    </row>
    <row r="2215" spans="4:4" x14ac:dyDescent="0.2">
      <c r="D2215" s="11"/>
    </row>
    <row r="2216" spans="4:4" x14ac:dyDescent="0.2">
      <c r="D2216" s="11"/>
    </row>
    <row r="2217" spans="4:4" x14ac:dyDescent="0.2">
      <c r="D2217" s="11"/>
    </row>
    <row r="2218" spans="4:4" x14ac:dyDescent="0.2">
      <c r="D2218" s="11"/>
    </row>
    <row r="2219" spans="4:4" x14ac:dyDescent="0.2">
      <c r="D2219" s="11"/>
    </row>
    <row r="2220" spans="4:4" x14ac:dyDescent="0.2">
      <c r="D2220" s="11"/>
    </row>
    <row r="2221" spans="4:4" x14ac:dyDescent="0.2">
      <c r="D2221" s="11"/>
    </row>
    <row r="2222" spans="4:4" x14ac:dyDescent="0.2">
      <c r="D2222" s="11"/>
    </row>
    <row r="2223" spans="4:4" x14ac:dyDescent="0.2">
      <c r="D2223" s="11"/>
    </row>
    <row r="2224" spans="4:4" x14ac:dyDescent="0.2">
      <c r="D2224" s="11"/>
    </row>
    <row r="2225" spans="4:4" x14ac:dyDescent="0.2">
      <c r="D2225" s="11"/>
    </row>
    <row r="2226" spans="4:4" x14ac:dyDescent="0.2">
      <c r="D2226" s="11"/>
    </row>
    <row r="2227" spans="4:4" x14ac:dyDescent="0.2">
      <c r="D2227" s="11"/>
    </row>
    <row r="2228" spans="4:4" x14ac:dyDescent="0.2">
      <c r="D2228" s="11"/>
    </row>
    <row r="2229" spans="4:4" x14ac:dyDescent="0.2">
      <c r="D2229" s="11"/>
    </row>
    <row r="2230" spans="4:4" x14ac:dyDescent="0.2">
      <c r="D2230" s="11"/>
    </row>
    <row r="2231" spans="4:4" x14ac:dyDescent="0.2">
      <c r="D2231" s="11"/>
    </row>
    <row r="2232" spans="4:4" x14ac:dyDescent="0.2">
      <c r="D2232" s="11"/>
    </row>
    <row r="2233" spans="4:4" x14ac:dyDescent="0.2">
      <c r="D2233" s="11"/>
    </row>
    <row r="2234" spans="4:4" x14ac:dyDescent="0.2">
      <c r="D2234" s="11"/>
    </row>
    <row r="2235" spans="4:4" x14ac:dyDescent="0.2">
      <c r="D2235" s="11"/>
    </row>
    <row r="2236" spans="4:4" x14ac:dyDescent="0.2">
      <c r="D2236" s="11"/>
    </row>
    <row r="2237" spans="4:4" x14ac:dyDescent="0.2">
      <c r="D2237" s="11"/>
    </row>
    <row r="2238" spans="4:4" x14ac:dyDescent="0.2">
      <c r="D2238" s="11"/>
    </row>
    <row r="2239" spans="4:4" x14ac:dyDescent="0.2">
      <c r="D2239" s="11"/>
    </row>
    <row r="2240" spans="4:4" x14ac:dyDescent="0.2">
      <c r="D2240" s="11"/>
    </row>
    <row r="2241" spans="4:4" x14ac:dyDescent="0.2">
      <c r="D2241" s="11"/>
    </row>
    <row r="2242" spans="4:4" x14ac:dyDescent="0.2">
      <c r="D2242" s="11"/>
    </row>
    <row r="2243" spans="4:4" x14ac:dyDescent="0.2">
      <c r="D2243" s="11"/>
    </row>
    <row r="2244" spans="4:4" x14ac:dyDescent="0.2">
      <c r="D2244" s="11"/>
    </row>
    <row r="2245" spans="4:4" x14ac:dyDescent="0.2">
      <c r="D2245" s="11"/>
    </row>
    <row r="2246" spans="4:4" x14ac:dyDescent="0.2">
      <c r="D2246" s="11"/>
    </row>
    <row r="2247" spans="4:4" x14ac:dyDescent="0.2">
      <c r="D2247" s="11"/>
    </row>
    <row r="2248" spans="4:4" x14ac:dyDescent="0.2">
      <c r="D2248" s="11"/>
    </row>
    <row r="2249" spans="4:4" x14ac:dyDescent="0.2">
      <c r="D2249" s="11"/>
    </row>
    <row r="2250" spans="4:4" x14ac:dyDescent="0.2">
      <c r="D2250" s="11"/>
    </row>
    <row r="2251" spans="4:4" x14ac:dyDescent="0.2">
      <c r="D2251" s="11"/>
    </row>
    <row r="2252" spans="4:4" x14ac:dyDescent="0.2">
      <c r="D2252" s="11"/>
    </row>
    <row r="2253" spans="4:4" x14ac:dyDescent="0.2">
      <c r="D2253" s="11"/>
    </row>
    <row r="2254" spans="4:4" x14ac:dyDescent="0.2">
      <c r="D2254" s="11"/>
    </row>
    <row r="2255" spans="4:4" x14ac:dyDescent="0.2">
      <c r="D2255" s="11"/>
    </row>
    <row r="2256" spans="4:4" x14ac:dyDescent="0.2">
      <c r="D2256" s="11"/>
    </row>
    <row r="2257" spans="4:4" x14ac:dyDescent="0.2">
      <c r="D2257" s="11"/>
    </row>
    <row r="2258" spans="4:4" x14ac:dyDescent="0.2">
      <c r="D2258" s="11"/>
    </row>
    <row r="2259" spans="4:4" x14ac:dyDescent="0.2">
      <c r="D2259" s="11"/>
    </row>
    <row r="2260" spans="4:4" x14ac:dyDescent="0.2">
      <c r="D2260" s="11"/>
    </row>
    <row r="2261" spans="4:4" x14ac:dyDescent="0.2">
      <c r="D2261" s="11"/>
    </row>
    <row r="2262" spans="4:4" x14ac:dyDescent="0.2">
      <c r="D2262" s="11"/>
    </row>
    <row r="2263" spans="4:4" x14ac:dyDescent="0.2">
      <c r="D2263" s="11"/>
    </row>
    <row r="2264" spans="4:4" x14ac:dyDescent="0.2">
      <c r="D2264" s="11"/>
    </row>
    <row r="2265" spans="4:4" x14ac:dyDescent="0.2">
      <c r="D2265" s="11"/>
    </row>
    <row r="2266" spans="4:4" x14ac:dyDescent="0.2">
      <c r="D2266" s="11"/>
    </row>
    <row r="2267" spans="4:4" x14ac:dyDescent="0.2">
      <c r="D2267" s="11"/>
    </row>
    <row r="2268" spans="4:4" x14ac:dyDescent="0.2">
      <c r="D2268" s="11"/>
    </row>
    <row r="2269" spans="4:4" x14ac:dyDescent="0.2">
      <c r="D2269" s="11"/>
    </row>
    <row r="2270" spans="4:4" x14ac:dyDescent="0.2">
      <c r="D2270" s="11"/>
    </row>
    <row r="2271" spans="4:4" x14ac:dyDescent="0.2">
      <c r="D2271" s="11"/>
    </row>
    <row r="2272" spans="4:4" x14ac:dyDescent="0.2">
      <c r="D2272" s="11"/>
    </row>
    <row r="2273" spans="4:4" x14ac:dyDescent="0.2">
      <c r="D2273" s="11"/>
    </row>
    <row r="2274" spans="4:4" x14ac:dyDescent="0.2">
      <c r="D2274" s="11"/>
    </row>
    <row r="2275" spans="4:4" x14ac:dyDescent="0.2">
      <c r="D2275" s="11"/>
    </row>
    <row r="2276" spans="4:4" x14ac:dyDescent="0.2">
      <c r="D2276" s="11"/>
    </row>
    <row r="2277" spans="4:4" x14ac:dyDescent="0.2">
      <c r="D2277" s="11"/>
    </row>
    <row r="2278" spans="4:4" x14ac:dyDescent="0.2">
      <c r="D2278" s="11"/>
    </row>
    <row r="2279" spans="4:4" x14ac:dyDescent="0.2">
      <c r="D2279" s="11"/>
    </row>
    <row r="2280" spans="4:4" x14ac:dyDescent="0.2">
      <c r="D2280" s="11"/>
    </row>
    <row r="2281" spans="4:4" x14ac:dyDescent="0.2">
      <c r="D2281" s="11"/>
    </row>
    <row r="2282" spans="4:4" x14ac:dyDescent="0.2">
      <c r="D2282" s="11"/>
    </row>
    <row r="2283" spans="4:4" x14ac:dyDescent="0.2">
      <c r="D2283" s="11"/>
    </row>
    <row r="2284" spans="4:4" x14ac:dyDescent="0.2">
      <c r="D2284" s="11"/>
    </row>
    <row r="2285" spans="4:4" x14ac:dyDescent="0.2">
      <c r="D2285" s="11"/>
    </row>
    <row r="2286" spans="4:4" x14ac:dyDescent="0.2">
      <c r="D2286" s="11"/>
    </row>
    <row r="2287" spans="4:4" x14ac:dyDescent="0.2">
      <c r="D2287" s="11"/>
    </row>
    <row r="2288" spans="4:4" x14ac:dyDescent="0.2">
      <c r="D2288" s="11"/>
    </row>
    <row r="2289" spans="4:4" x14ac:dyDescent="0.2">
      <c r="D2289" s="11"/>
    </row>
    <row r="2290" spans="4:4" x14ac:dyDescent="0.2">
      <c r="D2290" s="11"/>
    </row>
    <row r="2291" spans="4:4" x14ac:dyDescent="0.2">
      <c r="D2291" s="11"/>
    </row>
    <row r="2292" spans="4:4" x14ac:dyDescent="0.2">
      <c r="D2292" s="11"/>
    </row>
    <row r="2293" spans="4:4" x14ac:dyDescent="0.2">
      <c r="D2293" s="11"/>
    </row>
    <row r="2294" spans="4:4" x14ac:dyDescent="0.2">
      <c r="D2294" s="11"/>
    </row>
    <row r="2295" spans="4:4" x14ac:dyDescent="0.2">
      <c r="D2295" s="11"/>
    </row>
    <row r="2296" spans="4:4" x14ac:dyDescent="0.2">
      <c r="D2296" s="11"/>
    </row>
    <row r="2297" spans="4:4" x14ac:dyDescent="0.2">
      <c r="D2297" s="11"/>
    </row>
    <row r="2298" spans="4:4" x14ac:dyDescent="0.2">
      <c r="D2298" s="11"/>
    </row>
    <row r="2299" spans="4:4" x14ac:dyDescent="0.2">
      <c r="D2299" s="11"/>
    </row>
    <row r="2300" spans="4:4" x14ac:dyDescent="0.2">
      <c r="D2300" s="11"/>
    </row>
    <row r="2301" spans="4:4" x14ac:dyDescent="0.2">
      <c r="D2301" s="11"/>
    </row>
    <row r="2302" spans="4:4" x14ac:dyDescent="0.2">
      <c r="D2302" s="11"/>
    </row>
    <row r="2303" spans="4:4" x14ac:dyDescent="0.2">
      <c r="D2303" s="11"/>
    </row>
    <row r="2304" spans="4:4" x14ac:dyDescent="0.2">
      <c r="D2304" s="11"/>
    </row>
    <row r="2305" spans="4:4" x14ac:dyDescent="0.2">
      <c r="D2305" s="11"/>
    </row>
    <row r="2306" spans="4:4" x14ac:dyDescent="0.2">
      <c r="D2306" s="11"/>
    </row>
    <row r="2307" spans="4:4" x14ac:dyDescent="0.2">
      <c r="D2307" s="11"/>
    </row>
    <row r="2308" spans="4:4" x14ac:dyDescent="0.2">
      <c r="D2308" s="11"/>
    </row>
    <row r="2309" spans="4:4" x14ac:dyDescent="0.2">
      <c r="D2309" s="11"/>
    </row>
    <row r="2310" spans="4:4" x14ac:dyDescent="0.2">
      <c r="D2310" s="11"/>
    </row>
    <row r="2311" spans="4:4" x14ac:dyDescent="0.2">
      <c r="D2311" s="11"/>
    </row>
    <row r="2312" spans="4:4" x14ac:dyDescent="0.2">
      <c r="D2312" s="11"/>
    </row>
    <row r="2313" spans="4:4" x14ac:dyDescent="0.2">
      <c r="D2313" s="11"/>
    </row>
    <row r="2314" spans="4:4" x14ac:dyDescent="0.2">
      <c r="D2314" s="11"/>
    </row>
    <row r="2315" spans="4:4" x14ac:dyDescent="0.2">
      <c r="D2315" s="11"/>
    </row>
    <row r="2316" spans="4:4" x14ac:dyDescent="0.2">
      <c r="D2316" s="11"/>
    </row>
    <row r="2317" spans="4:4" x14ac:dyDescent="0.2">
      <c r="D2317" s="11"/>
    </row>
    <row r="2318" spans="4:4" x14ac:dyDescent="0.2">
      <c r="D2318" s="11"/>
    </row>
    <row r="2319" spans="4:4" x14ac:dyDescent="0.2">
      <c r="D2319" s="11"/>
    </row>
    <row r="2320" spans="4:4" x14ac:dyDescent="0.2">
      <c r="D2320" s="11"/>
    </row>
    <row r="2321" spans="4:4" x14ac:dyDescent="0.2">
      <c r="D2321" s="11"/>
    </row>
    <row r="2322" spans="4:4" x14ac:dyDescent="0.2">
      <c r="D2322" s="11"/>
    </row>
    <row r="2323" spans="4:4" x14ac:dyDescent="0.2">
      <c r="D2323" s="11"/>
    </row>
    <row r="2324" spans="4:4" x14ac:dyDescent="0.2">
      <c r="D2324" s="11"/>
    </row>
    <row r="2325" spans="4:4" x14ac:dyDescent="0.2">
      <c r="D2325" s="11"/>
    </row>
    <row r="2326" spans="4:4" x14ac:dyDescent="0.2">
      <c r="D2326" s="11"/>
    </row>
    <row r="2327" spans="4:4" x14ac:dyDescent="0.2">
      <c r="D2327" s="11"/>
    </row>
    <row r="2328" spans="4:4" x14ac:dyDescent="0.2">
      <c r="D2328" s="11"/>
    </row>
    <row r="2329" spans="4:4" x14ac:dyDescent="0.2">
      <c r="D2329" s="11"/>
    </row>
    <row r="2330" spans="4:4" x14ac:dyDescent="0.2">
      <c r="D2330" s="11"/>
    </row>
    <row r="2331" spans="4:4" x14ac:dyDescent="0.2">
      <c r="D2331" s="11"/>
    </row>
    <row r="2332" spans="4:4" x14ac:dyDescent="0.2">
      <c r="D2332" s="11"/>
    </row>
    <row r="2333" spans="4:4" x14ac:dyDescent="0.2">
      <c r="D2333" s="11"/>
    </row>
    <row r="2334" spans="4:4" x14ac:dyDescent="0.2">
      <c r="D2334" s="11"/>
    </row>
    <row r="2335" spans="4:4" x14ac:dyDescent="0.2">
      <c r="D2335" s="11"/>
    </row>
    <row r="2336" spans="4:4" x14ac:dyDescent="0.2">
      <c r="D2336" s="11"/>
    </row>
    <row r="2337" spans="4:4" x14ac:dyDescent="0.2">
      <c r="D2337" s="11"/>
    </row>
    <row r="2338" spans="4:4" x14ac:dyDescent="0.2">
      <c r="D2338" s="11"/>
    </row>
    <row r="2339" spans="4:4" x14ac:dyDescent="0.2">
      <c r="D2339" s="11"/>
    </row>
    <row r="2340" spans="4:4" x14ac:dyDescent="0.2">
      <c r="D2340" s="11"/>
    </row>
    <row r="2341" spans="4:4" x14ac:dyDescent="0.2">
      <c r="D2341" s="11"/>
    </row>
    <row r="2342" spans="4:4" x14ac:dyDescent="0.2">
      <c r="D2342" s="11"/>
    </row>
    <row r="2343" spans="4:4" x14ac:dyDescent="0.2">
      <c r="D2343" s="11"/>
    </row>
    <row r="2344" spans="4:4" x14ac:dyDescent="0.2">
      <c r="D2344" s="11"/>
    </row>
    <row r="2345" spans="4:4" x14ac:dyDescent="0.2">
      <c r="D2345" s="11"/>
    </row>
    <row r="2346" spans="4:4" x14ac:dyDescent="0.2">
      <c r="D2346" s="11"/>
    </row>
    <row r="2347" spans="4:4" x14ac:dyDescent="0.2">
      <c r="D2347" s="11"/>
    </row>
    <row r="2348" spans="4:4" x14ac:dyDescent="0.2">
      <c r="D2348" s="11"/>
    </row>
    <row r="2349" spans="4:4" x14ac:dyDescent="0.2">
      <c r="D2349" s="11"/>
    </row>
    <row r="2350" spans="4:4" x14ac:dyDescent="0.2">
      <c r="D2350" s="11"/>
    </row>
    <row r="2351" spans="4:4" x14ac:dyDescent="0.2">
      <c r="D2351" s="11"/>
    </row>
    <row r="2352" spans="4:4" x14ac:dyDescent="0.2">
      <c r="D2352" s="11"/>
    </row>
    <row r="2353" spans="4:4" x14ac:dyDescent="0.2">
      <c r="D2353" s="11"/>
    </row>
    <row r="2354" spans="4:4" x14ac:dyDescent="0.2">
      <c r="D2354" s="11"/>
    </row>
    <row r="2355" spans="4:4" x14ac:dyDescent="0.2">
      <c r="D2355" s="11"/>
    </row>
    <row r="2356" spans="4:4" x14ac:dyDescent="0.2">
      <c r="D2356" s="11"/>
    </row>
    <row r="2357" spans="4:4" x14ac:dyDescent="0.2">
      <c r="D2357" s="11"/>
    </row>
    <row r="2358" spans="4:4" x14ac:dyDescent="0.2">
      <c r="D2358" s="11"/>
    </row>
    <row r="2359" spans="4:4" x14ac:dyDescent="0.2">
      <c r="D2359" s="11"/>
    </row>
    <row r="2360" spans="4:4" x14ac:dyDescent="0.2">
      <c r="D2360" s="11"/>
    </row>
    <row r="2361" spans="4:4" x14ac:dyDescent="0.2">
      <c r="D2361" s="11"/>
    </row>
    <row r="2362" spans="4:4" x14ac:dyDescent="0.2">
      <c r="D2362" s="11"/>
    </row>
    <row r="2363" spans="4:4" x14ac:dyDescent="0.2">
      <c r="D2363" s="11"/>
    </row>
    <row r="2364" spans="4:4" x14ac:dyDescent="0.2">
      <c r="D2364" s="11"/>
    </row>
    <row r="2365" spans="4:4" x14ac:dyDescent="0.2">
      <c r="D2365" s="11"/>
    </row>
    <row r="2366" spans="4:4" x14ac:dyDescent="0.2">
      <c r="D2366" s="11"/>
    </row>
    <row r="2367" spans="4:4" x14ac:dyDescent="0.2">
      <c r="D2367" s="11"/>
    </row>
    <row r="2368" spans="4:4" x14ac:dyDescent="0.2">
      <c r="D2368" s="11"/>
    </row>
    <row r="2369" spans="4:4" x14ac:dyDescent="0.2">
      <c r="D2369" s="11"/>
    </row>
    <row r="2370" spans="4:4" x14ac:dyDescent="0.2">
      <c r="D2370" s="11"/>
    </row>
    <row r="2371" spans="4:4" x14ac:dyDescent="0.2">
      <c r="D2371" s="11"/>
    </row>
    <row r="2372" spans="4:4" x14ac:dyDescent="0.2">
      <c r="D2372" s="11"/>
    </row>
    <row r="2373" spans="4:4" x14ac:dyDescent="0.2">
      <c r="D2373" s="11"/>
    </row>
    <row r="2374" spans="4:4" x14ac:dyDescent="0.2">
      <c r="D2374" s="11"/>
    </row>
    <row r="2375" spans="4:4" x14ac:dyDescent="0.2">
      <c r="D2375" s="11"/>
    </row>
    <row r="2376" spans="4:4" x14ac:dyDescent="0.2">
      <c r="D2376" s="11"/>
    </row>
    <row r="2377" spans="4:4" x14ac:dyDescent="0.2">
      <c r="D2377" s="11"/>
    </row>
    <row r="2378" spans="4:4" x14ac:dyDescent="0.2">
      <c r="D2378" s="11"/>
    </row>
    <row r="2379" spans="4:4" x14ac:dyDescent="0.2">
      <c r="D2379" s="11"/>
    </row>
    <row r="2380" spans="4:4" x14ac:dyDescent="0.2">
      <c r="D2380" s="11"/>
    </row>
    <row r="2381" spans="4:4" x14ac:dyDescent="0.2">
      <c r="D2381" s="11"/>
    </row>
    <row r="2382" spans="4:4" x14ac:dyDescent="0.2">
      <c r="D2382" s="11"/>
    </row>
    <row r="2383" spans="4:4" x14ac:dyDescent="0.2">
      <c r="D2383" s="11"/>
    </row>
    <row r="2384" spans="4:4" x14ac:dyDescent="0.2">
      <c r="D2384" s="11"/>
    </row>
    <row r="2385" spans="4:4" x14ac:dyDescent="0.2">
      <c r="D2385" s="11"/>
    </row>
    <row r="2386" spans="4:4" x14ac:dyDescent="0.2">
      <c r="D2386" s="11"/>
    </row>
    <row r="2387" spans="4:4" x14ac:dyDescent="0.2">
      <c r="D2387" s="11"/>
    </row>
    <row r="2388" spans="4:4" x14ac:dyDescent="0.2">
      <c r="D2388" s="11"/>
    </row>
    <row r="2389" spans="4:4" x14ac:dyDescent="0.2">
      <c r="D2389" s="11"/>
    </row>
    <row r="2390" spans="4:4" x14ac:dyDescent="0.2">
      <c r="D2390" s="11"/>
    </row>
    <row r="2391" spans="4:4" x14ac:dyDescent="0.2">
      <c r="D2391" s="11"/>
    </row>
    <row r="2392" spans="4:4" x14ac:dyDescent="0.2">
      <c r="D2392" s="11"/>
    </row>
    <row r="2393" spans="4:4" x14ac:dyDescent="0.2">
      <c r="D2393" s="11"/>
    </row>
    <row r="2394" spans="4:4" x14ac:dyDescent="0.2">
      <c r="D2394" s="11"/>
    </row>
    <row r="2395" spans="4:4" x14ac:dyDescent="0.2">
      <c r="D2395" s="11"/>
    </row>
    <row r="2396" spans="4:4" x14ac:dyDescent="0.2">
      <c r="D2396" s="11"/>
    </row>
    <row r="2397" spans="4:4" x14ac:dyDescent="0.2">
      <c r="D2397" s="11"/>
    </row>
    <row r="2398" spans="4:4" x14ac:dyDescent="0.2">
      <c r="D2398" s="11"/>
    </row>
    <row r="2399" spans="4:4" x14ac:dyDescent="0.2">
      <c r="D2399" s="11"/>
    </row>
    <row r="2400" spans="4:4" x14ac:dyDescent="0.2">
      <c r="D2400" s="11"/>
    </row>
    <row r="2401" spans="4:4" x14ac:dyDescent="0.2">
      <c r="D2401" s="11"/>
    </row>
    <row r="2402" spans="4:4" x14ac:dyDescent="0.2">
      <c r="D2402" s="11"/>
    </row>
    <row r="2403" spans="4:4" x14ac:dyDescent="0.2">
      <c r="D2403" s="11"/>
    </row>
    <row r="2404" spans="4:4" x14ac:dyDescent="0.2">
      <c r="D2404" s="11"/>
    </row>
    <row r="2405" spans="4:4" x14ac:dyDescent="0.2">
      <c r="D2405" s="11"/>
    </row>
    <row r="2406" spans="4:4" x14ac:dyDescent="0.2">
      <c r="D2406" s="11"/>
    </row>
    <row r="2407" spans="4:4" x14ac:dyDescent="0.2">
      <c r="D2407" s="11"/>
    </row>
    <row r="2408" spans="4:4" x14ac:dyDescent="0.2">
      <c r="D2408" s="11"/>
    </row>
    <row r="2409" spans="4:4" x14ac:dyDescent="0.2">
      <c r="D2409" s="11"/>
    </row>
    <row r="2410" spans="4:4" x14ac:dyDescent="0.2">
      <c r="D2410" s="11"/>
    </row>
    <row r="2411" spans="4:4" x14ac:dyDescent="0.2">
      <c r="D2411" s="11"/>
    </row>
    <row r="2412" spans="4:4" x14ac:dyDescent="0.2">
      <c r="D2412" s="11"/>
    </row>
    <row r="2413" spans="4:4" x14ac:dyDescent="0.2">
      <c r="D2413" s="11"/>
    </row>
    <row r="2414" spans="4:4" x14ac:dyDescent="0.2">
      <c r="D2414" s="11"/>
    </row>
    <row r="2415" spans="4:4" x14ac:dyDescent="0.2">
      <c r="D2415" s="11"/>
    </row>
    <row r="2416" spans="4:4" x14ac:dyDescent="0.2">
      <c r="D2416" s="11"/>
    </row>
    <row r="2417" spans="4:4" x14ac:dyDescent="0.2">
      <c r="D2417" s="11"/>
    </row>
    <row r="2418" spans="4:4" x14ac:dyDescent="0.2">
      <c r="D2418" s="11"/>
    </row>
    <row r="2419" spans="4:4" x14ac:dyDescent="0.2">
      <c r="D2419" s="11"/>
    </row>
    <row r="2420" spans="4:4" x14ac:dyDescent="0.2">
      <c r="D2420" s="11"/>
    </row>
    <row r="2421" spans="4:4" x14ac:dyDescent="0.2">
      <c r="D2421" s="11"/>
    </row>
    <row r="2422" spans="4:4" x14ac:dyDescent="0.2">
      <c r="D2422" s="11"/>
    </row>
    <row r="2423" spans="4:4" x14ac:dyDescent="0.2">
      <c r="D2423" s="11"/>
    </row>
    <row r="2424" spans="4:4" x14ac:dyDescent="0.2">
      <c r="D2424" s="11"/>
    </row>
    <row r="2425" spans="4:4" x14ac:dyDescent="0.2">
      <c r="D2425" s="11"/>
    </row>
    <row r="2426" spans="4:4" x14ac:dyDescent="0.2">
      <c r="D2426" s="11"/>
    </row>
    <row r="2427" spans="4:4" x14ac:dyDescent="0.2">
      <c r="D2427" s="11"/>
    </row>
    <row r="2428" spans="4:4" x14ac:dyDescent="0.2">
      <c r="D2428" s="11"/>
    </row>
    <row r="2429" spans="4:4" x14ac:dyDescent="0.2">
      <c r="D2429" s="11"/>
    </row>
    <row r="2430" spans="4:4" x14ac:dyDescent="0.2">
      <c r="D2430" s="11"/>
    </row>
    <row r="2431" spans="4:4" x14ac:dyDescent="0.2">
      <c r="D2431" s="11"/>
    </row>
    <row r="2432" spans="4:4" x14ac:dyDescent="0.2">
      <c r="D2432" s="11"/>
    </row>
    <row r="2433" spans="4:4" x14ac:dyDescent="0.2">
      <c r="D2433" s="11"/>
    </row>
    <row r="2434" spans="4:4" x14ac:dyDescent="0.2">
      <c r="D2434" s="11"/>
    </row>
    <row r="2435" spans="4:4" x14ac:dyDescent="0.2">
      <c r="D2435" s="11"/>
    </row>
    <row r="2436" spans="4:4" x14ac:dyDescent="0.2">
      <c r="D2436" s="11"/>
    </row>
    <row r="2437" spans="4:4" x14ac:dyDescent="0.2">
      <c r="D2437" s="11"/>
    </row>
    <row r="2438" spans="4:4" x14ac:dyDescent="0.2">
      <c r="D2438" s="11"/>
    </row>
    <row r="2439" spans="4:4" x14ac:dyDescent="0.2">
      <c r="D2439" s="11"/>
    </row>
    <row r="2440" spans="4:4" x14ac:dyDescent="0.2">
      <c r="D2440" s="11"/>
    </row>
    <row r="2441" spans="4:4" x14ac:dyDescent="0.2">
      <c r="D2441" s="11"/>
    </row>
    <row r="2442" spans="4:4" x14ac:dyDescent="0.2">
      <c r="D2442" s="11"/>
    </row>
    <row r="2443" spans="4:4" x14ac:dyDescent="0.2">
      <c r="D2443" s="11"/>
    </row>
    <row r="2444" spans="4:4" x14ac:dyDescent="0.2">
      <c r="D2444" s="11"/>
    </row>
    <row r="2445" spans="4:4" x14ac:dyDescent="0.2">
      <c r="D2445" s="11"/>
    </row>
    <row r="2446" spans="4:4" x14ac:dyDescent="0.2">
      <c r="D2446" s="11"/>
    </row>
    <row r="2447" spans="4:4" x14ac:dyDescent="0.2">
      <c r="D2447" s="11"/>
    </row>
    <row r="2448" spans="4:4" x14ac:dyDescent="0.2">
      <c r="D2448" s="11"/>
    </row>
    <row r="2449" spans="4:4" x14ac:dyDescent="0.2">
      <c r="D2449" s="11"/>
    </row>
    <row r="2450" spans="4:4" x14ac:dyDescent="0.2">
      <c r="D2450" s="11"/>
    </row>
    <row r="2451" spans="4:4" x14ac:dyDescent="0.2">
      <c r="D2451" s="11"/>
    </row>
    <row r="2452" spans="4:4" x14ac:dyDescent="0.2">
      <c r="D2452" s="11"/>
    </row>
    <row r="2453" spans="4:4" x14ac:dyDescent="0.2">
      <c r="D2453" s="11"/>
    </row>
    <row r="2454" spans="4:4" x14ac:dyDescent="0.2">
      <c r="D2454" s="11"/>
    </row>
    <row r="2455" spans="4:4" x14ac:dyDescent="0.2">
      <c r="D2455" s="11"/>
    </row>
    <row r="2456" spans="4:4" x14ac:dyDescent="0.2">
      <c r="D2456" s="11"/>
    </row>
    <row r="2457" spans="4:4" x14ac:dyDescent="0.2">
      <c r="D2457" s="11"/>
    </row>
    <row r="2458" spans="4:4" x14ac:dyDescent="0.2">
      <c r="D2458" s="11"/>
    </row>
    <row r="2459" spans="4:4" x14ac:dyDescent="0.2">
      <c r="D2459" s="11"/>
    </row>
    <row r="2460" spans="4:4" x14ac:dyDescent="0.2">
      <c r="D2460" s="11"/>
    </row>
    <row r="2461" spans="4:4" x14ac:dyDescent="0.2">
      <c r="D2461" s="11"/>
    </row>
    <row r="2462" spans="4:4" x14ac:dyDescent="0.2">
      <c r="D2462" s="11"/>
    </row>
    <row r="2463" spans="4:4" x14ac:dyDescent="0.2">
      <c r="D2463" s="11"/>
    </row>
    <row r="2464" spans="4:4" x14ac:dyDescent="0.2">
      <c r="D2464" s="11"/>
    </row>
    <row r="2465" spans="4:4" x14ac:dyDescent="0.2">
      <c r="D2465" s="11"/>
    </row>
    <row r="2466" spans="4:4" x14ac:dyDescent="0.2">
      <c r="D2466" s="11"/>
    </row>
    <row r="2467" spans="4:4" x14ac:dyDescent="0.2">
      <c r="D2467" s="11"/>
    </row>
    <row r="2468" spans="4:4" x14ac:dyDescent="0.2">
      <c r="D2468" s="11"/>
    </row>
    <row r="2469" spans="4:4" x14ac:dyDescent="0.2">
      <c r="D2469" s="11"/>
    </row>
    <row r="2470" spans="4:4" x14ac:dyDescent="0.2">
      <c r="D2470" s="11"/>
    </row>
    <row r="2471" spans="4:4" x14ac:dyDescent="0.2">
      <c r="D2471" s="11"/>
    </row>
    <row r="2472" spans="4:4" x14ac:dyDescent="0.2">
      <c r="D2472" s="11"/>
    </row>
    <row r="2473" spans="4:4" x14ac:dyDescent="0.2">
      <c r="D2473" s="11"/>
    </row>
    <row r="2474" spans="4:4" x14ac:dyDescent="0.2">
      <c r="D2474" s="11"/>
    </row>
    <row r="2475" spans="4:4" x14ac:dyDescent="0.2">
      <c r="D2475" s="11"/>
    </row>
    <row r="2476" spans="4:4" x14ac:dyDescent="0.2">
      <c r="D2476" s="11"/>
    </row>
    <row r="2477" spans="4:4" x14ac:dyDescent="0.2">
      <c r="D2477" s="11"/>
    </row>
    <row r="2478" spans="4:4" x14ac:dyDescent="0.2">
      <c r="D2478" s="11"/>
    </row>
    <row r="2479" spans="4:4" x14ac:dyDescent="0.2">
      <c r="D2479" s="11"/>
    </row>
    <row r="2480" spans="4:4" x14ac:dyDescent="0.2">
      <c r="D2480" s="11"/>
    </row>
    <row r="2481" spans="4:4" x14ac:dyDescent="0.2">
      <c r="D2481" s="11"/>
    </row>
    <row r="2482" spans="4:4" x14ac:dyDescent="0.2">
      <c r="D2482" s="11"/>
    </row>
    <row r="2483" spans="4:4" x14ac:dyDescent="0.2">
      <c r="D2483" s="11"/>
    </row>
    <row r="2484" spans="4:4" x14ac:dyDescent="0.2">
      <c r="D2484" s="11"/>
    </row>
    <row r="2485" spans="4:4" x14ac:dyDescent="0.2">
      <c r="D2485" s="11"/>
    </row>
    <row r="2486" spans="4:4" x14ac:dyDescent="0.2">
      <c r="D2486" s="11"/>
    </row>
    <row r="2487" spans="4:4" x14ac:dyDescent="0.2">
      <c r="D2487" s="11"/>
    </row>
    <row r="2488" spans="4:4" x14ac:dyDescent="0.2">
      <c r="D2488" s="11"/>
    </row>
    <row r="2489" spans="4:4" x14ac:dyDescent="0.2">
      <c r="D2489" s="11"/>
    </row>
    <row r="2490" spans="4:4" x14ac:dyDescent="0.2">
      <c r="D2490" s="11"/>
    </row>
    <row r="2491" spans="4:4" x14ac:dyDescent="0.2">
      <c r="D2491" s="11"/>
    </row>
    <row r="2492" spans="4:4" x14ac:dyDescent="0.2">
      <c r="D2492" s="11"/>
    </row>
    <row r="2493" spans="4:4" x14ac:dyDescent="0.2">
      <c r="D2493" s="11"/>
    </row>
    <row r="2494" spans="4:4" x14ac:dyDescent="0.2">
      <c r="D2494" s="11"/>
    </row>
    <row r="2495" spans="4:4" x14ac:dyDescent="0.2">
      <c r="D2495" s="11"/>
    </row>
    <row r="2496" spans="4:4" x14ac:dyDescent="0.2">
      <c r="D2496" s="11"/>
    </row>
    <row r="2497" spans="4:4" x14ac:dyDescent="0.2">
      <c r="D2497" s="11"/>
    </row>
    <row r="2498" spans="4:4" x14ac:dyDescent="0.2">
      <c r="D2498" s="11"/>
    </row>
    <row r="2499" spans="4:4" x14ac:dyDescent="0.2">
      <c r="D2499" s="11"/>
    </row>
    <row r="2500" spans="4:4" x14ac:dyDescent="0.2">
      <c r="D2500" s="11"/>
    </row>
    <row r="2501" spans="4:4" x14ac:dyDescent="0.2">
      <c r="D2501" s="11"/>
    </row>
    <row r="2502" spans="4:4" x14ac:dyDescent="0.2">
      <c r="D2502" s="11"/>
    </row>
    <row r="2503" spans="4:4" x14ac:dyDescent="0.2">
      <c r="D2503" s="11"/>
    </row>
    <row r="2504" spans="4:4" x14ac:dyDescent="0.2">
      <c r="D2504" s="11"/>
    </row>
    <row r="2505" spans="4:4" x14ac:dyDescent="0.2">
      <c r="D2505" s="11"/>
    </row>
    <row r="2506" spans="4:4" x14ac:dyDescent="0.2">
      <c r="D2506" s="11"/>
    </row>
    <row r="2507" spans="4:4" x14ac:dyDescent="0.2">
      <c r="D2507" s="11"/>
    </row>
    <row r="2508" spans="4:4" x14ac:dyDescent="0.2">
      <c r="D2508" s="11"/>
    </row>
    <row r="2509" spans="4:4" x14ac:dyDescent="0.2">
      <c r="D2509" s="11"/>
    </row>
    <row r="2510" spans="4:4" x14ac:dyDescent="0.2">
      <c r="D2510" s="11"/>
    </row>
    <row r="2511" spans="4:4" x14ac:dyDescent="0.2">
      <c r="D2511" s="11"/>
    </row>
    <row r="2512" spans="4:4" x14ac:dyDescent="0.2">
      <c r="D2512" s="11"/>
    </row>
    <row r="2513" spans="4:4" x14ac:dyDescent="0.2">
      <c r="D2513" s="11"/>
    </row>
    <row r="2514" spans="4:4" x14ac:dyDescent="0.2">
      <c r="D2514" s="11"/>
    </row>
    <row r="2515" spans="4:4" x14ac:dyDescent="0.2">
      <c r="D2515" s="11"/>
    </row>
    <row r="2516" spans="4:4" x14ac:dyDescent="0.2">
      <c r="D2516" s="11"/>
    </row>
    <row r="2517" spans="4:4" x14ac:dyDescent="0.2">
      <c r="D2517" s="11"/>
    </row>
    <row r="2518" spans="4:4" x14ac:dyDescent="0.2">
      <c r="D2518" s="11"/>
    </row>
    <row r="2519" spans="4:4" x14ac:dyDescent="0.2">
      <c r="D2519" s="11"/>
    </row>
    <row r="2520" spans="4:4" x14ac:dyDescent="0.2">
      <c r="D2520" s="11"/>
    </row>
    <row r="2521" spans="4:4" x14ac:dyDescent="0.2">
      <c r="D2521" s="11"/>
    </row>
    <row r="2522" spans="4:4" x14ac:dyDescent="0.2">
      <c r="D2522" s="11"/>
    </row>
    <row r="2523" spans="4:4" x14ac:dyDescent="0.2">
      <c r="D2523" s="11"/>
    </row>
    <row r="2524" spans="4:4" x14ac:dyDescent="0.2">
      <c r="D2524" s="11"/>
    </row>
    <row r="2525" spans="4:4" x14ac:dyDescent="0.2">
      <c r="D2525" s="11"/>
    </row>
    <row r="2526" spans="4:4" x14ac:dyDescent="0.2">
      <c r="D2526" s="11"/>
    </row>
    <row r="2527" spans="4:4" x14ac:dyDescent="0.2">
      <c r="D2527" s="11"/>
    </row>
    <row r="2528" spans="4:4" x14ac:dyDescent="0.2">
      <c r="D2528" s="11"/>
    </row>
    <row r="2529" spans="4:4" x14ac:dyDescent="0.2">
      <c r="D2529" s="11"/>
    </row>
    <row r="2530" spans="4:4" x14ac:dyDescent="0.2">
      <c r="D2530" s="11"/>
    </row>
    <row r="2531" spans="4:4" x14ac:dyDescent="0.2">
      <c r="D2531" s="11"/>
    </row>
    <row r="2532" spans="4:4" x14ac:dyDescent="0.2">
      <c r="D2532" s="11"/>
    </row>
    <row r="2533" spans="4:4" x14ac:dyDescent="0.2">
      <c r="D2533" s="11"/>
    </row>
    <row r="2534" spans="4:4" x14ac:dyDescent="0.2">
      <c r="D2534" s="11"/>
    </row>
    <row r="2535" spans="4:4" x14ac:dyDescent="0.2">
      <c r="D2535" s="11"/>
    </row>
    <row r="2536" spans="4:4" x14ac:dyDescent="0.2">
      <c r="D2536" s="11"/>
    </row>
    <row r="2537" spans="4:4" x14ac:dyDescent="0.2">
      <c r="D2537" s="11"/>
    </row>
    <row r="2538" spans="4:4" x14ac:dyDescent="0.2">
      <c r="D2538" s="11"/>
    </row>
    <row r="2539" spans="4:4" x14ac:dyDescent="0.2">
      <c r="D2539" s="11"/>
    </row>
    <row r="2540" spans="4:4" x14ac:dyDescent="0.2">
      <c r="D2540" s="11"/>
    </row>
    <row r="2541" spans="4:4" x14ac:dyDescent="0.2">
      <c r="D2541" s="11"/>
    </row>
    <row r="2542" spans="4:4" x14ac:dyDescent="0.2">
      <c r="D2542" s="11"/>
    </row>
    <row r="2543" spans="4:4" x14ac:dyDescent="0.2">
      <c r="D2543" s="11"/>
    </row>
    <row r="2544" spans="4:4" x14ac:dyDescent="0.2">
      <c r="D2544" s="11"/>
    </row>
    <row r="2545" spans="4:4" x14ac:dyDescent="0.2">
      <c r="D2545" s="11"/>
    </row>
    <row r="2546" spans="4:4" x14ac:dyDescent="0.2">
      <c r="D2546" s="11"/>
    </row>
    <row r="2547" spans="4:4" x14ac:dyDescent="0.2">
      <c r="D2547" s="11"/>
    </row>
    <row r="2548" spans="4:4" x14ac:dyDescent="0.2">
      <c r="D2548" s="11"/>
    </row>
    <row r="2549" spans="4:4" x14ac:dyDescent="0.2">
      <c r="D2549" s="11"/>
    </row>
    <row r="2550" spans="4:4" x14ac:dyDescent="0.2">
      <c r="D2550" s="11"/>
    </row>
    <row r="2551" spans="4:4" x14ac:dyDescent="0.2">
      <c r="D2551" s="11"/>
    </row>
    <row r="2552" spans="4:4" x14ac:dyDescent="0.2">
      <c r="D2552" s="11"/>
    </row>
    <row r="2553" spans="4:4" x14ac:dyDescent="0.2">
      <c r="D2553" s="11"/>
    </row>
    <row r="2554" spans="4:4" x14ac:dyDescent="0.2">
      <c r="D2554" s="11"/>
    </row>
    <row r="2555" spans="4:4" x14ac:dyDescent="0.2">
      <c r="D2555" s="11"/>
    </row>
    <row r="2556" spans="4:4" x14ac:dyDescent="0.2">
      <c r="D2556" s="11"/>
    </row>
    <row r="2557" spans="4:4" x14ac:dyDescent="0.2">
      <c r="D2557" s="11"/>
    </row>
    <row r="2558" spans="4:4" x14ac:dyDescent="0.2">
      <c r="D2558" s="11"/>
    </row>
    <row r="2559" spans="4:4" x14ac:dyDescent="0.2">
      <c r="D2559" s="11"/>
    </row>
    <row r="2560" spans="4:4" x14ac:dyDescent="0.2">
      <c r="D2560" s="11"/>
    </row>
    <row r="2561" spans="4:4" x14ac:dyDescent="0.2">
      <c r="D2561" s="11"/>
    </row>
    <row r="2562" spans="4:4" x14ac:dyDescent="0.2">
      <c r="D2562" s="11"/>
    </row>
    <row r="2563" spans="4:4" x14ac:dyDescent="0.2">
      <c r="D2563" s="11"/>
    </row>
    <row r="2564" spans="4:4" x14ac:dyDescent="0.2">
      <c r="D2564" s="11"/>
    </row>
    <row r="2565" spans="4:4" x14ac:dyDescent="0.2">
      <c r="D2565" s="11"/>
    </row>
    <row r="2566" spans="4:4" x14ac:dyDescent="0.2">
      <c r="D2566" s="11"/>
    </row>
    <row r="2567" spans="4:4" x14ac:dyDescent="0.2">
      <c r="D2567" s="11"/>
    </row>
    <row r="2568" spans="4:4" x14ac:dyDescent="0.2">
      <c r="D2568" s="11"/>
    </row>
    <row r="2569" spans="4:4" x14ac:dyDescent="0.2">
      <c r="D2569" s="11"/>
    </row>
    <row r="2570" spans="4:4" x14ac:dyDescent="0.2">
      <c r="D2570" s="11"/>
    </row>
    <row r="2571" spans="4:4" x14ac:dyDescent="0.2">
      <c r="D2571" s="11"/>
    </row>
    <row r="2572" spans="4:4" x14ac:dyDescent="0.2">
      <c r="D2572" s="11"/>
    </row>
    <row r="2573" spans="4:4" x14ac:dyDescent="0.2">
      <c r="D2573" s="11"/>
    </row>
    <row r="2574" spans="4:4" x14ac:dyDescent="0.2">
      <c r="D2574" s="11"/>
    </row>
    <row r="2575" spans="4:4" x14ac:dyDescent="0.2">
      <c r="D2575" s="11"/>
    </row>
    <row r="2576" spans="4:4" x14ac:dyDescent="0.2">
      <c r="D2576" s="11"/>
    </row>
    <row r="2577" spans="4:4" x14ac:dyDescent="0.2">
      <c r="D2577" s="11"/>
    </row>
    <row r="2578" spans="4:4" x14ac:dyDescent="0.2">
      <c r="D2578" s="11"/>
    </row>
    <row r="2579" spans="4:4" x14ac:dyDescent="0.2">
      <c r="D2579" s="11"/>
    </row>
    <row r="2580" spans="4:4" x14ac:dyDescent="0.2">
      <c r="D2580" s="11"/>
    </row>
    <row r="2581" spans="4:4" x14ac:dyDescent="0.2">
      <c r="D2581" s="11"/>
    </row>
    <row r="2582" spans="4:4" x14ac:dyDescent="0.2">
      <c r="D2582" s="11"/>
    </row>
    <row r="2583" spans="4:4" x14ac:dyDescent="0.2">
      <c r="D2583" s="11"/>
    </row>
    <row r="2584" spans="4:4" x14ac:dyDescent="0.2">
      <c r="D2584" s="11"/>
    </row>
    <row r="2585" spans="4:4" x14ac:dyDescent="0.2">
      <c r="D2585" s="11"/>
    </row>
    <row r="2586" spans="4:4" x14ac:dyDescent="0.2">
      <c r="D2586" s="11"/>
    </row>
    <row r="2587" spans="4:4" x14ac:dyDescent="0.2">
      <c r="D2587" s="11"/>
    </row>
    <row r="2588" spans="4:4" x14ac:dyDescent="0.2">
      <c r="D2588" s="11"/>
    </row>
    <row r="2589" spans="4:4" x14ac:dyDescent="0.2">
      <c r="D2589" s="11"/>
    </row>
    <row r="2590" spans="4:4" x14ac:dyDescent="0.2">
      <c r="D2590" s="11"/>
    </row>
    <row r="2591" spans="4:4" x14ac:dyDescent="0.2">
      <c r="D2591" s="11"/>
    </row>
    <row r="2592" spans="4:4" x14ac:dyDescent="0.2">
      <c r="D2592" s="11"/>
    </row>
    <row r="2593" spans="4:4" x14ac:dyDescent="0.2">
      <c r="D2593" s="11"/>
    </row>
    <row r="2594" spans="4:4" x14ac:dyDescent="0.2">
      <c r="D2594" s="11"/>
    </row>
    <row r="2595" spans="4:4" x14ac:dyDescent="0.2">
      <c r="D2595" s="11"/>
    </row>
    <row r="2596" spans="4:4" x14ac:dyDescent="0.2">
      <c r="D2596" s="11"/>
    </row>
    <row r="2597" spans="4:4" x14ac:dyDescent="0.2">
      <c r="D2597" s="11"/>
    </row>
    <row r="2598" spans="4:4" x14ac:dyDescent="0.2">
      <c r="D2598" s="11"/>
    </row>
    <row r="2599" spans="4:4" x14ac:dyDescent="0.2">
      <c r="D2599" s="11"/>
    </row>
    <row r="2600" spans="4:4" x14ac:dyDescent="0.2">
      <c r="D2600" s="11"/>
    </row>
    <row r="2601" spans="4:4" x14ac:dyDescent="0.2">
      <c r="D2601" s="11"/>
    </row>
    <row r="2602" spans="4:4" x14ac:dyDescent="0.2">
      <c r="D2602" s="11"/>
    </row>
    <row r="2603" spans="4:4" x14ac:dyDescent="0.2">
      <c r="D2603" s="11"/>
    </row>
    <row r="2604" spans="4:4" x14ac:dyDescent="0.2">
      <c r="D2604" s="11"/>
    </row>
    <row r="2605" spans="4:4" x14ac:dyDescent="0.2">
      <c r="D2605" s="11"/>
    </row>
    <row r="2606" spans="4:4" x14ac:dyDescent="0.2">
      <c r="D2606" s="11"/>
    </row>
    <row r="2607" spans="4:4" x14ac:dyDescent="0.2">
      <c r="D2607" s="11"/>
    </row>
    <row r="2608" spans="4:4" x14ac:dyDescent="0.2">
      <c r="D2608" s="11"/>
    </row>
    <row r="2609" spans="4:4" x14ac:dyDescent="0.2">
      <c r="D2609" s="11"/>
    </row>
    <row r="2610" spans="4:4" x14ac:dyDescent="0.2">
      <c r="D2610" s="11"/>
    </row>
    <row r="2611" spans="4:4" x14ac:dyDescent="0.2">
      <c r="D2611" s="11"/>
    </row>
    <row r="2612" spans="4:4" x14ac:dyDescent="0.2">
      <c r="D2612" s="11"/>
    </row>
    <row r="2613" spans="4:4" x14ac:dyDescent="0.2">
      <c r="D2613" s="11"/>
    </row>
    <row r="2614" spans="4:4" x14ac:dyDescent="0.2">
      <c r="D2614" s="11"/>
    </row>
    <row r="2615" spans="4:4" x14ac:dyDescent="0.2">
      <c r="D2615" s="11"/>
    </row>
    <row r="2616" spans="4:4" x14ac:dyDescent="0.2">
      <c r="D2616" s="11"/>
    </row>
    <row r="2617" spans="4:4" x14ac:dyDescent="0.2">
      <c r="D2617" s="11"/>
    </row>
    <row r="2618" spans="4:4" x14ac:dyDescent="0.2">
      <c r="D2618" s="11"/>
    </row>
    <row r="2619" spans="4:4" x14ac:dyDescent="0.2">
      <c r="D2619" s="11"/>
    </row>
    <row r="2620" spans="4:4" x14ac:dyDescent="0.2">
      <c r="D2620" s="11"/>
    </row>
    <row r="2621" spans="4:4" x14ac:dyDescent="0.2">
      <c r="D2621" s="11"/>
    </row>
    <row r="2622" spans="4:4" x14ac:dyDescent="0.2">
      <c r="D2622" s="11"/>
    </row>
    <row r="2623" spans="4:4" x14ac:dyDescent="0.2">
      <c r="D2623" s="11"/>
    </row>
    <row r="2624" spans="4:4" x14ac:dyDescent="0.2">
      <c r="D2624" s="11"/>
    </row>
    <row r="2625" spans="4:4" x14ac:dyDescent="0.2">
      <c r="D2625" s="11"/>
    </row>
    <row r="2626" spans="4:4" x14ac:dyDescent="0.2">
      <c r="D2626" s="11"/>
    </row>
    <row r="2627" spans="4:4" x14ac:dyDescent="0.2">
      <c r="D2627" s="11"/>
    </row>
    <row r="2628" spans="4:4" x14ac:dyDescent="0.2">
      <c r="D2628" s="11"/>
    </row>
    <row r="2629" spans="4:4" x14ac:dyDescent="0.2">
      <c r="D2629" s="11"/>
    </row>
    <row r="2630" spans="4:4" x14ac:dyDescent="0.2">
      <c r="D2630" s="11"/>
    </row>
    <row r="2631" spans="4:4" x14ac:dyDescent="0.2">
      <c r="D2631" s="11"/>
    </row>
    <row r="2632" spans="4:4" x14ac:dyDescent="0.2">
      <c r="D2632" s="11"/>
    </row>
    <row r="2633" spans="4:4" x14ac:dyDescent="0.2">
      <c r="D2633" s="11"/>
    </row>
    <row r="2634" spans="4:4" x14ac:dyDescent="0.2">
      <c r="D2634" s="11"/>
    </row>
    <row r="2635" spans="4:4" x14ac:dyDescent="0.2">
      <c r="D2635" s="11"/>
    </row>
    <row r="2636" spans="4:4" x14ac:dyDescent="0.2">
      <c r="D2636" s="11"/>
    </row>
    <row r="2637" spans="4:4" x14ac:dyDescent="0.2">
      <c r="D2637" s="11"/>
    </row>
    <row r="2638" spans="4:4" x14ac:dyDescent="0.2">
      <c r="D2638" s="11"/>
    </row>
    <row r="2639" spans="4:4" x14ac:dyDescent="0.2">
      <c r="D2639" s="11"/>
    </row>
    <row r="2640" spans="4:4" x14ac:dyDescent="0.2">
      <c r="D2640" s="11"/>
    </row>
    <row r="2641" spans="4:4" x14ac:dyDescent="0.2">
      <c r="D2641" s="11"/>
    </row>
    <row r="2642" spans="4:4" x14ac:dyDescent="0.2">
      <c r="D2642" s="11"/>
    </row>
    <row r="2643" spans="4:4" x14ac:dyDescent="0.2">
      <c r="D2643" s="11"/>
    </row>
    <row r="2644" spans="4:4" x14ac:dyDescent="0.2">
      <c r="D2644" s="11"/>
    </row>
    <row r="2645" spans="4:4" x14ac:dyDescent="0.2">
      <c r="D2645" s="11"/>
    </row>
    <row r="2646" spans="4:4" x14ac:dyDescent="0.2">
      <c r="D2646" s="11"/>
    </row>
    <row r="2647" spans="4:4" x14ac:dyDescent="0.2">
      <c r="D2647" s="11"/>
    </row>
    <row r="2648" spans="4:4" x14ac:dyDescent="0.2">
      <c r="D2648" s="11"/>
    </row>
    <row r="2649" spans="4:4" x14ac:dyDescent="0.2">
      <c r="D2649" s="11"/>
    </row>
    <row r="2650" spans="4:4" x14ac:dyDescent="0.2">
      <c r="D2650" s="11"/>
    </row>
    <row r="2651" spans="4:4" x14ac:dyDescent="0.2">
      <c r="D2651" s="11"/>
    </row>
    <row r="2652" spans="4:4" x14ac:dyDescent="0.2">
      <c r="D2652" s="11"/>
    </row>
    <row r="2653" spans="4:4" x14ac:dyDescent="0.2">
      <c r="D2653" s="11"/>
    </row>
    <row r="2654" spans="4:4" x14ac:dyDescent="0.2">
      <c r="D2654" s="11"/>
    </row>
    <row r="2655" spans="4:4" x14ac:dyDescent="0.2">
      <c r="D2655" s="11"/>
    </row>
    <row r="2656" spans="4:4" x14ac:dyDescent="0.2">
      <c r="D2656" s="11"/>
    </row>
    <row r="2657" spans="4:4" x14ac:dyDescent="0.2">
      <c r="D2657" s="11"/>
    </row>
    <row r="2658" spans="4:4" x14ac:dyDescent="0.2">
      <c r="D2658" s="11"/>
    </row>
    <row r="2659" spans="4:4" x14ac:dyDescent="0.2">
      <c r="D2659" s="11"/>
    </row>
    <row r="2660" spans="4:4" x14ac:dyDescent="0.2">
      <c r="D2660" s="11"/>
    </row>
    <row r="2661" spans="4:4" x14ac:dyDescent="0.2">
      <c r="D2661" s="11"/>
    </row>
    <row r="2662" spans="4:4" x14ac:dyDescent="0.2">
      <c r="D2662" s="11"/>
    </row>
    <row r="2663" spans="4:4" x14ac:dyDescent="0.2">
      <c r="D2663" s="11"/>
    </row>
    <row r="2664" spans="4:4" x14ac:dyDescent="0.2">
      <c r="D2664" s="11"/>
    </row>
    <row r="2665" spans="4:4" x14ac:dyDescent="0.2">
      <c r="D2665" s="11"/>
    </row>
    <row r="2666" spans="4:4" x14ac:dyDescent="0.2">
      <c r="D2666" s="11"/>
    </row>
    <row r="2667" spans="4:4" x14ac:dyDescent="0.2">
      <c r="D2667" s="11"/>
    </row>
    <row r="2668" spans="4:4" x14ac:dyDescent="0.2">
      <c r="D2668" s="11"/>
    </row>
    <row r="2669" spans="4:4" x14ac:dyDescent="0.2">
      <c r="D2669" s="11"/>
    </row>
    <row r="2670" spans="4:4" x14ac:dyDescent="0.2">
      <c r="D2670" s="11"/>
    </row>
    <row r="2671" spans="4:4" x14ac:dyDescent="0.2">
      <c r="D2671" s="11"/>
    </row>
    <row r="2672" spans="4:4" x14ac:dyDescent="0.2">
      <c r="D2672" s="11"/>
    </row>
    <row r="2673" spans="4:4" x14ac:dyDescent="0.2">
      <c r="D2673" s="11"/>
    </row>
    <row r="2674" spans="4:4" x14ac:dyDescent="0.2">
      <c r="D2674" s="11"/>
    </row>
    <row r="2675" spans="4:4" x14ac:dyDescent="0.2">
      <c r="D2675" s="11"/>
    </row>
    <row r="2676" spans="4:4" x14ac:dyDescent="0.2">
      <c r="D2676" s="11"/>
    </row>
    <row r="2677" spans="4:4" x14ac:dyDescent="0.2">
      <c r="D2677" s="11"/>
    </row>
    <row r="2678" spans="4:4" x14ac:dyDescent="0.2">
      <c r="D2678" s="11"/>
    </row>
    <row r="2679" spans="4:4" x14ac:dyDescent="0.2">
      <c r="D2679" s="11"/>
    </row>
    <row r="2680" spans="4:4" x14ac:dyDescent="0.2">
      <c r="D2680" s="11"/>
    </row>
    <row r="2681" spans="4:4" x14ac:dyDescent="0.2">
      <c r="D2681" s="11"/>
    </row>
    <row r="2682" spans="4:4" x14ac:dyDescent="0.2">
      <c r="D2682" s="11"/>
    </row>
    <row r="2683" spans="4:4" x14ac:dyDescent="0.2">
      <c r="D2683" s="11"/>
    </row>
    <row r="2684" spans="4:4" x14ac:dyDescent="0.2">
      <c r="D2684" s="11"/>
    </row>
    <row r="2685" spans="4:4" x14ac:dyDescent="0.2">
      <c r="D2685" s="11"/>
    </row>
    <row r="2686" spans="4:4" x14ac:dyDescent="0.2">
      <c r="D2686" s="11"/>
    </row>
    <row r="2687" spans="4:4" x14ac:dyDescent="0.2">
      <c r="D2687" s="11"/>
    </row>
    <row r="2688" spans="4:4" x14ac:dyDescent="0.2">
      <c r="D2688" s="11"/>
    </row>
    <row r="2689" spans="4:4" x14ac:dyDescent="0.2">
      <c r="D2689" s="11"/>
    </row>
    <row r="2690" spans="4:4" x14ac:dyDescent="0.2">
      <c r="D2690" s="11"/>
    </row>
    <row r="2691" spans="4:4" x14ac:dyDescent="0.2">
      <c r="D2691" s="11"/>
    </row>
    <row r="2692" spans="4:4" x14ac:dyDescent="0.2">
      <c r="D2692" s="11"/>
    </row>
    <row r="2693" spans="4:4" x14ac:dyDescent="0.2">
      <c r="D2693" s="11"/>
    </row>
    <row r="2694" spans="4:4" x14ac:dyDescent="0.2">
      <c r="D2694" s="11"/>
    </row>
    <row r="2695" spans="4:4" x14ac:dyDescent="0.2">
      <c r="D2695" s="11"/>
    </row>
    <row r="2696" spans="4:4" x14ac:dyDescent="0.2">
      <c r="D2696" s="11"/>
    </row>
    <row r="2697" spans="4:4" x14ac:dyDescent="0.2">
      <c r="D2697" s="11"/>
    </row>
    <row r="2698" spans="4:4" x14ac:dyDescent="0.2">
      <c r="D2698" s="11"/>
    </row>
    <row r="2699" spans="4:4" x14ac:dyDescent="0.2">
      <c r="D2699" s="11"/>
    </row>
    <row r="2700" spans="4:4" x14ac:dyDescent="0.2">
      <c r="D2700" s="11"/>
    </row>
    <row r="2701" spans="4:4" x14ac:dyDescent="0.2">
      <c r="D2701" s="11"/>
    </row>
    <row r="2702" spans="4:4" x14ac:dyDescent="0.2">
      <c r="D2702" s="11"/>
    </row>
    <row r="2703" spans="4:4" x14ac:dyDescent="0.2">
      <c r="D2703" s="11"/>
    </row>
    <row r="2704" spans="4:4" x14ac:dyDescent="0.2">
      <c r="D2704" s="11"/>
    </row>
    <row r="2705" spans="4:4" x14ac:dyDescent="0.2">
      <c r="D2705" s="11"/>
    </row>
    <row r="2706" spans="4:4" x14ac:dyDescent="0.2">
      <c r="D2706" s="11"/>
    </row>
    <row r="2707" spans="4:4" x14ac:dyDescent="0.2">
      <c r="D2707" s="11"/>
    </row>
    <row r="2708" spans="4:4" x14ac:dyDescent="0.2">
      <c r="D2708" s="11"/>
    </row>
    <row r="2709" spans="4:4" x14ac:dyDescent="0.2">
      <c r="D2709" s="11"/>
    </row>
    <row r="2710" spans="4:4" x14ac:dyDescent="0.2">
      <c r="D2710" s="11"/>
    </row>
    <row r="2711" spans="4:4" x14ac:dyDescent="0.2">
      <c r="D2711" s="11"/>
    </row>
    <row r="2712" spans="4:4" x14ac:dyDescent="0.2">
      <c r="D2712" s="11"/>
    </row>
    <row r="2713" spans="4:4" x14ac:dyDescent="0.2">
      <c r="D2713" s="11"/>
    </row>
    <row r="2714" spans="4:4" x14ac:dyDescent="0.2">
      <c r="D2714" s="11"/>
    </row>
    <row r="2715" spans="4:4" x14ac:dyDescent="0.2">
      <c r="D2715" s="11"/>
    </row>
    <row r="2716" spans="4:4" x14ac:dyDescent="0.2">
      <c r="D2716" s="11"/>
    </row>
    <row r="2717" spans="4:4" x14ac:dyDescent="0.2">
      <c r="D2717" s="11"/>
    </row>
    <row r="2718" spans="4:4" x14ac:dyDescent="0.2">
      <c r="D2718" s="11"/>
    </row>
    <row r="2719" spans="4:4" x14ac:dyDescent="0.2">
      <c r="D2719" s="11"/>
    </row>
    <row r="2720" spans="4:4" x14ac:dyDescent="0.2">
      <c r="D2720" s="11"/>
    </row>
    <row r="2721" spans="4:4" x14ac:dyDescent="0.2">
      <c r="D2721" s="11"/>
    </row>
    <row r="2722" spans="4:4" x14ac:dyDescent="0.2">
      <c r="D2722" s="11"/>
    </row>
    <row r="2723" spans="4:4" x14ac:dyDescent="0.2">
      <c r="D2723" s="11"/>
    </row>
    <row r="2724" spans="4:4" x14ac:dyDescent="0.2">
      <c r="D2724" s="11"/>
    </row>
    <row r="2725" spans="4:4" x14ac:dyDescent="0.2">
      <c r="D2725" s="11"/>
    </row>
    <row r="2726" spans="4:4" x14ac:dyDescent="0.2">
      <c r="D2726" s="11"/>
    </row>
    <row r="2727" spans="4:4" x14ac:dyDescent="0.2">
      <c r="D2727" s="11"/>
    </row>
    <row r="2728" spans="4:4" x14ac:dyDescent="0.2">
      <c r="D2728" s="11"/>
    </row>
    <row r="2729" spans="4:4" x14ac:dyDescent="0.2">
      <c r="D2729" s="11"/>
    </row>
    <row r="2730" spans="4:4" x14ac:dyDescent="0.2">
      <c r="D2730" s="11"/>
    </row>
    <row r="2731" spans="4:4" x14ac:dyDescent="0.2">
      <c r="D2731" s="11"/>
    </row>
    <row r="2732" spans="4:4" x14ac:dyDescent="0.2">
      <c r="D2732" s="11"/>
    </row>
    <row r="2733" spans="4:4" x14ac:dyDescent="0.2">
      <c r="D2733" s="11"/>
    </row>
    <row r="2734" spans="4:4" x14ac:dyDescent="0.2">
      <c r="D2734" s="11"/>
    </row>
    <row r="2735" spans="4:4" x14ac:dyDescent="0.2">
      <c r="D2735" s="11"/>
    </row>
    <row r="2736" spans="4:4" x14ac:dyDescent="0.2">
      <c r="D2736" s="11"/>
    </row>
    <row r="2737" spans="4:4" x14ac:dyDescent="0.2">
      <c r="D2737" s="11"/>
    </row>
    <row r="2738" spans="4:4" x14ac:dyDescent="0.2">
      <c r="D2738" s="11"/>
    </row>
    <row r="2739" spans="4:4" x14ac:dyDescent="0.2">
      <c r="D2739" s="11"/>
    </row>
    <row r="2740" spans="4:4" x14ac:dyDescent="0.2">
      <c r="D2740" s="11"/>
    </row>
    <row r="2741" spans="4:4" x14ac:dyDescent="0.2">
      <c r="D2741" s="11"/>
    </row>
    <row r="2742" spans="4:4" x14ac:dyDescent="0.2">
      <c r="D2742" s="11"/>
    </row>
    <row r="2743" spans="4:4" x14ac:dyDescent="0.2">
      <c r="D2743" s="11"/>
    </row>
    <row r="2744" spans="4:4" x14ac:dyDescent="0.2">
      <c r="D2744" s="11"/>
    </row>
    <row r="2745" spans="4:4" x14ac:dyDescent="0.2">
      <c r="D2745" s="11"/>
    </row>
    <row r="2746" spans="4:4" x14ac:dyDescent="0.2">
      <c r="D2746" s="11"/>
    </row>
    <row r="2747" spans="4:4" x14ac:dyDescent="0.2">
      <c r="D2747" s="11"/>
    </row>
    <row r="2748" spans="4:4" x14ac:dyDescent="0.2">
      <c r="D2748" s="11"/>
    </row>
    <row r="2749" spans="4:4" x14ac:dyDescent="0.2">
      <c r="D2749" s="11"/>
    </row>
    <row r="2750" spans="4:4" x14ac:dyDescent="0.2">
      <c r="D2750" s="11"/>
    </row>
    <row r="2751" spans="4:4" x14ac:dyDescent="0.2">
      <c r="D2751" s="11"/>
    </row>
    <row r="2752" spans="4:4" x14ac:dyDescent="0.2">
      <c r="D2752" s="11"/>
    </row>
    <row r="2753" spans="4:4" x14ac:dyDescent="0.2">
      <c r="D2753" s="11"/>
    </row>
    <row r="2754" spans="4:4" x14ac:dyDescent="0.2">
      <c r="D2754" s="11"/>
    </row>
    <row r="2755" spans="4:4" x14ac:dyDescent="0.2">
      <c r="D2755" s="11"/>
    </row>
    <row r="2756" spans="4:4" x14ac:dyDescent="0.2">
      <c r="D2756" s="11"/>
    </row>
    <row r="2757" spans="4:4" x14ac:dyDescent="0.2">
      <c r="D2757" s="11"/>
    </row>
    <row r="2758" spans="4:4" x14ac:dyDescent="0.2">
      <c r="D2758" s="11"/>
    </row>
    <row r="2759" spans="4:4" x14ac:dyDescent="0.2">
      <c r="D2759" s="11"/>
    </row>
    <row r="2760" spans="4:4" x14ac:dyDescent="0.2">
      <c r="D2760" s="11"/>
    </row>
    <row r="2761" spans="4:4" x14ac:dyDescent="0.2">
      <c r="D2761" s="11"/>
    </row>
    <row r="2762" spans="4:4" x14ac:dyDescent="0.2">
      <c r="D2762" s="11"/>
    </row>
    <row r="2763" spans="4:4" x14ac:dyDescent="0.2">
      <c r="D2763" s="11"/>
    </row>
    <row r="2764" spans="4:4" x14ac:dyDescent="0.2">
      <c r="D2764" s="11"/>
    </row>
    <row r="2765" spans="4:4" x14ac:dyDescent="0.2">
      <c r="D2765" s="11"/>
    </row>
    <row r="2766" spans="4:4" x14ac:dyDescent="0.2">
      <c r="D2766" s="11"/>
    </row>
    <row r="2767" spans="4:4" x14ac:dyDescent="0.2">
      <c r="D2767" s="11"/>
    </row>
    <row r="2768" spans="4:4" x14ac:dyDescent="0.2">
      <c r="D2768" s="11"/>
    </row>
    <row r="2769" spans="4:4" x14ac:dyDescent="0.2">
      <c r="D2769" s="11"/>
    </row>
    <row r="2770" spans="4:4" x14ac:dyDescent="0.2">
      <c r="D2770" s="11"/>
    </row>
    <row r="2771" spans="4:4" x14ac:dyDescent="0.2">
      <c r="D2771" s="11"/>
    </row>
    <row r="2772" spans="4:4" x14ac:dyDescent="0.2">
      <c r="D2772" s="11"/>
    </row>
    <row r="2773" spans="4:4" x14ac:dyDescent="0.2">
      <c r="D2773" s="11"/>
    </row>
    <row r="2774" spans="4:4" x14ac:dyDescent="0.2">
      <c r="D2774" s="11"/>
    </row>
    <row r="2775" spans="4:4" x14ac:dyDescent="0.2">
      <c r="D2775" s="11"/>
    </row>
    <row r="2776" spans="4:4" x14ac:dyDescent="0.2">
      <c r="D2776" s="11"/>
    </row>
    <row r="2777" spans="4:4" x14ac:dyDescent="0.2">
      <c r="D2777" s="11"/>
    </row>
    <row r="2778" spans="4:4" x14ac:dyDescent="0.2">
      <c r="D2778" s="11"/>
    </row>
    <row r="2779" spans="4:4" x14ac:dyDescent="0.2">
      <c r="D2779" s="11"/>
    </row>
    <row r="2780" spans="4:4" x14ac:dyDescent="0.2">
      <c r="D2780" s="11"/>
    </row>
    <row r="2781" spans="4:4" x14ac:dyDescent="0.2">
      <c r="D2781" s="11"/>
    </row>
    <row r="2782" spans="4:4" x14ac:dyDescent="0.2">
      <c r="D2782" s="11"/>
    </row>
    <row r="2783" spans="4:4" x14ac:dyDescent="0.2">
      <c r="D2783" s="11"/>
    </row>
    <row r="2784" spans="4:4" x14ac:dyDescent="0.2">
      <c r="D2784" s="11"/>
    </row>
    <row r="2785" spans="4:4" x14ac:dyDescent="0.2">
      <c r="D2785" s="11"/>
    </row>
    <row r="2786" spans="4:4" x14ac:dyDescent="0.2">
      <c r="D2786" s="11"/>
    </row>
    <row r="2787" spans="4:4" x14ac:dyDescent="0.2">
      <c r="D2787" s="11"/>
    </row>
    <row r="2788" spans="4:4" x14ac:dyDescent="0.2">
      <c r="D2788" s="11"/>
    </row>
    <row r="2789" spans="4:4" x14ac:dyDescent="0.2">
      <c r="D2789" s="11"/>
    </row>
    <row r="2790" spans="4:4" x14ac:dyDescent="0.2">
      <c r="D2790" s="11"/>
    </row>
    <row r="2791" spans="4:4" x14ac:dyDescent="0.2">
      <c r="D2791" s="11"/>
    </row>
    <row r="2792" spans="4:4" x14ac:dyDescent="0.2">
      <c r="D2792" s="11"/>
    </row>
    <row r="2793" spans="4:4" x14ac:dyDescent="0.2">
      <c r="D2793" s="11"/>
    </row>
    <row r="2794" spans="4:4" x14ac:dyDescent="0.2">
      <c r="D2794" s="11"/>
    </row>
    <row r="2795" spans="4:4" x14ac:dyDescent="0.2">
      <c r="D2795" s="11"/>
    </row>
    <row r="2796" spans="4:4" x14ac:dyDescent="0.2">
      <c r="D2796" s="11"/>
    </row>
    <row r="2797" spans="4:4" x14ac:dyDescent="0.2">
      <c r="D2797" s="11"/>
    </row>
    <row r="2798" spans="4:4" x14ac:dyDescent="0.2">
      <c r="D2798" s="11"/>
    </row>
    <row r="2799" spans="4:4" x14ac:dyDescent="0.2">
      <c r="D2799" s="11"/>
    </row>
    <row r="2800" spans="4:4" x14ac:dyDescent="0.2">
      <c r="D2800" s="11"/>
    </row>
    <row r="2801" spans="4:4" x14ac:dyDescent="0.2">
      <c r="D2801" s="11"/>
    </row>
    <row r="2802" spans="4:4" x14ac:dyDescent="0.2">
      <c r="D2802" s="11"/>
    </row>
    <row r="2803" spans="4:4" x14ac:dyDescent="0.2">
      <c r="D2803" s="11"/>
    </row>
    <row r="2804" spans="4:4" x14ac:dyDescent="0.2">
      <c r="D2804" s="11"/>
    </row>
    <row r="2805" spans="4:4" x14ac:dyDescent="0.2">
      <c r="D2805" s="11"/>
    </row>
    <row r="2806" spans="4:4" x14ac:dyDescent="0.2">
      <c r="D2806" s="11"/>
    </row>
    <row r="2807" spans="4:4" x14ac:dyDescent="0.2">
      <c r="D2807" s="11"/>
    </row>
    <row r="2808" spans="4:4" x14ac:dyDescent="0.2">
      <c r="D2808" s="11"/>
    </row>
    <row r="2809" spans="4:4" x14ac:dyDescent="0.2">
      <c r="D2809" s="11"/>
    </row>
    <row r="2810" spans="4:4" x14ac:dyDescent="0.2">
      <c r="D2810" s="11"/>
    </row>
    <row r="2811" spans="4:4" x14ac:dyDescent="0.2">
      <c r="D2811" s="11"/>
    </row>
    <row r="2812" spans="4:4" x14ac:dyDescent="0.2">
      <c r="D2812" s="11"/>
    </row>
    <row r="2813" spans="4:4" x14ac:dyDescent="0.2">
      <c r="D2813" s="11"/>
    </row>
    <row r="2814" spans="4:4" x14ac:dyDescent="0.2">
      <c r="D2814" s="11"/>
    </row>
    <row r="2815" spans="4:4" x14ac:dyDescent="0.2">
      <c r="D2815" s="11"/>
    </row>
    <row r="2816" spans="4:4" x14ac:dyDescent="0.2">
      <c r="D2816" s="11"/>
    </row>
    <row r="2817" spans="4:4" x14ac:dyDescent="0.2">
      <c r="D2817" s="11"/>
    </row>
    <row r="2818" spans="4:4" x14ac:dyDescent="0.2">
      <c r="D2818" s="11"/>
    </row>
    <row r="2819" spans="4:4" x14ac:dyDescent="0.2">
      <c r="D2819" s="11"/>
    </row>
    <row r="2820" spans="4:4" x14ac:dyDescent="0.2">
      <c r="D2820" s="11"/>
    </row>
    <row r="2821" spans="4:4" x14ac:dyDescent="0.2">
      <c r="D2821" s="11"/>
    </row>
    <row r="2822" spans="4:4" x14ac:dyDescent="0.2">
      <c r="D2822" s="11"/>
    </row>
    <row r="2823" spans="4:4" x14ac:dyDescent="0.2">
      <c r="D2823" s="11"/>
    </row>
    <row r="2824" spans="4:4" x14ac:dyDescent="0.2">
      <c r="D2824" s="11"/>
    </row>
    <row r="2825" spans="4:4" x14ac:dyDescent="0.2">
      <c r="D2825" s="11"/>
    </row>
    <row r="2826" spans="4:4" x14ac:dyDescent="0.2">
      <c r="D2826" s="11"/>
    </row>
    <row r="2827" spans="4:4" x14ac:dyDescent="0.2">
      <c r="D2827" s="11"/>
    </row>
    <row r="2828" spans="4:4" x14ac:dyDescent="0.2">
      <c r="D2828" s="11"/>
    </row>
    <row r="2829" spans="4:4" x14ac:dyDescent="0.2">
      <c r="D2829" s="11"/>
    </row>
    <row r="2830" spans="4:4" x14ac:dyDescent="0.2">
      <c r="D2830" s="11"/>
    </row>
    <row r="2831" spans="4:4" x14ac:dyDescent="0.2">
      <c r="D2831" s="11"/>
    </row>
    <row r="2832" spans="4:4" x14ac:dyDescent="0.2">
      <c r="D2832" s="11"/>
    </row>
    <row r="2833" spans="4:4" x14ac:dyDescent="0.2">
      <c r="D2833" s="11"/>
    </row>
    <row r="2834" spans="4:4" x14ac:dyDescent="0.2">
      <c r="D2834" s="11"/>
    </row>
    <row r="2835" spans="4:4" x14ac:dyDescent="0.2">
      <c r="D2835" s="11"/>
    </row>
    <row r="2836" spans="4:4" x14ac:dyDescent="0.2">
      <c r="D2836" s="11"/>
    </row>
    <row r="2837" spans="4:4" x14ac:dyDescent="0.2">
      <c r="D2837" s="11"/>
    </row>
    <row r="2838" spans="4:4" x14ac:dyDescent="0.2">
      <c r="D2838" s="11"/>
    </row>
    <row r="2839" spans="4:4" x14ac:dyDescent="0.2">
      <c r="D2839" s="11"/>
    </row>
    <row r="2840" spans="4:4" x14ac:dyDescent="0.2">
      <c r="D2840" s="11"/>
    </row>
    <row r="2841" spans="4:4" x14ac:dyDescent="0.2">
      <c r="D2841" s="11"/>
    </row>
    <row r="2842" spans="4:4" x14ac:dyDescent="0.2">
      <c r="D2842" s="11"/>
    </row>
    <row r="2843" spans="4:4" x14ac:dyDescent="0.2">
      <c r="D2843" s="11"/>
    </row>
    <row r="2844" spans="4:4" x14ac:dyDescent="0.2">
      <c r="D2844" s="11"/>
    </row>
    <row r="2845" spans="4:4" x14ac:dyDescent="0.2">
      <c r="D2845" s="11"/>
    </row>
    <row r="2846" spans="4:4" x14ac:dyDescent="0.2">
      <c r="D2846" s="11"/>
    </row>
    <row r="2847" spans="4:4" x14ac:dyDescent="0.2">
      <c r="D2847" s="11"/>
    </row>
    <row r="2848" spans="4:4" x14ac:dyDescent="0.2">
      <c r="D2848" s="11"/>
    </row>
    <row r="2849" spans="4:4" x14ac:dyDescent="0.2">
      <c r="D2849" s="11"/>
    </row>
    <row r="2850" spans="4:4" x14ac:dyDescent="0.2">
      <c r="D2850" s="11"/>
    </row>
    <row r="2851" spans="4:4" x14ac:dyDescent="0.2">
      <c r="D2851" s="11"/>
    </row>
    <row r="2852" spans="4:4" x14ac:dyDescent="0.2">
      <c r="D2852" s="11"/>
    </row>
    <row r="2853" spans="4:4" x14ac:dyDescent="0.2">
      <c r="D2853" s="11"/>
    </row>
    <row r="2854" spans="4:4" x14ac:dyDescent="0.2">
      <c r="D2854" s="11"/>
    </row>
    <row r="2855" spans="4:4" x14ac:dyDescent="0.2">
      <c r="D2855" s="11"/>
    </row>
    <row r="2856" spans="4:4" x14ac:dyDescent="0.2">
      <c r="D2856" s="11"/>
    </row>
    <row r="2857" spans="4:4" x14ac:dyDescent="0.2">
      <c r="D2857" s="11"/>
    </row>
    <row r="2858" spans="4:4" x14ac:dyDescent="0.2">
      <c r="D2858" s="11"/>
    </row>
    <row r="2859" spans="4:4" x14ac:dyDescent="0.2">
      <c r="D2859" s="11"/>
    </row>
    <row r="2860" spans="4:4" x14ac:dyDescent="0.2">
      <c r="D2860" s="11"/>
    </row>
    <row r="2861" spans="4:4" x14ac:dyDescent="0.2">
      <c r="D2861" s="11"/>
    </row>
    <row r="2862" spans="4:4" x14ac:dyDescent="0.2">
      <c r="D2862" s="11"/>
    </row>
    <row r="2863" spans="4:4" x14ac:dyDescent="0.2">
      <c r="D2863" s="11"/>
    </row>
    <row r="2864" spans="4:4" x14ac:dyDescent="0.2">
      <c r="D2864" s="11"/>
    </row>
    <row r="2865" spans="4:4" x14ac:dyDescent="0.2">
      <c r="D2865" s="11"/>
    </row>
    <row r="2866" spans="4:4" x14ac:dyDescent="0.2">
      <c r="D2866" s="11"/>
    </row>
    <row r="2867" spans="4:4" x14ac:dyDescent="0.2">
      <c r="D2867" s="11"/>
    </row>
    <row r="2868" spans="4:4" x14ac:dyDescent="0.2">
      <c r="D2868" s="11"/>
    </row>
    <row r="2869" spans="4:4" x14ac:dyDescent="0.2">
      <c r="D2869" s="11"/>
    </row>
    <row r="2870" spans="4:4" x14ac:dyDescent="0.2">
      <c r="D2870" s="11"/>
    </row>
    <row r="2871" spans="4:4" x14ac:dyDescent="0.2">
      <c r="D2871" s="11"/>
    </row>
    <row r="2872" spans="4:4" x14ac:dyDescent="0.2">
      <c r="D2872" s="11"/>
    </row>
    <row r="2873" spans="4:4" x14ac:dyDescent="0.2">
      <c r="D2873" s="11"/>
    </row>
    <row r="2874" spans="4:4" x14ac:dyDescent="0.2">
      <c r="D2874" s="11"/>
    </row>
    <row r="2875" spans="4:4" x14ac:dyDescent="0.2">
      <c r="D2875" s="11"/>
    </row>
    <row r="2876" spans="4:4" x14ac:dyDescent="0.2">
      <c r="D2876" s="11"/>
    </row>
    <row r="2877" spans="4:4" x14ac:dyDescent="0.2">
      <c r="D2877" s="11"/>
    </row>
    <row r="2878" spans="4:4" x14ac:dyDescent="0.2">
      <c r="D2878" s="11"/>
    </row>
    <row r="2879" spans="4:4" x14ac:dyDescent="0.2">
      <c r="D2879" s="11"/>
    </row>
    <row r="2880" spans="4:4" x14ac:dyDescent="0.2">
      <c r="D2880" s="11"/>
    </row>
    <row r="2881" spans="4:4" x14ac:dyDescent="0.2">
      <c r="D2881" s="11"/>
    </row>
    <row r="2882" spans="4:4" x14ac:dyDescent="0.2">
      <c r="D2882" s="11"/>
    </row>
    <row r="2883" spans="4:4" x14ac:dyDescent="0.2">
      <c r="D2883" s="11"/>
    </row>
    <row r="2884" spans="4:4" x14ac:dyDescent="0.2">
      <c r="D2884" s="11"/>
    </row>
    <row r="2885" spans="4:4" x14ac:dyDescent="0.2">
      <c r="D2885" s="11"/>
    </row>
    <row r="2886" spans="4:4" x14ac:dyDescent="0.2">
      <c r="D2886" s="11"/>
    </row>
    <row r="2887" spans="4:4" x14ac:dyDescent="0.2">
      <c r="D2887" s="11"/>
    </row>
    <row r="2888" spans="4:4" x14ac:dyDescent="0.2">
      <c r="D2888" s="11"/>
    </row>
    <row r="2889" spans="4:4" x14ac:dyDescent="0.2">
      <c r="D2889" s="11"/>
    </row>
    <row r="2890" spans="4:4" x14ac:dyDescent="0.2">
      <c r="D2890" s="11"/>
    </row>
    <row r="2891" spans="4:4" x14ac:dyDescent="0.2">
      <c r="D2891" s="11"/>
    </row>
    <row r="2892" spans="4:4" x14ac:dyDescent="0.2">
      <c r="D2892" s="11"/>
    </row>
    <row r="2893" spans="4:4" x14ac:dyDescent="0.2">
      <c r="D2893" s="11"/>
    </row>
    <row r="2894" spans="4:4" x14ac:dyDescent="0.2">
      <c r="D2894" s="11"/>
    </row>
    <row r="2895" spans="4:4" x14ac:dyDescent="0.2">
      <c r="D2895" s="11"/>
    </row>
    <row r="2896" spans="4:4" x14ac:dyDescent="0.2">
      <c r="D2896" s="11"/>
    </row>
    <row r="2897" spans="4:4" x14ac:dyDescent="0.2">
      <c r="D2897" s="11"/>
    </row>
    <row r="2898" spans="4:4" x14ac:dyDescent="0.2">
      <c r="D2898" s="11"/>
    </row>
    <row r="2899" spans="4:4" x14ac:dyDescent="0.2">
      <c r="D2899" s="11"/>
    </row>
    <row r="2900" spans="4:4" x14ac:dyDescent="0.2">
      <c r="D2900" s="11"/>
    </row>
    <row r="2901" spans="4:4" x14ac:dyDescent="0.2">
      <c r="D2901" s="11"/>
    </row>
    <row r="2902" spans="4:4" x14ac:dyDescent="0.2">
      <c r="D2902" s="11"/>
    </row>
    <row r="2903" spans="4:4" x14ac:dyDescent="0.2">
      <c r="D2903" s="11"/>
    </row>
    <row r="2904" spans="4:4" x14ac:dyDescent="0.2">
      <c r="D2904" s="11"/>
    </row>
    <row r="2905" spans="4:4" x14ac:dyDescent="0.2">
      <c r="D2905" s="11"/>
    </row>
    <row r="2906" spans="4:4" x14ac:dyDescent="0.2">
      <c r="D2906" s="11"/>
    </row>
    <row r="2907" spans="4:4" x14ac:dyDescent="0.2">
      <c r="D2907" s="11"/>
    </row>
    <row r="2908" spans="4:4" x14ac:dyDescent="0.2">
      <c r="D2908" s="11"/>
    </row>
    <row r="2909" spans="4:4" x14ac:dyDescent="0.2">
      <c r="D2909" s="11"/>
    </row>
    <row r="2910" spans="4:4" x14ac:dyDescent="0.2">
      <c r="D2910" s="11"/>
    </row>
    <row r="2911" spans="4:4" x14ac:dyDescent="0.2">
      <c r="D2911" s="11"/>
    </row>
    <row r="2912" spans="4:4" x14ac:dyDescent="0.2">
      <c r="D2912" s="11"/>
    </row>
    <row r="2913" spans="4:4" x14ac:dyDescent="0.2">
      <c r="D2913" s="11"/>
    </row>
    <row r="2914" spans="4:4" x14ac:dyDescent="0.2">
      <c r="D2914" s="11"/>
    </row>
    <row r="2915" spans="4:4" x14ac:dyDescent="0.2">
      <c r="D2915" s="11"/>
    </row>
    <row r="2916" spans="4:4" x14ac:dyDescent="0.2">
      <c r="D2916" s="11"/>
    </row>
    <row r="2917" spans="4:4" x14ac:dyDescent="0.2">
      <c r="D2917" s="11"/>
    </row>
    <row r="2918" spans="4:4" x14ac:dyDescent="0.2">
      <c r="D2918" s="11"/>
    </row>
    <row r="2919" spans="4:4" x14ac:dyDescent="0.2">
      <c r="D2919" s="11"/>
    </row>
    <row r="2920" spans="4:4" x14ac:dyDescent="0.2">
      <c r="D2920" s="11"/>
    </row>
    <row r="2921" spans="4:4" x14ac:dyDescent="0.2">
      <c r="D2921" s="11"/>
    </row>
    <row r="2922" spans="4:4" x14ac:dyDescent="0.2">
      <c r="D2922" s="11"/>
    </row>
    <row r="2923" spans="4:4" x14ac:dyDescent="0.2">
      <c r="D2923" s="11"/>
    </row>
    <row r="2924" spans="4:4" x14ac:dyDescent="0.2">
      <c r="D2924" s="11"/>
    </row>
    <row r="2925" spans="4:4" x14ac:dyDescent="0.2">
      <c r="D2925" s="11"/>
    </row>
    <row r="2926" spans="4:4" x14ac:dyDescent="0.2">
      <c r="D2926" s="11"/>
    </row>
    <row r="2927" spans="4:4" x14ac:dyDescent="0.2">
      <c r="D2927" s="11"/>
    </row>
    <row r="2928" spans="4:4" x14ac:dyDescent="0.2">
      <c r="D2928" s="11"/>
    </row>
    <row r="2929" spans="4:4" x14ac:dyDescent="0.2">
      <c r="D2929" s="11"/>
    </row>
    <row r="2930" spans="4:4" x14ac:dyDescent="0.2">
      <c r="D2930" s="11"/>
    </row>
    <row r="2931" spans="4:4" x14ac:dyDescent="0.2">
      <c r="D2931" s="11"/>
    </row>
    <row r="2932" spans="4:4" x14ac:dyDescent="0.2">
      <c r="D2932" s="11"/>
    </row>
    <row r="2933" spans="4:4" x14ac:dyDescent="0.2">
      <c r="D2933" s="11"/>
    </row>
    <row r="2934" spans="4:4" x14ac:dyDescent="0.2">
      <c r="D2934" s="11"/>
    </row>
    <row r="2935" spans="4:4" x14ac:dyDescent="0.2">
      <c r="D2935" s="11"/>
    </row>
    <row r="2936" spans="4:4" x14ac:dyDescent="0.2">
      <c r="D2936" s="11"/>
    </row>
    <row r="2937" spans="4:4" x14ac:dyDescent="0.2">
      <c r="D2937" s="11"/>
    </row>
    <row r="2938" spans="4:4" x14ac:dyDescent="0.2">
      <c r="D2938" s="11"/>
    </row>
    <row r="2939" spans="4:4" x14ac:dyDescent="0.2">
      <c r="D2939" s="11"/>
    </row>
    <row r="2940" spans="4:4" x14ac:dyDescent="0.2">
      <c r="D2940" s="11"/>
    </row>
    <row r="2941" spans="4:4" x14ac:dyDescent="0.2">
      <c r="D2941" s="11"/>
    </row>
    <row r="2942" spans="4:4" x14ac:dyDescent="0.2">
      <c r="D2942" s="11"/>
    </row>
    <row r="2943" spans="4:4" x14ac:dyDescent="0.2">
      <c r="D2943" s="11"/>
    </row>
    <row r="2944" spans="4:4" x14ac:dyDescent="0.2">
      <c r="D2944" s="11"/>
    </row>
    <row r="2945" spans="4:4" x14ac:dyDescent="0.2">
      <c r="D2945" s="11"/>
    </row>
    <row r="2946" spans="4:4" x14ac:dyDescent="0.2">
      <c r="D2946" s="11"/>
    </row>
    <row r="2947" spans="4:4" x14ac:dyDescent="0.2">
      <c r="D2947" s="11"/>
    </row>
    <row r="2948" spans="4:4" x14ac:dyDescent="0.2">
      <c r="D2948" s="11"/>
    </row>
    <row r="2949" spans="4:4" x14ac:dyDescent="0.2">
      <c r="D2949" s="11"/>
    </row>
    <row r="2950" spans="4:4" x14ac:dyDescent="0.2">
      <c r="D2950" s="11"/>
    </row>
    <row r="2951" spans="4:4" x14ac:dyDescent="0.2">
      <c r="D2951" s="11"/>
    </row>
    <row r="2952" spans="4:4" x14ac:dyDescent="0.2">
      <c r="D2952" s="11"/>
    </row>
    <row r="2953" spans="4:4" x14ac:dyDescent="0.2">
      <c r="D2953" s="11"/>
    </row>
    <row r="2954" spans="4:4" x14ac:dyDescent="0.2">
      <c r="D2954" s="11"/>
    </row>
    <row r="2955" spans="4:4" x14ac:dyDescent="0.2">
      <c r="D2955" s="11"/>
    </row>
    <row r="2956" spans="4:4" x14ac:dyDescent="0.2">
      <c r="D2956" s="11"/>
    </row>
    <row r="2957" spans="4:4" x14ac:dyDescent="0.2">
      <c r="D2957" s="11"/>
    </row>
    <row r="2958" spans="4:4" x14ac:dyDescent="0.2">
      <c r="D2958" s="11"/>
    </row>
    <row r="2959" spans="4:4" x14ac:dyDescent="0.2">
      <c r="D2959" s="11"/>
    </row>
    <row r="2960" spans="4:4" x14ac:dyDescent="0.2">
      <c r="D2960" s="11"/>
    </row>
    <row r="2961" spans="4:4" x14ac:dyDescent="0.2">
      <c r="D2961" s="11"/>
    </row>
    <row r="2962" spans="4:4" x14ac:dyDescent="0.2">
      <c r="D2962" s="11"/>
    </row>
    <row r="2963" spans="4:4" x14ac:dyDescent="0.2">
      <c r="D2963" s="11"/>
    </row>
    <row r="2964" spans="4:4" x14ac:dyDescent="0.2">
      <c r="D2964" s="11"/>
    </row>
    <row r="2965" spans="4:4" x14ac:dyDescent="0.2">
      <c r="D2965" s="11"/>
    </row>
    <row r="2966" spans="4:4" x14ac:dyDescent="0.2">
      <c r="D2966" s="11"/>
    </row>
    <row r="2967" spans="4:4" x14ac:dyDescent="0.2">
      <c r="D2967" s="11"/>
    </row>
    <row r="2968" spans="4:4" x14ac:dyDescent="0.2">
      <c r="D2968" s="11"/>
    </row>
    <row r="2969" spans="4:4" x14ac:dyDescent="0.2">
      <c r="D2969" s="11"/>
    </row>
    <row r="2970" spans="4:4" x14ac:dyDescent="0.2">
      <c r="D2970" s="11"/>
    </row>
    <row r="2971" spans="4:4" x14ac:dyDescent="0.2">
      <c r="D2971" s="11"/>
    </row>
    <row r="2972" spans="4:4" x14ac:dyDescent="0.2">
      <c r="D2972" s="11"/>
    </row>
    <row r="2973" spans="4:4" x14ac:dyDescent="0.2">
      <c r="D2973" s="11"/>
    </row>
    <row r="2974" spans="4:4" x14ac:dyDescent="0.2">
      <c r="D2974" s="11"/>
    </row>
    <row r="2975" spans="4:4" x14ac:dyDescent="0.2">
      <c r="D2975" s="11"/>
    </row>
    <row r="2976" spans="4:4" x14ac:dyDescent="0.2">
      <c r="D2976" s="11"/>
    </row>
    <row r="2977" spans="4:4" x14ac:dyDescent="0.2">
      <c r="D2977" s="11"/>
    </row>
    <row r="2978" spans="4:4" x14ac:dyDescent="0.2">
      <c r="D2978" s="11"/>
    </row>
    <row r="2979" spans="4:4" x14ac:dyDescent="0.2">
      <c r="D2979" s="11"/>
    </row>
    <row r="2980" spans="4:4" x14ac:dyDescent="0.2">
      <c r="D2980" s="11"/>
    </row>
    <row r="2981" spans="4:4" x14ac:dyDescent="0.2">
      <c r="D2981" s="11"/>
    </row>
    <row r="2982" spans="4:4" x14ac:dyDescent="0.2">
      <c r="D2982" s="11"/>
    </row>
    <row r="2983" spans="4:4" x14ac:dyDescent="0.2">
      <c r="D2983" s="11"/>
    </row>
    <row r="2984" spans="4:4" x14ac:dyDescent="0.2">
      <c r="D2984" s="11"/>
    </row>
    <row r="2985" spans="4:4" x14ac:dyDescent="0.2">
      <c r="D2985" s="11"/>
    </row>
    <row r="2986" spans="4:4" x14ac:dyDescent="0.2">
      <c r="D2986" s="11"/>
    </row>
    <row r="2987" spans="4:4" x14ac:dyDescent="0.2">
      <c r="D2987" s="11"/>
    </row>
    <row r="2988" spans="4:4" x14ac:dyDescent="0.2">
      <c r="D2988" s="11"/>
    </row>
    <row r="2989" spans="4:4" x14ac:dyDescent="0.2">
      <c r="D2989" s="11"/>
    </row>
    <row r="2990" spans="4:4" x14ac:dyDescent="0.2">
      <c r="D2990" s="11"/>
    </row>
    <row r="2991" spans="4:4" x14ac:dyDescent="0.2">
      <c r="D2991" s="11"/>
    </row>
    <row r="2992" spans="4:4" x14ac:dyDescent="0.2">
      <c r="D2992" s="11"/>
    </row>
    <row r="2993" spans="4:4" x14ac:dyDescent="0.2">
      <c r="D2993" s="11"/>
    </row>
    <row r="2994" spans="4:4" x14ac:dyDescent="0.2">
      <c r="D2994" s="11"/>
    </row>
    <row r="2995" spans="4:4" x14ac:dyDescent="0.2">
      <c r="D2995" s="11"/>
    </row>
    <row r="2996" spans="4:4" x14ac:dyDescent="0.2">
      <c r="D2996" s="11"/>
    </row>
    <row r="2997" spans="4:4" x14ac:dyDescent="0.2">
      <c r="D2997" s="11"/>
    </row>
    <row r="2998" spans="4:4" x14ac:dyDescent="0.2">
      <c r="D2998" s="11"/>
    </row>
    <row r="2999" spans="4:4" x14ac:dyDescent="0.2">
      <c r="D2999" s="11"/>
    </row>
    <row r="3000" spans="4:4" x14ac:dyDescent="0.2">
      <c r="D3000" s="11"/>
    </row>
    <row r="3001" spans="4:4" x14ac:dyDescent="0.2">
      <c r="D3001" s="11"/>
    </row>
    <row r="3002" spans="4:4" x14ac:dyDescent="0.2">
      <c r="D3002" s="11"/>
    </row>
    <row r="3003" spans="4:4" x14ac:dyDescent="0.2">
      <c r="D3003" s="11"/>
    </row>
    <row r="3004" spans="4:4" x14ac:dyDescent="0.2">
      <c r="D3004" s="11"/>
    </row>
    <row r="3005" spans="4:4" x14ac:dyDescent="0.2">
      <c r="D3005" s="11"/>
    </row>
    <row r="3006" spans="4:4" x14ac:dyDescent="0.2">
      <c r="D3006" s="11"/>
    </row>
    <row r="3007" spans="4:4" x14ac:dyDescent="0.2">
      <c r="D3007" s="11"/>
    </row>
    <row r="3008" spans="4:4" x14ac:dyDescent="0.2">
      <c r="D3008" s="11"/>
    </row>
    <row r="3009" spans="4:4" x14ac:dyDescent="0.2">
      <c r="D3009" s="11"/>
    </row>
    <row r="3010" spans="4:4" x14ac:dyDescent="0.2">
      <c r="D3010" s="11"/>
    </row>
    <row r="3011" spans="4:4" x14ac:dyDescent="0.2">
      <c r="D3011" s="11"/>
    </row>
    <row r="3012" spans="4:4" x14ac:dyDescent="0.2">
      <c r="D3012" s="11"/>
    </row>
    <row r="3013" spans="4:4" x14ac:dyDescent="0.2">
      <c r="D3013" s="11"/>
    </row>
    <row r="3014" spans="4:4" x14ac:dyDescent="0.2">
      <c r="D3014" s="11"/>
    </row>
    <row r="3015" spans="4:4" x14ac:dyDescent="0.2">
      <c r="D3015" s="11"/>
    </row>
    <row r="3016" spans="4:4" x14ac:dyDescent="0.2">
      <c r="D3016" s="11"/>
    </row>
    <row r="3017" spans="4:4" x14ac:dyDescent="0.2">
      <c r="D3017" s="11"/>
    </row>
    <row r="3018" spans="4:4" x14ac:dyDescent="0.2">
      <c r="D3018" s="11"/>
    </row>
    <row r="3019" spans="4:4" x14ac:dyDescent="0.2">
      <c r="D3019" s="11"/>
    </row>
    <row r="3020" spans="4:4" x14ac:dyDescent="0.2">
      <c r="D3020" s="11"/>
    </row>
    <row r="3021" spans="4:4" x14ac:dyDescent="0.2">
      <c r="D3021" s="11"/>
    </row>
    <row r="3022" spans="4:4" x14ac:dyDescent="0.2">
      <c r="D3022" s="11"/>
    </row>
    <row r="3023" spans="4:4" x14ac:dyDescent="0.2">
      <c r="D3023" s="11"/>
    </row>
    <row r="3024" spans="4:4" x14ac:dyDescent="0.2">
      <c r="D3024" s="11"/>
    </row>
    <row r="3025" spans="4:4" x14ac:dyDescent="0.2">
      <c r="D3025" s="11"/>
    </row>
    <row r="3026" spans="4:4" x14ac:dyDescent="0.2">
      <c r="D3026" s="11"/>
    </row>
    <row r="3027" spans="4:4" x14ac:dyDescent="0.2">
      <c r="D3027" s="11"/>
    </row>
    <row r="3028" spans="4:4" x14ac:dyDescent="0.2">
      <c r="D3028" s="11"/>
    </row>
    <row r="3029" spans="4:4" x14ac:dyDescent="0.2">
      <c r="D3029" s="11"/>
    </row>
    <row r="3030" spans="4:4" x14ac:dyDescent="0.2">
      <c r="D3030" s="11"/>
    </row>
    <row r="3031" spans="4:4" x14ac:dyDescent="0.2">
      <c r="D3031" s="11"/>
    </row>
    <row r="3032" spans="4:4" x14ac:dyDescent="0.2">
      <c r="D3032" s="11"/>
    </row>
    <row r="3033" spans="4:4" x14ac:dyDescent="0.2">
      <c r="D3033" s="11"/>
    </row>
    <row r="3034" spans="4:4" x14ac:dyDescent="0.2">
      <c r="D3034" s="11"/>
    </row>
    <row r="3035" spans="4:4" x14ac:dyDescent="0.2">
      <c r="D3035" s="11"/>
    </row>
    <row r="3036" spans="4:4" x14ac:dyDescent="0.2">
      <c r="D3036" s="11"/>
    </row>
    <row r="3037" spans="4:4" x14ac:dyDescent="0.2">
      <c r="D3037" s="11"/>
    </row>
    <row r="3038" spans="4:4" x14ac:dyDescent="0.2">
      <c r="D3038" s="11"/>
    </row>
    <row r="3039" spans="4:4" x14ac:dyDescent="0.2">
      <c r="D3039" s="11"/>
    </row>
    <row r="3040" spans="4:4" x14ac:dyDescent="0.2">
      <c r="D3040" s="11"/>
    </row>
    <row r="3041" spans="4:4" x14ac:dyDescent="0.2">
      <c r="D3041" s="11"/>
    </row>
    <row r="3042" spans="4:4" x14ac:dyDescent="0.2">
      <c r="D3042" s="11"/>
    </row>
    <row r="3043" spans="4:4" x14ac:dyDescent="0.2">
      <c r="D3043" s="11"/>
    </row>
    <row r="3044" spans="4:4" x14ac:dyDescent="0.2">
      <c r="D3044" s="11"/>
    </row>
    <row r="3045" spans="4:4" x14ac:dyDescent="0.2">
      <c r="D3045" s="11"/>
    </row>
    <row r="3046" spans="4:4" x14ac:dyDescent="0.2">
      <c r="D3046" s="11"/>
    </row>
    <row r="3047" spans="4:4" x14ac:dyDescent="0.2">
      <c r="D3047" s="11"/>
    </row>
    <row r="3048" spans="4:4" x14ac:dyDescent="0.2">
      <c r="D3048" s="11"/>
    </row>
    <row r="3049" spans="4:4" x14ac:dyDescent="0.2">
      <c r="D3049" s="11"/>
    </row>
    <row r="3050" spans="4:4" x14ac:dyDescent="0.2">
      <c r="D3050" s="11"/>
    </row>
    <row r="3051" spans="4:4" x14ac:dyDescent="0.2">
      <c r="D3051" s="11"/>
    </row>
    <row r="3052" spans="4:4" x14ac:dyDescent="0.2">
      <c r="D3052" s="11"/>
    </row>
    <row r="3053" spans="4:4" x14ac:dyDescent="0.2">
      <c r="D3053" s="11"/>
    </row>
    <row r="3054" spans="4:4" x14ac:dyDescent="0.2">
      <c r="D3054" s="11"/>
    </row>
    <row r="3055" spans="4:4" x14ac:dyDescent="0.2">
      <c r="D3055" s="11"/>
    </row>
    <row r="3056" spans="4:4" x14ac:dyDescent="0.2">
      <c r="D3056" s="11"/>
    </row>
    <row r="3057" spans="4:4" x14ac:dyDescent="0.2">
      <c r="D3057" s="11"/>
    </row>
    <row r="3058" spans="4:4" x14ac:dyDescent="0.2">
      <c r="D3058" s="11"/>
    </row>
    <row r="3059" spans="4:4" x14ac:dyDescent="0.2">
      <c r="D3059" s="11"/>
    </row>
    <row r="3060" spans="4:4" x14ac:dyDescent="0.2">
      <c r="D3060" s="11"/>
    </row>
    <row r="3061" spans="4:4" x14ac:dyDescent="0.2">
      <c r="D3061" s="11"/>
    </row>
    <row r="3062" spans="4:4" x14ac:dyDescent="0.2">
      <c r="D3062" s="11"/>
    </row>
    <row r="3063" spans="4:4" x14ac:dyDescent="0.2">
      <c r="D3063" s="11"/>
    </row>
    <row r="3064" spans="4:4" x14ac:dyDescent="0.2">
      <c r="D3064" s="11"/>
    </row>
    <row r="3065" spans="4:4" x14ac:dyDescent="0.2">
      <c r="D3065" s="11"/>
    </row>
    <row r="3066" spans="4:4" x14ac:dyDescent="0.2">
      <c r="D3066" s="11"/>
    </row>
    <row r="3067" spans="4:4" x14ac:dyDescent="0.2">
      <c r="D3067" s="11"/>
    </row>
    <row r="3068" spans="4:4" x14ac:dyDescent="0.2">
      <c r="D3068" s="11"/>
    </row>
    <row r="3069" spans="4:4" x14ac:dyDescent="0.2">
      <c r="D3069" s="11"/>
    </row>
    <row r="3070" spans="4:4" x14ac:dyDescent="0.2">
      <c r="D3070" s="11"/>
    </row>
    <row r="3071" spans="4:4" x14ac:dyDescent="0.2">
      <c r="D3071" s="11"/>
    </row>
    <row r="3072" spans="4:4" x14ac:dyDescent="0.2">
      <c r="D3072" s="11"/>
    </row>
    <row r="3073" spans="4:4" x14ac:dyDescent="0.2">
      <c r="D3073" s="11"/>
    </row>
    <row r="3074" spans="4:4" x14ac:dyDescent="0.2">
      <c r="D3074" s="11"/>
    </row>
    <row r="3075" spans="4:4" x14ac:dyDescent="0.2">
      <c r="D3075" s="11"/>
    </row>
    <row r="3076" spans="4:4" x14ac:dyDescent="0.2">
      <c r="D3076" s="11"/>
    </row>
    <row r="3077" spans="4:4" x14ac:dyDescent="0.2">
      <c r="D3077" s="11"/>
    </row>
    <row r="3078" spans="4:4" x14ac:dyDescent="0.2">
      <c r="D3078" s="11"/>
    </row>
    <row r="3079" spans="4:4" x14ac:dyDescent="0.2">
      <c r="D3079" s="11"/>
    </row>
    <row r="3080" spans="4:4" x14ac:dyDescent="0.2">
      <c r="D3080" s="11"/>
    </row>
    <row r="3081" spans="4:4" x14ac:dyDescent="0.2">
      <c r="D3081" s="11"/>
    </row>
    <row r="3082" spans="4:4" x14ac:dyDescent="0.2">
      <c r="D3082" s="11"/>
    </row>
    <row r="3083" spans="4:4" x14ac:dyDescent="0.2">
      <c r="D3083" s="11"/>
    </row>
    <row r="3084" spans="4:4" x14ac:dyDescent="0.2">
      <c r="D3084" s="11"/>
    </row>
    <row r="3085" spans="4:4" x14ac:dyDescent="0.2">
      <c r="D3085" s="11"/>
    </row>
    <row r="3086" spans="4:4" x14ac:dyDescent="0.2">
      <c r="D3086" s="11"/>
    </row>
    <row r="3087" spans="4:4" x14ac:dyDescent="0.2">
      <c r="D3087" s="11"/>
    </row>
    <row r="3088" spans="4:4" x14ac:dyDescent="0.2">
      <c r="D3088" s="11"/>
    </row>
    <row r="3089" spans="4:4" x14ac:dyDescent="0.2">
      <c r="D3089" s="11"/>
    </row>
    <row r="3090" spans="4:4" x14ac:dyDescent="0.2">
      <c r="D3090" s="11"/>
    </row>
    <row r="3091" spans="4:4" x14ac:dyDescent="0.2">
      <c r="D3091" s="11"/>
    </row>
    <row r="3092" spans="4:4" x14ac:dyDescent="0.2">
      <c r="D3092" s="11"/>
    </row>
    <row r="3093" spans="4:4" x14ac:dyDescent="0.2">
      <c r="D3093" s="11"/>
    </row>
    <row r="3094" spans="4:4" x14ac:dyDescent="0.2">
      <c r="D3094" s="11"/>
    </row>
    <row r="3095" spans="4:4" x14ac:dyDescent="0.2">
      <c r="D3095" s="11"/>
    </row>
    <row r="3096" spans="4:4" x14ac:dyDescent="0.2">
      <c r="D3096" s="11"/>
    </row>
    <row r="3097" spans="4:4" x14ac:dyDescent="0.2">
      <c r="D3097" s="11"/>
    </row>
    <row r="3098" spans="4:4" x14ac:dyDescent="0.2">
      <c r="D3098" s="11"/>
    </row>
    <row r="3099" spans="4:4" x14ac:dyDescent="0.2">
      <c r="D3099" s="11"/>
    </row>
    <row r="3100" spans="4:4" x14ac:dyDescent="0.2">
      <c r="D3100" s="11"/>
    </row>
    <row r="3101" spans="4:4" x14ac:dyDescent="0.2">
      <c r="D3101" s="11"/>
    </row>
    <row r="3102" spans="4:4" x14ac:dyDescent="0.2">
      <c r="D3102" s="11"/>
    </row>
    <row r="3103" spans="4:4" x14ac:dyDescent="0.2">
      <c r="D3103" s="11"/>
    </row>
    <row r="3104" spans="4:4" x14ac:dyDescent="0.2">
      <c r="D3104" s="11"/>
    </row>
    <row r="3105" spans="4:4" x14ac:dyDescent="0.2">
      <c r="D3105" s="11"/>
    </row>
    <row r="3106" spans="4:4" x14ac:dyDescent="0.2">
      <c r="D3106" s="11"/>
    </row>
    <row r="3107" spans="4:4" x14ac:dyDescent="0.2">
      <c r="D3107" s="11"/>
    </row>
    <row r="3108" spans="4:4" x14ac:dyDescent="0.2">
      <c r="D3108" s="11"/>
    </row>
    <row r="3109" spans="4:4" x14ac:dyDescent="0.2">
      <c r="D3109" s="11"/>
    </row>
    <row r="3110" spans="4:4" x14ac:dyDescent="0.2">
      <c r="D3110" s="11"/>
    </row>
    <row r="3111" spans="4:4" x14ac:dyDescent="0.2">
      <c r="D3111" s="11"/>
    </row>
    <row r="3112" spans="4:4" x14ac:dyDescent="0.2">
      <c r="D3112" s="11"/>
    </row>
    <row r="3113" spans="4:4" x14ac:dyDescent="0.2">
      <c r="D3113" s="11"/>
    </row>
    <row r="3114" spans="4:4" x14ac:dyDescent="0.2">
      <c r="D3114" s="11"/>
    </row>
    <row r="3115" spans="4:4" x14ac:dyDescent="0.2">
      <c r="D3115" s="11"/>
    </row>
    <row r="3116" spans="4:4" x14ac:dyDescent="0.2">
      <c r="D3116" s="11"/>
    </row>
    <row r="3117" spans="4:4" x14ac:dyDescent="0.2">
      <c r="D3117" s="11"/>
    </row>
    <row r="3118" spans="4:4" x14ac:dyDescent="0.2">
      <c r="D3118" s="11"/>
    </row>
    <row r="3119" spans="4:4" x14ac:dyDescent="0.2">
      <c r="D3119" s="11"/>
    </row>
    <row r="3120" spans="4:4" x14ac:dyDescent="0.2">
      <c r="D3120" s="11"/>
    </row>
    <row r="3121" spans="4:4" x14ac:dyDescent="0.2">
      <c r="D3121" s="11"/>
    </row>
    <row r="3122" spans="4:4" x14ac:dyDescent="0.2">
      <c r="D3122" s="11"/>
    </row>
    <row r="3123" spans="4:4" x14ac:dyDescent="0.2">
      <c r="D3123" s="11"/>
    </row>
    <row r="3124" spans="4:4" x14ac:dyDescent="0.2">
      <c r="D3124" s="11"/>
    </row>
    <row r="3125" spans="4:4" x14ac:dyDescent="0.2">
      <c r="D3125" s="11"/>
    </row>
    <row r="3126" spans="4:4" x14ac:dyDescent="0.2">
      <c r="D3126" s="11"/>
    </row>
    <row r="3127" spans="4:4" x14ac:dyDescent="0.2">
      <c r="D3127" s="11"/>
    </row>
    <row r="3128" spans="4:4" x14ac:dyDescent="0.2">
      <c r="D3128" s="11"/>
    </row>
    <row r="3129" spans="4:4" x14ac:dyDescent="0.2">
      <c r="D3129" s="11"/>
    </row>
    <row r="3130" spans="4:4" x14ac:dyDescent="0.2">
      <c r="D3130" s="11"/>
    </row>
    <row r="3131" spans="4:4" x14ac:dyDescent="0.2">
      <c r="D3131" s="11"/>
    </row>
    <row r="3132" spans="4:4" x14ac:dyDescent="0.2">
      <c r="D3132" s="11"/>
    </row>
    <row r="3133" spans="4:4" x14ac:dyDescent="0.2">
      <c r="D3133" s="11"/>
    </row>
    <row r="3134" spans="4:4" x14ac:dyDescent="0.2">
      <c r="D3134" s="11"/>
    </row>
    <row r="3135" spans="4:4" x14ac:dyDescent="0.2">
      <c r="D3135" s="11"/>
    </row>
    <row r="3136" spans="4:4" x14ac:dyDescent="0.2">
      <c r="D3136" s="11"/>
    </row>
    <row r="3137" spans="4:4" x14ac:dyDescent="0.2">
      <c r="D3137" s="11"/>
    </row>
    <row r="3138" spans="4:4" x14ac:dyDescent="0.2">
      <c r="D3138" s="11"/>
    </row>
    <row r="3139" spans="4:4" x14ac:dyDescent="0.2">
      <c r="D3139" s="11"/>
    </row>
    <row r="3140" spans="4:4" x14ac:dyDescent="0.2">
      <c r="D3140" s="11"/>
    </row>
    <row r="3141" spans="4:4" x14ac:dyDescent="0.2">
      <c r="D3141" s="11"/>
    </row>
    <row r="3142" spans="4:4" x14ac:dyDescent="0.2">
      <c r="D3142" s="11"/>
    </row>
    <row r="3143" spans="4:4" x14ac:dyDescent="0.2">
      <c r="D3143" s="11"/>
    </row>
    <row r="3144" spans="4:4" x14ac:dyDescent="0.2">
      <c r="D3144" s="11"/>
    </row>
    <row r="3145" spans="4:4" x14ac:dyDescent="0.2">
      <c r="D3145" s="11"/>
    </row>
    <row r="3146" spans="4:4" x14ac:dyDescent="0.2">
      <c r="D3146" s="11"/>
    </row>
    <row r="3147" spans="4:4" x14ac:dyDescent="0.2">
      <c r="D3147" s="11"/>
    </row>
    <row r="3148" spans="4:4" x14ac:dyDescent="0.2">
      <c r="D3148" s="11"/>
    </row>
    <row r="3149" spans="4:4" x14ac:dyDescent="0.2">
      <c r="D3149" s="11"/>
    </row>
    <row r="3150" spans="4:4" x14ac:dyDescent="0.2">
      <c r="D3150" s="11"/>
    </row>
    <row r="3151" spans="4:4" x14ac:dyDescent="0.2">
      <c r="D3151" s="11"/>
    </row>
    <row r="3152" spans="4:4" x14ac:dyDescent="0.2">
      <c r="D3152" s="11"/>
    </row>
    <row r="3153" spans="4:4" x14ac:dyDescent="0.2">
      <c r="D3153" s="11"/>
    </row>
    <row r="3154" spans="4:4" x14ac:dyDescent="0.2">
      <c r="D3154" s="11"/>
    </row>
    <row r="3155" spans="4:4" x14ac:dyDescent="0.2">
      <c r="D3155" s="11"/>
    </row>
    <row r="3156" spans="4:4" x14ac:dyDescent="0.2">
      <c r="D3156" s="11"/>
    </row>
    <row r="3157" spans="4:4" x14ac:dyDescent="0.2">
      <c r="D3157" s="11"/>
    </row>
    <row r="3158" spans="4:4" x14ac:dyDescent="0.2">
      <c r="D3158" s="11"/>
    </row>
    <row r="3159" spans="4:4" x14ac:dyDescent="0.2">
      <c r="D3159" s="11"/>
    </row>
    <row r="3160" spans="4:4" x14ac:dyDescent="0.2">
      <c r="D3160" s="11"/>
    </row>
    <row r="3161" spans="4:4" x14ac:dyDescent="0.2">
      <c r="D3161" s="11"/>
    </row>
    <row r="3162" spans="4:4" x14ac:dyDescent="0.2">
      <c r="D3162" s="11"/>
    </row>
    <row r="3163" spans="4:4" x14ac:dyDescent="0.2">
      <c r="D3163" s="11"/>
    </row>
    <row r="3164" spans="4:4" x14ac:dyDescent="0.2">
      <c r="D3164" s="11"/>
    </row>
    <row r="3165" spans="4:4" x14ac:dyDescent="0.2">
      <c r="D3165" s="11"/>
    </row>
    <row r="3166" spans="4:4" x14ac:dyDescent="0.2">
      <c r="D3166" s="11"/>
    </row>
    <row r="3167" spans="4:4" x14ac:dyDescent="0.2">
      <c r="D3167" s="11"/>
    </row>
    <row r="3168" spans="4:4" x14ac:dyDescent="0.2">
      <c r="D3168" s="11"/>
    </row>
    <row r="3169" spans="4:4" x14ac:dyDescent="0.2">
      <c r="D3169" s="11"/>
    </row>
    <row r="3170" spans="4:4" x14ac:dyDescent="0.2">
      <c r="D3170" s="11"/>
    </row>
    <row r="3171" spans="4:4" x14ac:dyDescent="0.2">
      <c r="D3171" s="11"/>
    </row>
    <row r="3172" spans="4:4" x14ac:dyDescent="0.2">
      <c r="D3172" s="11"/>
    </row>
    <row r="3173" spans="4:4" x14ac:dyDescent="0.2">
      <c r="D3173" s="11"/>
    </row>
    <row r="3174" spans="4:4" x14ac:dyDescent="0.2">
      <c r="D3174" s="11"/>
    </row>
    <row r="3175" spans="4:4" x14ac:dyDescent="0.2">
      <c r="D3175" s="11"/>
    </row>
    <row r="3176" spans="4:4" x14ac:dyDescent="0.2">
      <c r="D3176" s="11"/>
    </row>
    <row r="3177" spans="4:4" x14ac:dyDescent="0.2">
      <c r="D3177" s="11"/>
    </row>
    <row r="3178" spans="4:4" x14ac:dyDescent="0.2">
      <c r="D3178" s="11"/>
    </row>
    <row r="3179" spans="4:4" x14ac:dyDescent="0.2">
      <c r="D3179" s="11"/>
    </row>
    <row r="3180" spans="4:4" x14ac:dyDescent="0.2">
      <c r="D3180" s="11"/>
    </row>
    <row r="3181" spans="4:4" x14ac:dyDescent="0.2">
      <c r="D3181" s="11"/>
    </row>
    <row r="3182" spans="4:4" x14ac:dyDescent="0.2">
      <c r="D3182" s="11"/>
    </row>
    <row r="3183" spans="4:4" x14ac:dyDescent="0.2">
      <c r="D3183" s="11"/>
    </row>
    <row r="3184" spans="4:4" x14ac:dyDescent="0.2">
      <c r="D3184" s="11"/>
    </row>
    <row r="3185" spans="4:4" x14ac:dyDescent="0.2">
      <c r="D3185" s="11"/>
    </row>
    <row r="3186" spans="4:4" x14ac:dyDescent="0.2">
      <c r="D3186" s="11"/>
    </row>
    <row r="3187" spans="4:4" x14ac:dyDescent="0.2">
      <c r="D3187" s="11"/>
    </row>
    <row r="3188" spans="4:4" x14ac:dyDescent="0.2">
      <c r="D3188" s="11"/>
    </row>
    <row r="3189" spans="4:4" x14ac:dyDescent="0.2">
      <c r="D3189" s="11"/>
    </row>
    <row r="3190" spans="4:4" x14ac:dyDescent="0.2">
      <c r="D3190" s="11"/>
    </row>
    <row r="3191" spans="4:4" x14ac:dyDescent="0.2">
      <c r="D3191" s="11"/>
    </row>
    <row r="3192" spans="4:4" x14ac:dyDescent="0.2">
      <c r="D3192" s="11"/>
    </row>
    <row r="3193" spans="4:4" x14ac:dyDescent="0.2">
      <c r="D3193" s="11"/>
    </row>
    <row r="3194" spans="4:4" x14ac:dyDescent="0.2">
      <c r="D3194" s="11"/>
    </row>
    <row r="3195" spans="4:4" x14ac:dyDescent="0.2">
      <c r="D3195" s="11"/>
    </row>
    <row r="3196" spans="4:4" x14ac:dyDescent="0.2">
      <c r="D3196" s="11"/>
    </row>
    <row r="3197" spans="4:4" x14ac:dyDescent="0.2">
      <c r="D3197" s="11"/>
    </row>
    <row r="3198" spans="4:4" x14ac:dyDescent="0.2">
      <c r="D3198" s="11"/>
    </row>
    <row r="3199" spans="4:4" x14ac:dyDescent="0.2">
      <c r="D3199" s="11"/>
    </row>
    <row r="3200" spans="4:4" x14ac:dyDescent="0.2">
      <c r="D3200" s="11"/>
    </row>
    <row r="3201" spans="4:4" x14ac:dyDescent="0.2">
      <c r="D3201" s="11"/>
    </row>
    <row r="3202" spans="4:4" x14ac:dyDescent="0.2">
      <c r="D3202" s="11"/>
    </row>
    <row r="3203" spans="4:4" x14ac:dyDescent="0.2">
      <c r="D3203" s="11"/>
    </row>
    <row r="3204" spans="4:4" x14ac:dyDescent="0.2">
      <c r="D3204" s="11"/>
    </row>
    <row r="3205" spans="4:4" x14ac:dyDescent="0.2">
      <c r="D3205" s="11"/>
    </row>
    <row r="3206" spans="4:4" x14ac:dyDescent="0.2">
      <c r="D3206" s="11"/>
    </row>
    <row r="3207" spans="4:4" x14ac:dyDescent="0.2">
      <c r="D3207" s="11"/>
    </row>
    <row r="3208" spans="4:4" x14ac:dyDescent="0.2">
      <c r="D3208" s="11"/>
    </row>
    <row r="3209" spans="4:4" x14ac:dyDescent="0.2">
      <c r="D3209" s="11"/>
    </row>
    <row r="3210" spans="4:4" x14ac:dyDescent="0.2">
      <c r="D3210" s="11"/>
    </row>
    <row r="3211" spans="4:4" x14ac:dyDescent="0.2">
      <c r="D3211" s="11"/>
    </row>
    <row r="3212" spans="4:4" x14ac:dyDescent="0.2">
      <c r="D3212" s="11"/>
    </row>
    <row r="3213" spans="4:4" x14ac:dyDescent="0.2">
      <c r="D3213" s="11"/>
    </row>
    <row r="3214" spans="4:4" x14ac:dyDescent="0.2">
      <c r="D3214" s="11"/>
    </row>
    <row r="3215" spans="4:4" x14ac:dyDescent="0.2">
      <c r="D3215" s="11"/>
    </row>
    <row r="3216" spans="4:4" x14ac:dyDescent="0.2">
      <c r="D3216" s="11"/>
    </row>
    <row r="3217" spans="4:4" x14ac:dyDescent="0.2">
      <c r="D3217" s="11"/>
    </row>
    <row r="3218" spans="4:4" x14ac:dyDescent="0.2">
      <c r="D3218" s="11"/>
    </row>
    <row r="3219" spans="4:4" x14ac:dyDescent="0.2">
      <c r="D3219" s="11"/>
    </row>
    <row r="3220" spans="4:4" x14ac:dyDescent="0.2">
      <c r="D3220" s="11"/>
    </row>
    <row r="3221" spans="4:4" x14ac:dyDescent="0.2">
      <c r="D3221" s="11"/>
    </row>
    <row r="3222" spans="4:4" x14ac:dyDescent="0.2">
      <c r="D3222" s="11"/>
    </row>
    <row r="3223" spans="4:4" x14ac:dyDescent="0.2">
      <c r="D3223" s="11"/>
    </row>
    <row r="3224" spans="4:4" x14ac:dyDescent="0.2">
      <c r="D3224" s="11"/>
    </row>
    <row r="3225" spans="4:4" x14ac:dyDescent="0.2">
      <c r="D3225" s="11"/>
    </row>
    <row r="3226" spans="4:4" x14ac:dyDescent="0.2">
      <c r="D3226" s="11"/>
    </row>
    <row r="3227" spans="4:4" x14ac:dyDescent="0.2">
      <c r="D3227" s="11"/>
    </row>
    <row r="3228" spans="4:4" x14ac:dyDescent="0.2">
      <c r="D3228" s="11"/>
    </row>
    <row r="3229" spans="4:4" x14ac:dyDescent="0.2">
      <c r="D3229" s="11"/>
    </row>
    <row r="3230" spans="4:4" x14ac:dyDescent="0.2">
      <c r="D3230" s="11"/>
    </row>
    <row r="3231" spans="4:4" x14ac:dyDescent="0.2">
      <c r="D3231" s="11"/>
    </row>
    <row r="3232" spans="4:4" x14ac:dyDescent="0.2">
      <c r="D3232" s="11"/>
    </row>
    <row r="3233" spans="4:4" x14ac:dyDescent="0.2">
      <c r="D3233" s="11"/>
    </row>
    <row r="3234" spans="4:4" x14ac:dyDescent="0.2">
      <c r="D3234" s="11"/>
    </row>
    <row r="3235" spans="4:4" x14ac:dyDescent="0.2">
      <c r="D3235" s="11"/>
    </row>
    <row r="3236" spans="4:4" x14ac:dyDescent="0.2">
      <c r="D3236" s="11"/>
    </row>
    <row r="3237" spans="4:4" x14ac:dyDescent="0.2">
      <c r="D3237" s="11"/>
    </row>
    <row r="3238" spans="4:4" x14ac:dyDescent="0.2">
      <c r="D3238" s="11"/>
    </row>
    <row r="3239" spans="4:4" x14ac:dyDescent="0.2">
      <c r="D3239" s="11"/>
    </row>
    <row r="3240" spans="4:4" x14ac:dyDescent="0.2">
      <c r="D3240" s="11"/>
    </row>
    <row r="3241" spans="4:4" x14ac:dyDescent="0.2">
      <c r="D3241" s="11"/>
    </row>
    <row r="3242" spans="4:4" x14ac:dyDescent="0.2">
      <c r="D3242" s="11"/>
    </row>
    <row r="3243" spans="4:4" x14ac:dyDescent="0.2">
      <c r="D3243" s="11"/>
    </row>
    <row r="3244" spans="4:4" x14ac:dyDescent="0.2">
      <c r="D3244" s="11"/>
    </row>
    <row r="3245" spans="4:4" x14ac:dyDescent="0.2">
      <c r="D3245" s="11"/>
    </row>
    <row r="3246" spans="4:4" x14ac:dyDescent="0.2">
      <c r="D3246" s="11"/>
    </row>
    <row r="3247" spans="4:4" x14ac:dyDescent="0.2">
      <c r="D3247" s="11"/>
    </row>
    <row r="3248" spans="4:4" x14ac:dyDescent="0.2">
      <c r="D3248" s="11"/>
    </row>
    <row r="3249" spans="4:4" x14ac:dyDescent="0.2">
      <c r="D3249" s="11"/>
    </row>
    <row r="3250" spans="4:4" x14ac:dyDescent="0.2">
      <c r="D3250" s="11"/>
    </row>
    <row r="3251" spans="4:4" x14ac:dyDescent="0.2">
      <c r="D3251" s="11"/>
    </row>
    <row r="3252" spans="4:4" x14ac:dyDescent="0.2">
      <c r="D3252" s="11"/>
    </row>
    <row r="3253" spans="4:4" x14ac:dyDescent="0.2">
      <c r="D3253" s="11"/>
    </row>
    <row r="3254" spans="4:4" x14ac:dyDescent="0.2">
      <c r="D3254" s="11"/>
    </row>
    <row r="3255" spans="4:4" x14ac:dyDescent="0.2">
      <c r="D3255" s="11"/>
    </row>
    <row r="3256" spans="4:4" x14ac:dyDescent="0.2">
      <c r="D3256" s="11"/>
    </row>
    <row r="3257" spans="4:4" x14ac:dyDescent="0.2">
      <c r="D3257" s="11"/>
    </row>
    <row r="3258" spans="4:4" x14ac:dyDescent="0.2">
      <c r="D3258" s="11"/>
    </row>
    <row r="3259" spans="4:4" x14ac:dyDescent="0.2">
      <c r="D3259" s="11"/>
    </row>
    <row r="3260" spans="4:4" x14ac:dyDescent="0.2">
      <c r="D3260" s="11"/>
    </row>
    <row r="3261" spans="4:4" x14ac:dyDescent="0.2">
      <c r="D3261" s="11"/>
    </row>
    <row r="3262" spans="4:4" x14ac:dyDescent="0.2">
      <c r="D3262" s="11"/>
    </row>
    <row r="3263" spans="4:4" x14ac:dyDescent="0.2">
      <c r="D3263" s="11"/>
    </row>
    <row r="3264" spans="4:4" x14ac:dyDescent="0.2">
      <c r="D3264" s="11"/>
    </row>
    <row r="3265" spans="4:4" x14ac:dyDescent="0.2">
      <c r="D3265" s="11"/>
    </row>
    <row r="3266" spans="4:4" x14ac:dyDescent="0.2">
      <c r="D3266" s="11"/>
    </row>
    <row r="3267" spans="4:4" x14ac:dyDescent="0.2">
      <c r="D3267" s="11"/>
    </row>
    <row r="3268" spans="4:4" x14ac:dyDescent="0.2">
      <c r="D3268" s="11"/>
    </row>
    <row r="3269" spans="4:4" x14ac:dyDescent="0.2">
      <c r="D3269" s="11"/>
    </row>
    <row r="3270" spans="4:4" x14ac:dyDescent="0.2">
      <c r="D3270" s="11"/>
    </row>
    <row r="3271" spans="4:4" x14ac:dyDescent="0.2">
      <c r="D3271" s="11"/>
    </row>
    <row r="3272" spans="4:4" x14ac:dyDescent="0.2">
      <c r="D3272" s="11"/>
    </row>
    <row r="3273" spans="4:4" x14ac:dyDescent="0.2">
      <c r="D3273" s="11"/>
    </row>
    <row r="3274" spans="4:4" x14ac:dyDescent="0.2">
      <c r="D3274" s="11"/>
    </row>
    <row r="3275" spans="4:4" x14ac:dyDescent="0.2">
      <c r="D3275" s="11"/>
    </row>
    <row r="3276" spans="4:4" x14ac:dyDescent="0.2">
      <c r="D3276" s="11"/>
    </row>
    <row r="3277" spans="4:4" x14ac:dyDescent="0.2">
      <c r="D3277" s="11"/>
    </row>
    <row r="3278" spans="4:4" x14ac:dyDescent="0.2">
      <c r="D3278" s="11"/>
    </row>
    <row r="3279" spans="4:4" x14ac:dyDescent="0.2">
      <c r="D3279" s="11"/>
    </row>
    <row r="3280" spans="4:4" x14ac:dyDescent="0.2">
      <c r="D3280" s="11"/>
    </row>
    <row r="3281" spans="4:4" x14ac:dyDescent="0.2">
      <c r="D3281" s="11"/>
    </row>
    <row r="3282" spans="4:4" x14ac:dyDescent="0.2">
      <c r="D3282" s="11"/>
    </row>
    <row r="3283" spans="4:4" x14ac:dyDescent="0.2">
      <c r="D3283" s="11"/>
    </row>
    <row r="3284" spans="4:4" x14ac:dyDescent="0.2">
      <c r="D3284" s="11"/>
    </row>
    <row r="3285" spans="4:4" x14ac:dyDescent="0.2">
      <c r="D3285" s="11"/>
    </row>
    <row r="3286" spans="4:4" x14ac:dyDescent="0.2">
      <c r="D3286" s="11"/>
    </row>
    <row r="3287" spans="4:4" x14ac:dyDescent="0.2">
      <c r="D3287" s="11"/>
    </row>
    <row r="3288" spans="4:4" x14ac:dyDescent="0.2">
      <c r="D3288" s="11"/>
    </row>
    <row r="3289" spans="4:4" x14ac:dyDescent="0.2">
      <c r="D3289" s="11"/>
    </row>
    <row r="3290" spans="4:4" x14ac:dyDescent="0.2">
      <c r="D3290" s="11"/>
    </row>
    <row r="3291" spans="4:4" x14ac:dyDescent="0.2">
      <c r="D3291" s="11"/>
    </row>
    <row r="3292" spans="4:4" x14ac:dyDescent="0.2">
      <c r="D3292" s="11"/>
    </row>
    <row r="3293" spans="4:4" x14ac:dyDescent="0.2">
      <c r="D3293" s="11"/>
    </row>
    <row r="3294" spans="4:4" x14ac:dyDescent="0.2">
      <c r="D3294" s="11"/>
    </row>
    <row r="3295" spans="4:4" x14ac:dyDescent="0.2">
      <c r="D3295" s="11"/>
    </row>
    <row r="3296" spans="4:4" x14ac:dyDescent="0.2">
      <c r="D3296" s="11"/>
    </row>
    <row r="3297" spans="4:4" x14ac:dyDescent="0.2">
      <c r="D3297" s="11"/>
    </row>
    <row r="3298" spans="4:4" x14ac:dyDescent="0.2">
      <c r="D3298" s="11"/>
    </row>
    <row r="3299" spans="4:4" x14ac:dyDescent="0.2">
      <c r="D3299" s="11"/>
    </row>
    <row r="3300" spans="4:4" x14ac:dyDescent="0.2">
      <c r="D3300" s="11"/>
    </row>
    <row r="3301" spans="4:4" x14ac:dyDescent="0.2">
      <c r="D3301" s="11"/>
    </row>
    <row r="3302" spans="4:4" x14ac:dyDescent="0.2">
      <c r="D3302" s="11"/>
    </row>
    <row r="3303" spans="4:4" x14ac:dyDescent="0.2">
      <c r="D3303" s="11"/>
    </row>
    <row r="3304" spans="4:4" x14ac:dyDescent="0.2">
      <c r="D3304" s="11"/>
    </row>
    <row r="3305" spans="4:4" x14ac:dyDescent="0.2">
      <c r="D3305" s="11"/>
    </row>
    <row r="3306" spans="4:4" x14ac:dyDescent="0.2">
      <c r="D3306" s="11"/>
    </row>
    <row r="3307" spans="4:4" x14ac:dyDescent="0.2">
      <c r="D3307" s="11"/>
    </row>
    <row r="3308" spans="4:4" x14ac:dyDescent="0.2">
      <c r="D3308" s="11"/>
    </row>
    <row r="3309" spans="4:4" x14ac:dyDescent="0.2">
      <c r="D3309" s="11"/>
    </row>
    <row r="3310" spans="4:4" x14ac:dyDescent="0.2">
      <c r="D3310" s="11"/>
    </row>
    <row r="3311" spans="4:4" x14ac:dyDescent="0.2">
      <c r="D3311" s="11"/>
    </row>
    <row r="3312" spans="4:4" x14ac:dyDescent="0.2">
      <c r="D3312" s="11"/>
    </row>
    <row r="3313" spans="4:4" x14ac:dyDescent="0.2">
      <c r="D3313" s="11"/>
    </row>
    <row r="3314" spans="4:4" x14ac:dyDescent="0.2">
      <c r="D3314" s="11"/>
    </row>
    <row r="3315" spans="4:4" x14ac:dyDescent="0.2">
      <c r="D3315" s="11"/>
    </row>
    <row r="3316" spans="4:4" x14ac:dyDescent="0.2">
      <c r="D3316" s="11"/>
    </row>
    <row r="3317" spans="4:4" x14ac:dyDescent="0.2">
      <c r="D3317" s="11"/>
    </row>
    <row r="3318" spans="4:4" x14ac:dyDescent="0.2">
      <c r="D3318" s="11"/>
    </row>
    <row r="3319" spans="4:4" x14ac:dyDescent="0.2">
      <c r="D3319" s="11"/>
    </row>
    <row r="3320" spans="4:4" x14ac:dyDescent="0.2">
      <c r="D3320" s="11"/>
    </row>
    <row r="3321" spans="4:4" x14ac:dyDescent="0.2">
      <c r="D3321" s="11"/>
    </row>
    <row r="3322" spans="4:4" x14ac:dyDescent="0.2">
      <c r="D3322" s="11"/>
    </row>
    <row r="3323" spans="4:4" x14ac:dyDescent="0.2">
      <c r="D3323" s="11"/>
    </row>
    <row r="3324" spans="4:4" x14ac:dyDescent="0.2">
      <c r="D3324" s="11"/>
    </row>
    <row r="3325" spans="4:4" x14ac:dyDescent="0.2">
      <c r="D3325" s="11"/>
    </row>
    <row r="3326" spans="4:4" x14ac:dyDescent="0.2">
      <c r="D3326" s="11"/>
    </row>
    <row r="3327" spans="4:4" x14ac:dyDescent="0.2">
      <c r="D3327" s="11"/>
    </row>
    <row r="3328" spans="4:4" x14ac:dyDescent="0.2">
      <c r="D3328" s="11"/>
    </row>
    <row r="3329" spans="4:4" x14ac:dyDescent="0.2">
      <c r="D3329" s="11"/>
    </row>
    <row r="3330" spans="4:4" x14ac:dyDescent="0.2">
      <c r="D3330" s="11"/>
    </row>
    <row r="3331" spans="4:4" x14ac:dyDescent="0.2">
      <c r="D3331" s="11"/>
    </row>
    <row r="3332" spans="4:4" x14ac:dyDescent="0.2">
      <c r="D3332" s="11"/>
    </row>
    <row r="3333" spans="4:4" x14ac:dyDescent="0.2">
      <c r="D3333" s="11"/>
    </row>
    <row r="3334" spans="4:4" x14ac:dyDescent="0.2">
      <c r="D3334" s="11"/>
    </row>
    <row r="3335" spans="4:4" x14ac:dyDescent="0.2">
      <c r="D3335" s="11"/>
    </row>
    <row r="3336" spans="4:4" x14ac:dyDescent="0.2">
      <c r="D3336" s="11"/>
    </row>
    <row r="3337" spans="4:4" x14ac:dyDescent="0.2">
      <c r="D3337" s="11"/>
    </row>
    <row r="3338" spans="4:4" x14ac:dyDescent="0.2">
      <c r="D3338" s="11"/>
    </row>
    <row r="3339" spans="4:4" x14ac:dyDescent="0.2">
      <c r="D3339" s="11"/>
    </row>
    <row r="3340" spans="4:4" x14ac:dyDescent="0.2">
      <c r="D3340" s="11"/>
    </row>
    <row r="3341" spans="4:4" x14ac:dyDescent="0.2">
      <c r="D3341" s="11"/>
    </row>
    <row r="3342" spans="4:4" x14ac:dyDescent="0.2">
      <c r="D3342" s="11"/>
    </row>
    <row r="3343" spans="4:4" x14ac:dyDescent="0.2">
      <c r="D3343" s="11"/>
    </row>
    <row r="3344" spans="4:4" x14ac:dyDescent="0.2">
      <c r="D3344" s="11"/>
    </row>
    <row r="3345" spans="4:4" x14ac:dyDescent="0.2">
      <c r="D3345" s="11"/>
    </row>
    <row r="3346" spans="4:4" x14ac:dyDescent="0.2">
      <c r="D3346" s="11"/>
    </row>
    <row r="3347" spans="4:4" x14ac:dyDescent="0.2">
      <c r="D3347" s="11"/>
    </row>
    <row r="3348" spans="4:4" x14ac:dyDescent="0.2">
      <c r="D3348" s="11"/>
    </row>
    <row r="3349" spans="4:4" x14ac:dyDescent="0.2">
      <c r="D3349" s="11"/>
    </row>
    <row r="3350" spans="4:4" x14ac:dyDescent="0.2">
      <c r="D3350" s="11"/>
    </row>
    <row r="3351" spans="4:4" x14ac:dyDescent="0.2">
      <c r="D3351" s="11"/>
    </row>
    <row r="3352" spans="4:4" x14ac:dyDescent="0.2">
      <c r="D3352" s="11"/>
    </row>
    <row r="3353" spans="4:4" x14ac:dyDescent="0.2">
      <c r="D3353" s="11"/>
    </row>
    <row r="3354" spans="4:4" x14ac:dyDescent="0.2">
      <c r="D3354" s="11"/>
    </row>
    <row r="3355" spans="4:4" x14ac:dyDescent="0.2">
      <c r="D3355" s="11"/>
    </row>
    <row r="3356" spans="4:4" x14ac:dyDescent="0.2">
      <c r="D3356" s="11"/>
    </row>
    <row r="3357" spans="4:4" x14ac:dyDescent="0.2">
      <c r="D3357" s="11"/>
    </row>
    <row r="3358" spans="4:4" x14ac:dyDescent="0.2">
      <c r="D3358" s="11"/>
    </row>
    <row r="3359" spans="4:4" x14ac:dyDescent="0.2">
      <c r="D3359" s="11"/>
    </row>
    <row r="3360" spans="4:4" x14ac:dyDescent="0.2">
      <c r="D3360" s="11"/>
    </row>
    <row r="3361" spans="4:4" x14ac:dyDescent="0.2">
      <c r="D3361" s="11"/>
    </row>
    <row r="3362" spans="4:4" x14ac:dyDescent="0.2">
      <c r="D3362" s="11"/>
    </row>
    <row r="3363" spans="4:4" x14ac:dyDescent="0.2">
      <c r="D3363" s="11"/>
    </row>
    <row r="3364" spans="4:4" x14ac:dyDescent="0.2">
      <c r="D3364" s="11"/>
    </row>
    <row r="3365" spans="4:4" x14ac:dyDescent="0.2">
      <c r="D3365" s="11"/>
    </row>
    <row r="3366" spans="4:4" x14ac:dyDescent="0.2">
      <c r="D3366" s="11"/>
    </row>
    <row r="3367" spans="4:4" x14ac:dyDescent="0.2">
      <c r="D3367" s="11"/>
    </row>
    <row r="3368" spans="4:4" x14ac:dyDescent="0.2">
      <c r="D3368" s="11"/>
    </row>
    <row r="3369" spans="4:4" x14ac:dyDescent="0.2">
      <c r="D3369" s="11"/>
    </row>
    <row r="3370" spans="4:4" x14ac:dyDescent="0.2">
      <c r="D3370" s="11"/>
    </row>
    <row r="3371" spans="4:4" x14ac:dyDescent="0.2">
      <c r="D3371" s="11"/>
    </row>
    <row r="3372" spans="4:4" x14ac:dyDescent="0.2">
      <c r="D3372" s="11"/>
    </row>
    <row r="3373" spans="4:4" x14ac:dyDescent="0.2">
      <c r="D3373" s="11"/>
    </row>
    <row r="3374" spans="4:4" x14ac:dyDescent="0.2">
      <c r="D3374" s="11"/>
    </row>
    <row r="3375" spans="4:4" x14ac:dyDescent="0.2">
      <c r="D3375" s="11"/>
    </row>
    <row r="3376" spans="4:4" x14ac:dyDescent="0.2">
      <c r="D3376" s="11"/>
    </row>
    <row r="3377" spans="4:4" x14ac:dyDescent="0.2">
      <c r="D3377" s="11"/>
    </row>
    <row r="3378" spans="4:4" x14ac:dyDescent="0.2">
      <c r="D3378" s="11"/>
    </row>
    <row r="3379" spans="4:4" x14ac:dyDescent="0.2">
      <c r="D3379" s="11"/>
    </row>
    <row r="3380" spans="4:4" x14ac:dyDescent="0.2">
      <c r="D3380" s="11"/>
    </row>
    <row r="3381" spans="4:4" x14ac:dyDescent="0.2">
      <c r="D3381" s="11"/>
    </row>
    <row r="3382" spans="4:4" x14ac:dyDescent="0.2">
      <c r="D3382" s="11"/>
    </row>
    <row r="3383" spans="4:4" x14ac:dyDescent="0.2">
      <c r="D3383" s="11"/>
    </row>
    <row r="3384" spans="4:4" x14ac:dyDescent="0.2">
      <c r="D3384" s="11"/>
    </row>
    <row r="3385" spans="4:4" x14ac:dyDescent="0.2">
      <c r="D3385" s="11"/>
    </row>
    <row r="3386" spans="4:4" x14ac:dyDescent="0.2">
      <c r="D3386" s="11"/>
    </row>
    <row r="3387" spans="4:4" x14ac:dyDescent="0.2">
      <c r="D3387" s="11"/>
    </row>
    <row r="3388" spans="4:4" x14ac:dyDescent="0.2">
      <c r="D3388" s="11"/>
    </row>
    <row r="3389" spans="4:4" x14ac:dyDescent="0.2">
      <c r="D3389" s="11"/>
    </row>
    <row r="3390" spans="4:4" x14ac:dyDescent="0.2">
      <c r="D3390" s="11"/>
    </row>
    <row r="3391" spans="4:4" x14ac:dyDescent="0.2">
      <c r="D3391" s="11"/>
    </row>
    <row r="3392" spans="4:4" x14ac:dyDescent="0.2">
      <c r="D3392" s="11"/>
    </row>
    <row r="3393" spans="4:4" x14ac:dyDescent="0.2">
      <c r="D3393" s="11"/>
    </row>
    <row r="3394" spans="4:4" x14ac:dyDescent="0.2">
      <c r="D3394" s="11"/>
    </row>
    <row r="3395" spans="4:4" x14ac:dyDescent="0.2">
      <c r="D3395" s="11"/>
    </row>
    <row r="3396" spans="4:4" x14ac:dyDescent="0.2">
      <c r="D3396" s="11"/>
    </row>
    <row r="3397" spans="4:4" x14ac:dyDescent="0.2">
      <c r="D3397" s="11"/>
    </row>
    <row r="3398" spans="4:4" x14ac:dyDescent="0.2">
      <c r="D3398" s="11"/>
    </row>
    <row r="3399" spans="4:4" x14ac:dyDescent="0.2">
      <c r="D3399" s="11"/>
    </row>
    <row r="3400" spans="4:4" x14ac:dyDescent="0.2">
      <c r="D3400" s="11"/>
    </row>
    <row r="3401" spans="4:4" x14ac:dyDescent="0.2">
      <c r="D3401" s="11"/>
    </row>
    <row r="3402" spans="4:4" x14ac:dyDescent="0.2">
      <c r="D3402" s="11"/>
    </row>
    <row r="3403" spans="4:4" x14ac:dyDescent="0.2">
      <c r="D3403" s="11"/>
    </row>
    <row r="3404" spans="4:4" x14ac:dyDescent="0.2">
      <c r="D3404" s="11"/>
    </row>
    <row r="3405" spans="4:4" x14ac:dyDescent="0.2">
      <c r="D3405" s="11"/>
    </row>
    <row r="3406" spans="4:4" x14ac:dyDescent="0.2">
      <c r="D3406" s="11"/>
    </row>
    <row r="3407" spans="4:4" x14ac:dyDescent="0.2">
      <c r="D3407" s="11"/>
    </row>
    <row r="3408" spans="4:4" x14ac:dyDescent="0.2">
      <c r="D3408" s="11"/>
    </row>
    <row r="3409" spans="4:4" x14ac:dyDescent="0.2">
      <c r="D3409" s="11"/>
    </row>
    <row r="3410" spans="4:4" x14ac:dyDescent="0.2">
      <c r="D3410" s="11"/>
    </row>
    <row r="3411" spans="4:4" x14ac:dyDescent="0.2">
      <c r="D3411" s="11"/>
    </row>
    <row r="3412" spans="4:4" x14ac:dyDescent="0.2">
      <c r="D3412" s="11"/>
    </row>
    <row r="3413" spans="4:4" x14ac:dyDescent="0.2">
      <c r="D3413" s="11"/>
    </row>
    <row r="3414" spans="4:4" x14ac:dyDescent="0.2">
      <c r="D3414" s="11"/>
    </row>
    <row r="3415" spans="4:4" x14ac:dyDescent="0.2">
      <c r="D3415" s="11"/>
    </row>
    <row r="3416" spans="4:4" x14ac:dyDescent="0.2">
      <c r="D3416" s="11"/>
    </row>
    <row r="3417" spans="4:4" x14ac:dyDescent="0.2">
      <c r="D3417" s="11"/>
    </row>
    <row r="3418" spans="4:4" x14ac:dyDescent="0.2">
      <c r="D3418" s="11"/>
    </row>
    <row r="3419" spans="4:4" x14ac:dyDescent="0.2">
      <c r="D3419" s="11"/>
    </row>
    <row r="3420" spans="4:4" x14ac:dyDescent="0.2">
      <c r="D3420" s="11"/>
    </row>
    <row r="3421" spans="4:4" x14ac:dyDescent="0.2">
      <c r="D3421" s="11"/>
    </row>
    <row r="3422" spans="4:4" x14ac:dyDescent="0.2">
      <c r="D3422" s="11"/>
    </row>
    <row r="3423" spans="4:4" x14ac:dyDescent="0.2">
      <c r="D3423" s="11"/>
    </row>
    <row r="3424" spans="4:4" x14ac:dyDescent="0.2">
      <c r="D3424" s="11"/>
    </row>
    <row r="3425" spans="4:4" x14ac:dyDescent="0.2">
      <c r="D3425" s="11"/>
    </row>
    <row r="3426" spans="4:4" x14ac:dyDescent="0.2">
      <c r="D3426" s="11"/>
    </row>
    <row r="3427" spans="4:4" x14ac:dyDescent="0.2">
      <c r="D3427" s="11"/>
    </row>
    <row r="3428" spans="4:4" x14ac:dyDescent="0.2">
      <c r="D3428" s="11"/>
    </row>
    <row r="3429" spans="4:4" x14ac:dyDescent="0.2">
      <c r="D3429" s="11"/>
    </row>
    <row r="3430" spans="4:4" x14ac:dyDescent="0.2">
      <c r="D3430" s="11"/>
    </row>
    <row r="3431" spans="4:4" x14ac:dyDescent="0.2">
      <c r="D3431" s="11"/>
    </row>
    <row r="3432" spans="4:4" x14ac:dyDescent="0.2">
      <c r="D3432" s="11"/>
    </row>
    <row r="3433" spans="4:4" x14ac:dyDescent="0.2">
      <c r="D3433" s="11"/>
    </row>
    <row r="3434" spans="4:4" x14ac:dyDescent="0.2">
      <c r="D3434" s="11"/>
    </row>
    <row r="3435" spans="4:4" x14ac:dyDescent="0.2">
      <c r="D3435" s="11"/>
    </row>
    <row r="3436" spans="4:4" x14ac:dyDescent="0.2">
      <c r="D3436" s="11"/>
    </row>
    <row r="3437" spans="4:4" x14ac:dyDescent="0.2">
      <c r="D3437" s="11"/>
    </row>
    <row r="3438" spans="4:4" x14ac:dyDescent="0.2">
      <c r="D3438" s="11"/>
    </row>
    <row r="3439" spans="4:4" x14ac:dyDescent="0.2">
      <c r="D3439" s="11"/>
    </row>
    <row r="3440" spans="4:4" x14ac:dyDescent="0.2">
      <c r="D3440" s="11"/>
    </row>
    <row r="3441" spans="4:4" x14ac:dyDescent="0.2">
      <c r="D3441" s="11"/>
    </row>
    <row r="3442" spans="4:4" x14ac:dyDescent="0.2">
      <c r="D3442" s="11"/>
    </row>
    <row r="3443" spans="4:4" x14ac:dyDescent="0.2">
      <c r="D3443" s="11"/>
    </row>
    <row r="3444" spans="4:4" x14ac:dyDescent="0.2">
      <c r="D3444" s="11"/>
    </row>
    <row r="3445" spans="4:4" x14ac:dyDescent="0.2">
      <c r="D3445" s="11"/>
    </row>
    <row r="3446" spans="4:4" x14ac:dyDescent="0.2">
      <c r="D3446" s="11"/>
    </row>
    <row r="3447" spans="4:4" x14ac:dyDescent="0.2">
      <c r="D3447" s="11"/>
    </row>
    <row r="3448" spans="4:4" x14ac:dyDescent="0.2">
      <c r="D3448" s="11"/>
    </row>
    <row r="3449" spans="4:4" x14ac:dyDescent="0.2">
      <c r="D3449" s="11"/>
    </row>
    <row r="3450" spans="4:4" x14ac:dyDescent="0.2">
      <c r="D3450" s="11"/>
    </row>
    <row r="3451" spans="4:4" x14ac:dyDescent="0.2">
      <c r="D3451" s="11"/>
    </row>
    <row r="3452" spans="4:4" x14ac:dyDescent="0.2">
      <c r="D3452" s="11"/>
    </row>
    <row r="3453" spans="4:4" x14ac:dyDescent="0.2">
      <c r="D3453" s="11"/>
    </row>
    <row r="3454" spans="4:4" x14ac:dyDescent="0.2">
      <c r="D3454" s="11"/>
    </row>
    <row r="3455" spans="4:4" x14ac:dyDescent="0.2">
      <c r="D3455" s="11"/>
    </row>
    <row r="3456" spans="4:4" x14ac:dyDescent="0.2">
      <c r="D3456" s="11"/>
    </row>
    <row r="3457" spans="4:4" x14ac:dyDescent="0.2">
      <c r="D3457" s="11"/>
    </row>
    <row r="3458" spans="4:4" x14ac:dyDescent="0.2">
      <c r="D3458" s="11"/>
    </row>
    <row r="3459" spans="4:4" x14ac:dyDescent="0.2">
      <c r="D3459" s="11"/>
    </row>
    <row r="3460" spans="4:4" x14ac:dyDescent="0.2">
      <c r="D3460" s="11"/>
    </row>
    <row r="3461" spans="4:4" x14ac:dyDescent="0.2">
      <c r="D3461" s="11"/>
    </row>
    <row r="3462" spans="4:4" x14ac:dyDescent="0.2">
      <c r="D3462" s="11"/>
    </row>
    <row r="3463" spans="4:4" x14ac:dyDescent="0.2">
      <c r="D3463" s="11"/>
    </row>
    <row r="3464" spans="4:4" x14ac:dyDescent="0.2">
      <c r="D3464" s="11"/>
    </row>
    <row r="3465" spans="4:4" x14ac:dyDescent="0.2">
      <c r="D3465" s="11"/>
    </row>
    <row r="3466" spans="4:4" x14ac:dyDescent="0.2">
      <c r="D3466" s="11"/>
    </row>
    <row r="3467" spans="4:4" x14ac:dyDescent="0.2">
      <c r="D3467" s="11"/>
    </row>
    <row r="3468" spans="4:4" x14ac:dyDescent="0.2">
      <c r="D3468" s="11"/>
    </row>
    <row r="3469" spans="4:4" x14ac:dyDescent="0.2">
      <c r="D3469" s="11"/>
    </row>
    <row r="3470" spans="4:4" x14ac:dyDescent="0.2">
      <c r="D3470" s="11"/>
    </row>
    <row r="3471" spans="4:4" x14ac:dyDescent="0.2">
      <c r="D3471" s="11"/>
    </row>
    <row r="3472" spans="4:4" x14ac:dyDescent="0.2">
      <c r="D3472" s="11"/>
    </row>
    <row r="3473" spans="4:4" x14ac:dyDescent="0.2">
      <c r="D3473" s="11"/>
    </row>
    <row r="3474" spans="4:4" x14ac:dyDescent="0.2">
      <c r="D3474" s="11"/>
    </row>
    <row r="3475" spans="4:4" x14ac:dyDescent="0.2">
      <c r="D3475" s="11"/>
    </row>
    <row r="3476" spans="4:4" x14ac:dyDescent="0.2">
      <c r="D3476" s="11"/>
    </row>
    <row r="3477" spans="4:4" x14ac:dyDescent="0.2">
      <c r="D3477" s="11"/>
    </row>
    <row r="3478" spans="4:4" x14ac:dyDescent="0.2">
      <c r="D3478" s="11"/>
    </row>
    <row r="3479" spans="4:4" x14ac:dyDescent="0.2">
      <c r="D3479" s="11"/>
    </row>
    <row r="3480" spans="4:4" x14ac:dyDescent="0.2">
      <c r="D3480" s="11"/>
    </row>
    <row r="3481" spans="4:4" x14ac:dyDescent="0.2">
      <c r="D3481" s="11"/>
    </row>
    <row r="3482" spans="4:4" x14ac:dyDescent="0.2">
      <c r="D3482" s="11"/>
    </row>
    <row r="3483" spans="4:4" x14ac:dyDescent="0.2">
      <c r="D3483" s="11"/>
    </row>
    <row r="3484" spans="4:4" x14ac:dyDescent="0.2">
      <c r="D3484" s="11"/>
    </row>
    <row r="3485" spans="4:4" x14ac:dyDescent="0.2">
      <c r="D3485" s="11"/>
    </row>
    <row r="3486" spans="4:4" x14ac:dyDescent="0.2">
      <c r="D3486" s="11"/>
    </row>
    <row r="3487" spans="4:4" x14ac:dyDescent="0.2">
      <c r="D3487" s="11"/>
    </row>
    <row r="3488" spans="4:4" x14ac:dyDescent="0.2">
      <c r="D3488" s="11"/>
    </row>
    <row r="3489" spans="4:4" x14ac:dyDescent="0.2">
      <c r="D3489" s="11"/>
    </row>
    <row r="3490" spans="4:4" x14ac:dyDescent="0.2">
      <c r="D3490" s="11"/>
    </row>
    <row r="3491" spans="4:4" x14ac:dyDescent="0.2">
      <c r="D3491" s="11"/>
    </row>
    <row r="3492" spans="4:4" x14ac:dyDescent="0.2">
      <c r="D3492" s="11"/>
    </row>
    <row r="3493" spans="4:4" x14ac:dyDescent="0.2">
      <c r="D3493" s="11"/>
    </row>
    <row r="3494" spans="4:4" x14ac:dyDescent="0.2">
      <c r="D3494" s="11"/>
    </row>
    <row r="3495" spans="4:4" x14ac:dyDescent="0.2">
      <c r="D3495" s="11"/>
    </row>
    <row r="3496" spans="4:4" x14ac:dyDescent="0.2">
      <c r="D3496" s="11"/>
    </row>
    <row r="3497" spans="4:4" x14ac:dyDescent="0.2">
      <c r="D3497" s="11"/>
    </row>
    <row r="3498" spans="4:4" x14ac:dyDescent="0.2">
      <c r="D3498" s="11"/>
    </row>
    <row r="3499" spans="4:4" x14ac:dyDescent="0.2">
      <c r="D3499" s="11"/>
    </row>
    <row r="3500" spans="4:4" x14ac:dyDescent="0.2">
      <c r="D3500" s="11"/>
    </row>
    <row r="3501" spans="4:4" x14ac:dyDescent="0.2">
      <c r="D3501" s="11"/>
    </row>
    <row r="3502" spans="4:4" x14ac:dyDescent="0.2">
      <c r="D3502" s="11"/>
    </row>
    <row r="3503" spans="4:4" x14ac:dyDescent="0.2">
      <c r="D3503" s="11"/>
    </row>
    <row r="3504" spans="4:4" x14ac:dyDescent="0.2">
      <c r="D3504" s="11"/>
    </row>
    <row r="3505" spans="4:4" x14ac:dyDescent="0.2">
      <c r="D3505" s="11"/>
    </row>
    <row r="3506" spans="4:4" x14ac:dyDescent="0.2">
      <c r="D3506" s="11"/>
    </row>
    <row r="3507" spans="4:4" x14ac:dyDescent="0.2">
      <c r="D3507" s="11"/>
    </row>
    <row r="3508" spans="4:4" x14ac:dyDescent="0.2">
      <c r="D3508" s="11"/>
    </row>
    <row r="3509" spans="4:4" x14ac:dyDescent="0.2">
      <c r="D3509" s="11"/>
    </row>
    <row r="3510" spans="4:4" x14ac:dyDescent="0.2">
      <c r="D3510" s="11"/>
    </row>
    <row r="3511" spans="4:4" x14ac:dyDescent="0.2">
      <c r="D3511" s="11"/>
    </row>
    <row r="3512" spans="4:4" x14ac:dyDescent="0.2">
      <c r="D3512" s="11"/>
    </row>
    <row r="3513" spans="4:4" x14ac:dyDescent="0.2">
      <c r="D3513" s="11"/>
    </row>
    <row r="3514" spans="4:4" x14ac:dyDescent="0.2">
      <c r="D3514" s="11"/>
    </row>
    <row r="3515" spans="4:4" x14ac:dyDescent="0.2">
      <c r="D3515" s="11"/>
    </row>
    <row r="3516" spans="4:4" x14ac:dyDescent="0.2">
      <c r="D3516" s="11"/>
    </row>
    <row r="3517" spans="4:4" x14ac:dyDescent="0.2">
      <c r="D3517" s="11"/>
    </row>
    <row r="3518" spans="4:4" x14ac:dyDescent="0.2">
      <c r="D3518" s="11"/>
    </row>
    <row r="3519" spans="4:4" x14ac:dyDescent="0.2">
      <c r="D3519" s="11"/>
    </row>
    <row r="3520" spans="4:4" x14ac:dyDescent="0.2">
      <c r="D3520" s="11"/>
    </row>
    <row r="3521" spans="4:4" x14ac:dyDescent="0.2">
      <c r="D3521" s="11"/>
    </row>
    <row r="3522" spans="4:4" x14ac:dyDescent="0.2">
      <c r="D3522" s="11"/>
    </row>
    <row r="3523" spans="4:4" x14ac:dyDescent="0.2">
      <c r="D3523" s="11"/>
    </row>
    <row r="3524" spans="4:4" x14ac:dyDescent="0.2">
      <c r="D3524" s="11"/>
    </row>
    <row r="3525" spans="4:4" x14ac:dyDescent="0.2">
      <c r="D3525" s="11"/>
    </row>
    <row r="3526" spans="4:4" x14ac:dyDescent="0.2">
      <c r="D3526" s="11"/>
    </row>
    <row r="3527" spans="4:4" x14ac:dyDescent="0.2">
      <c r="D3527" s="11"/>
    </row>
    <row r="3528" spans="4:4" x14ac:dyDescent="0.2">
      <c r="D3528" s="11"/>
    </row>
    <row r="3529" spans="4:4" x14ac:dyDescent="0.2">
      <c r="D3529" s="11"/>
    </row>
    <row r="3530" spans="4:4" x14ac:dyDescent="0.2">
      <c r="D3530" s="11"/>
    </row>
    <row r="3531" spans="4:4" x14ac:dyDescent="0.2">
      <c r="D3531" s="11"/>
    </row>
    <row r="3532" spans="4:4" x14ac:dyDescent="0.2">
      <c r="D3532" s="11"/>
    </row>
    <row r="3533" spans="4:4" x14ac:dyDescent="0.2">
      <c r="D3533" s="11"/>
    </row>
    <row r="3534" spans="4:4" x14ac:dyDescent="0.2">
      <c r="D3534" s="11"/>
    </row>
    <row r="3535" spans="4:4" x14ac:dyDescent="0.2">
      <c r="D3535" s="11"/>
    </row>
    <row r="3536" spans="4:4" x14ac:dyDescent="0.2">
      <c r="D3536" s="11"/>
    </row>
    <row r="3537" spans="4:4" x14ac:dyDescent="0.2">
      <c r="D3537" s="11"/>
    </row>
    <row r="3538" spans="4:4" x14ac:dyDescent="0.2">
      <c r="D3538" s="11"/>
    </row>
    <row r="3539" spans="4:4" x14ac:dyDescent="0.2">
      <c r="D3539" s="11"/>
    </row>
    <row r="3540" spans="4:4" x14ac:dyDescent="0.2">
      <c r="D3540" s="11"/>
    </row>
    <row r="3541" spans="4:4" x14ac:dyDescent="0.2">
      <c r="D3541" s="11"/>
    </row>
    <row r="3542" spans="4:4" x14ac:dyDescent="0.2">
      <c r="D3542" s="11"/>
    </row>
    <row r="3543" spans="4:4" x14ac:dyDescent="0.2">
      <c r="D3543" s="11"/>
    </row>
    <row r="3544" spans="4:4" x14ac:dyDescent="0.2">
      <c r="D3544" s="11"/>
    </row>
    <row r="3545" spans="4:4" x14ac:dyDescent="0.2">
      <c r="D3545" s="11"/>
    </row>
    <row r="3546" spans="4:4" x14ac:dyDescent="0.2">
      <c r="D3546" s="11"/>
    </row>
    <row r="3547" spans="4:4" x14ac:dyDescent="0.2">
      <c r="D3547" s="11"/>
    </row>
    <row r="3548" spans="4:4" x14ac:dyDescent="0.2">
      <c r="D3548" s="11"/>
    </row>
    <row r="3549" spans="4:4" x14ac:dyDescent="0.2">
      <c r="D3549" s="11"/>
    </row>
    <row r="3550" spans="4:4" x14ac:dyDescent="0.2">
      <c r="D3550" s="11"/>
    </row>
    <row r="3551" spans="4:4" x14ac:dyDescent="0.2">
      <c r="D3551" s="11"/>
    </row>
    <row r="3552" spans="4:4" x14ac:dyDescent="0.2">
      <c r="D3552" s="11"/>
    </row>
    <row r="3553" spans="4:4" x14ac:dyDescent="0.2">
      <c r="D3553" s="11"/>
    </row>
    <row r="3554" spans="4:4" x14ac:dyDescent="0.2">
      <c r="D3554" s="11"/>
    </row>
    <row r="3555" spans="4:4" x14ac:dyDescent="0.2">
      <c r="D3555" s="11"/>
    </row>
    <row r="3556" spans="4:4" x14ac:dyDescent="0.2">
      <c r="D3556" s="11"/>
    </row>
    <row r="3557" spans="4:4" x14ac:dyDescent="0.2">
      <c r="D3557" s="11"/>
    </row>
    <row r="3558" spans="4:4" x14ac:dyDescent="0.2">
      <c r="D3558" s="11"/>
    </row>
    <row r="3559" spans="4:4" x14ac:dyDescent="0.2">
      <c r="D3559" s="11"/>
    </row>
    <row r="3560" spans="4:4" x14ac:dyDescent="0.2">
      <c r="D3560" s="11"/>
    </row>
    <row r="3561" spans="4:4" x14ac:dyDescent="0.2">
      <c r="D3561" s="11"/>
    </row>
    <row r="3562" spans="4:4" x14ac:dyDescent="0.2">
      <c r="D3562" s="11"/>
    </row>
    <row r="3563" spans="4:4" x14ac:dyDescent="0.2">
      <c r="D3563" s="11"/>
    </row>
    <row r="3564" spans="4:4" x14ac:dyDescent="0.2">
      <c r="D3564" s="11"/>
    </row>
    <row r="3565" spans="4:4" x14ac:dyDescent="0.2">
      <c r="D3565" s="11"/>
    </row>
    <row r="3566" spans="4:4" x14ac:dyDescent="0.2">
      <c r="D3566" s="11"/>
    </row>
    <row r="3567" spans="4:4" x14ac:dyDescent="0.2">
      <c r="D3567" s="11"/>
    </row>
    <row r="3568" spans="4:4" x14ac:dyDescent="0.2">
      <c r="D3568" s="11"/>
    </row>
    <row r="3569" spans="4:4" x14ac:dyDescent="0.2">
      <c r="D3569" s="11"/>
    </row>
    <row r="3570" spans="4:4" x14ac:dyDescent="0.2">
      <c r="D3570" s="11"/>
    </row>
    <row r="3571" spans="4:4" x14ac:dyDescent="0.2">
      <c r="D3571" s="11"/>
    </row>
    <row r="3572" spans="4:4" x14ac:dyDescent="0.2">
      <c r="D3572" s="11"/>
    </row>
    <row r="3573" spans="4:4" x14ac:dyDescent="0.2">
      <c r="D3573" s="11"/>
    </row>
    <row r="3574" spans="4:4" x14ac:dyDescent="0.2">
      <c r="D3574" s="11"/>
    </row>
    <row r="3575" spans="4:4" x14ac:dyDescent="0.2">
      <c r="D3575" s="11"/>
    </row>
    <row r="3576" spans="4:4" x14ac:dyDescent="0.2">
      <c r="D3576" s="11"/>
    </row>
    <row r="3577" spans="4:4" x14ac:dyDescent="0.2">
      <c r="D3577" s="11"/>
    </row>
    <row r="3578" spans="4:4" x14ac:dyDescent="0.2">
      <c r="D3578" s="11"/>
    </row>
    <row r="3579" spans="4:4" x14ac:dyDescent="0.2">
      <c r="D3579" s="11"/>
    </row>
    <row r="3580" spans="4:4" x14ac:dyDescent="0.2">
      <c r="D3580" s="11"/>
    </row>
    <row r="3581" spans="4:4" x14ac:dyDescent="0.2">
      <c r="D3581" s="11"/>
    </row>
    <row r="3582" spans="4:4" x14ac:dyDescent="0.2">
      <c r="D3582" s="11"/>
    </row>
    <row r="3583" spans="4:4" x14ac:dyDescent="0.2">
      <c r="D3583" s="11"/>
    </row>
    <row r="3584" spans="4:4" x14ac:dyDescent="0.2">
      <c r="D3584" s="11"/>
    </row>
    <row r="3585" spans="4:4" x14ac:dyDescent="0.2">
      <c r="D3585" s="11"/>
    </row>
    <row r="3586" spans="4:4" x14ac:dyDescent="0.2">
      <c r="D3586" s="11"/>
    </row>
    <row r="3587" spans="4:4" x14ac:dyDescent="0.2">
      <c r="D3587" s="11"/>
    </row>
    <row r="3588" spans="4:4" x14ac:dyDescent="0.2">
      <c r="D3588" s="11"/>
    </row>
    <row r="3589" spans="4:4" x14ac:dyDescent="0.2">
      <c r="D3589" s="11"/>
    </row>
    <row r="3590" spans="4:4" x14ac:dyDescent="0.2">
      <c r="D3590" s="11"/>
    </row>
    <row r="3591" spans="4:4" x14ac:dyDescent="0.2">
      <c r="D3591" s="11"/>
    </row>
    <row r="3592" spans="4:4" x14ac:dyDescent="0.2">
      <c r="D3592" s="11"/>
    </row>
    <row r="3593" spans="4:4" x14ac:dyDescent="0.2">
      <c r="D3593" s="11"/>
    </row>
    <row r="3594" spans="4:4" x14ac:dyDescent="0.2">
      <c r="D3594" s="11"/>
    </row>
    <row r="3595" spans="4:4" x14ac:dyDescent="0.2">
      <c r="D3595" s="11"/>
    </row>
    <row r="3596" spans="4:4" x14ac:dyDescent="0.2">
      <c r="D3596" s="11"/>
    </row>
    <row r="3597" spans="4:4" x14ac:dyDescent="0.2">
      <c r="D3597" s="11"/>
    </row>
    <row r="3598" spans="4:4" x14ac:dyDescent="0.2">
      <c r="D3598" s="11"/>
    </row>
    <row r="3599" spans="4:4" x14ac:dyDescent="0.2">
      <c r="D3599" s="11"/>
    </row>
    <row r="3600" spans="4:4" x14ac:dyDescent="0.2">
      <c r="D3600" s="11"/>
    </row>
    <row r="3601" spans="4:4" x14ac:dyDescent="0.2">
      <c r="D3601" s="11"/>
    </row>
    <row r="3602" spans="4:4" x14ac:dyDescent="0.2">
      <c r="D3602" s="11"/>
    </row>
    <row r="3603" spans="4:4" x14ac:dyDescent="0.2">
      <c r="D3603" s="11"/>
    </row>
    <row r="3604" spans="4:4" x14ac:dyDescent="0.2">
      <c r="D3604" s="11"/>
    </row>
    <row r="3605" spans="4:4" x14ac:dyDescent="0.2">
      <c r="D3605" s="11"/>
    </row>
    <row r="3606" spans="4:4" x14ac:dyDescent="0.2">
      <c r="D3606" s="11"/>
    </row>
    <row r="3607" spans="4:4" x14ac:dyDescent="0.2">
      <c r="D3607" s="11"/>
    </row>
    <row r="3608" spans="4:4" x14ac:dyDescent="0.2">
      <c r="D3608" s="11"/>
    </row>
    <row r="3609" spans="4:4" x14ac:dyDescent="0.2">
      <c r="D3609" s="11"/>
    </row>
    <row r="3610" spans="4:4" x14ac:dyDescent="0.2">
      <c r="D3610" s="11"/>
    </row>
    <row r="3611" spans="4:4" x14ac:dyDescent="0.2">
      <c r="D3611" s="11"/>
    </row>
    <row r="3612" spans="4:4" x14ac:dyDescent="0.2">
      <c r="D3612" s="11"/>
    </row>
    <row r="3613" spans="4:4" x14ac:dyDescent="0.2">
      <c r="D3613" s="11"/>
    </row>
    <row r="3614" spans="4:4" x14ac:dyDescent="0.2">
      <c r="D3614" s="11"/>
    </row>
    <row r="3615" spans="4:4" x14ac:dyDescent="0.2">
      <c r="D3615" s="11"/>
    </row>
    <row r="3616" spans="4:4" x14ac:dyDescent="0.2">
      <c r="D3616" s="11"/>
    </row>
    <row r="3617" spans="4:4" x14ac:dyDescent="0.2">
      <c r="D3617" s="11"/>
    </row>
    <row r="3618" spans="4:4" x14ac:dyDescent="0.2">
      <c r="D3618" s="11"/>
    </row>
    <row r="3619" spans="4:4" x14ac:dyDescent="0.2">
      <c r="D3619" s="11"/>
    </row>
    <row r="3620" spans="4:4" x14ac:dyDescent="0.2">
      <c r="D3620" s="11"/>
    </row>
    <row r="3621" spans="4:4" x14ac:dyDescent="0.2">
      <c r="D3621" s="11"/>
    </row>
    <row r="3622" spans="4:4" x14ac:dyDescent="0.2">
      <c r="D3622" s="11"/>
    </row>
    <row r="3623" spans="4:4" x14ac:dyDescent="0.2">
      <c r="D3623" s="11"/>
    </row>
    <row r="3624" spans="4:4" x14ac:dyDescent="0.2">
      <c r="D3624" s="11"/>
    </row>
    <row r="3625" spans="4:4" x14ac:dyDescent="0.2">
      <c r="D3625" s="11"/>
    </row>
    <row r="3626" spans="4:4" x14ac:dyDescent="0.2">
      <c r="D3626" s="11"/>
    </row>
    <row r="3627" spans="4:4" x14ac:dyDescent="0.2">
      <c r="D3627" s="11"/>
    </row>
    <row r="3628" spans="4:4" x14ac:dyDescent="0.2">
      <c r="D3628" s="11"/>
    </row>
    <row r="3629" spans="4:4" x14ac:dyDescent="0.2">
      <c r="D3629" s="11"/>
    </row>
    <row r="3630" spans="4:4" x14ac:dyDescent="0.2">
      <c r="D3630" s="11"/>
    </row>
    <row r="3631" spans="4:4" x14ac:dyDescent="0.2">
      <c r="D3631" s="11"/>
    </row>
    <row r="3632" spans="4:4" x14ac:dyDescent="0.2">
      <c r="D3632" s="11"/>
    </row>
    <row r="3633" spans="4:4" x14ac:dyDescent="0.2">
      <c r="D3633" s="11"/>
    </row>
    <row r="3634" spans="4:4" x14ac:dyDescent="0.2">
      <c r="D3634" s="11"/>
    </row>
    <row r="3635" spans="4:4" x14ac:dyDescent="0.2">
      <c r="D3635" s="11"/>
    </row>
    <row r="3636" spans="4:4" x14ac:dyDescent="0.2">
      <c r="D3636" s="11"/>
    </row>
    <row r="3637" spans="4:4" x14ac:dyDescent="0.2">
      <c r="D3637" s="11"/>
    </row>
    <row r="3638" spans="4:4" x14ac:dyDescent="0.2">
      <c r="D3638" s="11"/>
    </row>
    <row r="3639" spans="4:4" x14ac:dyDescent="0.2">
      <c r="D3639" s="11"/>
    </row>
    <row r="3640" spans="4:4" x14ac:dyDescent="0.2">
      <c r="D3640" s="11"/>
    </row>
    <row r="3641" spans="4:4" x14ac:dyDescent="0.2">
      <c r="D3641" s="11"/>
    </row>
    <row r="3642" spans="4:4" x14ac:dyDescent="0.2">
      <c r="D3642" s="11"/>
    </row>
    <row r="3643" spans="4:4" x14ac:dyDescent="0.2">
      <c r="D3643" s="11"/>
    </row>
    <row r="3644" spans="4:4" x14ac:dyDescent="0.2">
      <c r="D3644" s="11"/>
    </row>
    <row r="3645" spans="4:4" x14ac:dyDescent="0.2">
      <c r="D3645" s="11"/>
    </row>
    <row r="3646" spans="4:4" x14ac:dyDescent="0.2">
      <c r="D3646" s="11"/>
    </row>
    <row r="3647" spans="4:4" x14ac:dyDescent="0.2">
      <c r="D3647" s="11"/>
    </row>
    <row r="3648" spans="4:4" x14ac:dyDescent="0.2">
      <c r="D3648" s="11"/>
    </row>
    <row r="3649" spans="4:4" x14ac:dyDescent="0.2">
      <c r="D3649" s="11"/>
    </row>
    <row r="3650" spans="4:4" x14ac:dyDescent="0.2">
      <c r="D3650" s="11"/>
    </row>
    <row r="3651" spans="4:4" x14ac:dyDescent="0.2">
      <c r="D3651" s="11"/>
    </row>
    <row r="3652" spans="4:4" x14ac:dyDescent="0.2">
      <c r="D3652" s="11"/>
    </row>
    <row r="3653" spans="4:4" x14ac:dyDescent="0.2">
      <c r="D3653" s="11"/>
    </row>
    <row r="3654" spans="4:4" x14ac:dyDescent="0.2">
      <c r="D3654" s="11"/>
    </row>
    <row r="3655" spans="4:4" x14ac:dyDescent="0.2">
      <c r="D3655" s="11"/>
    </row>
    <row r="3656" spans="4:4" x14ac:dyDescent="0.2">
      <c r="D3656" s="11"/>
    </row>
    <row r="3657" spans="4:4" x14ac:dyDescent="0.2">
      <c r="D3657" s="11"/>
    </row>
    <row r="3658" spans="4:4" x14ac:dyDescent="0.2">
      <c r="D3658" s="11"/>
    </row>
    <row r="3659" spans="4:4" x14ac:dyDescent="0.2">
      <c r="D3659" s="11"/>
    </row>
    <row r="3660" spans="4:4" x14ac:dyDescent="0.2">
      <c r="D3660" s="11"/>
    </row>
    <row r="3661" spans="4:4" x14ac:dyDescent="0.2">
      <c r="D3661" s="11"/>
    </row>
    <row r="3662" spans="4:4" x14ac:dyDescent="0.2">
      <c r="D3662" s="11"/>
    </row>
    <row r="3663" spans="4:4" x14ac:dyDescent="0.2">
      <c r="D3663" s="11"/>
    </row>
    <row r="3664" spans="4:4" x14ac:dyDescent="0.2">
      <c r="D3664" s="11"/>
    </row>
    <row r="3665" spans="4:4" x14ac:dyDescent="0.2">
      <c r="D3665" s="11"/>
    </row>
    <row r="3666" spans="4:4" x14ac:dyDescent="0.2">
      <c r="D3666" s="11"/>
    </row>
    <row r="3667" spans="4:4" x14ac:dyDescent="0.2">
      <c r="D3667" s="11"/>
    </row>
    <row r="3668" spans="4:4" x14ac:dyDescent="0.2">
      <c r="D3668" s="11"/>
    </row>
    <row r="3669" spans="4:4" x14ac:dyDescent="0.2">
      <c r="D3669" s="11"/>
    </row>
    <row r="3670" spans="4:4" x14ac:dyDescent="0.2">
      <c r="D3670" s="11"/>
    </row>
    <row r="3671" spans="4:4" x14ac:dyDescent="0.2">
      <c r="D3671" s="11"/>
    </row>
    <row r="3672" spans="4:4" x14ac:dyDescent="0.2">
      <c r="D3672" s="11"/>
    </row>
    <row r="3673" spans="4:4" x14ac:dyDescent="0.2">
      <c r="D3673" s="11"/>
    </row>
    <row r="3674" spans="4:4" x14ac:dyDescent="0.2">
      <c r="D3674" s="11"/>
    </row>
    <row r="3675" spans="4:4" x14ac:dyDescent="0.2">
      <c r="D3675" s="11"/>
    </row>
    <row r="3676" spans="4:4" x14ac:dyDescent="0.2">
      <c r="D3676" s="11"/>
    </row>
    <row r="3677" spans="4:4" x14ac:dyDescent="0.2">
      <c r="D3677" s="11"/>
    </row>
    <row r="3678" spans="4:4" x14ac:dyDescent="0.2">
      <c r="D3678" s="11"/>
    </row>
    <row r="3679" spans="4:4" x14ac:dyDescent="0.2">
      <c r="D3679" s="11"/>
    </row>
    <row r="3680" spans="4:4" x14ac:dyDescent="0.2">
      <c r="D3680" s="11"/>
    </row>
    <row r="3681" spans="4:4" x14ac:dyDescent="0.2">
      <c r="D3681" s="11"/>
    </row>
    <row r="3682" spans="4:4" x14ac:dyDescent="0.2">
      <c r="D3682" s="11"/>
    </row>
    <row r="3683" spans="4:4" x14ac:dyDescent="0.2">
      <c r="D3683" s="11"/>
    </row>
    <row r="3684" spans="4:4" x14ac:dyDescent="0.2">
      <c r="D3684" s="11"/>
    </row>
    <row r="3685" spans="4:4" x14ac:dyDescent="0.2">
      <c r="D3685" s="11"/>
    </row>
    <row r="3686" spans="4:4" x14ac:dyDescent="0.2">
      <c r="D3686" s="11"/>
    </row>
    <row r="3687" spans="4:4" x14ac:dyDescent="0.2">
      <c r="D3687" s="11"/>
    </row>
    <row r="3688" spans="4:4" x14ac:dyDescent="0.2">
      <c r="D3688" s="11"/>
    </row>
    <row r="3689" spans="4:4" x14ac:dyDescent="0.2">
      <c r="D3689" s="11"/>
    </row>
    <row r="3690" spans="4:4" x14ac:dyDescent="0.2">
      <c r="D3690" s="11"/>
    </row>
    <row r="3691" spans="4:4" x14ac:dyDescent="0.2">
      <c r="D3691" s="11"/>
    </row>
    <row r="3692" spans="4:4" x14ac:dyDescent="0.2">
      <c r="D3692" s="11"/>
    </row>
    <row r="3693" spans="4:4" x14ac:dyDescent="0.2">
      <c r="D3693" s="11"/>
    </row>
    <row r="3694" spans="4:4" x14ac:dyDescent="0.2">
      <c r="D3694" s="11"/>
    </row>
    <row r="3695" spans="4:4" x14ac:dyDescent="0.2">
      <c r="D3695" s="11"/>
    </row>
    <row r="3696" spans="4:4" x14ac:dyDescent="0.2">
      <c r="D3696" s="11"/>
    </row>
    <row r="3697" spans="4:4" x14ac:dyDescent="0.2">
      <c r="D3697" s="11"/>
    </row>
    <row r="3698" spans="4:4" x14ac:dyDescent="0.2">
      <c r="D3698" s="11"/>
    </row>
    <row r="3699" spans="4:4" x14ac:dyDescent="0.2">
      <c r="D3699" s="11"/>
    </row>
    <row r="3700" spans="4:4" x14ac:dyDescent="0.2">
      <c r="D3700" s="11"/>
    </row>
    <row r="3701" spans="4:4" x14ac:dyDescent="0.2">
      <c r="D3701" s="11"/>
    </row>
    <row r="3702" spans="4:4" x14ac:dyDescent="0.2">
      <c r="D3702" s="11"/>
    </row>
    <row r="3703" spans="4:4" x14ac:dyDescent="0.2">
      <c r="D3703" s="11"/>
    </row>
    <row r="3704" spans="4:4" x14ac:dyDescent="0.2">
      <c r="D3704" s="11"/>
    </row>
    <row r="3705" spans="4:4" x14ac:dyDescent="0.2">
      <c r="D3705" s="11"/>
    </row>
    <row r="3706" spans="4:4" x14ac:dyDescent="0.2">
      <c r="D3706" s="11"/>
    </row>
    <row r="3707" spans="4:4" x14ac:dyDescent="0.2">
      <c r="D3707" s="11"/>
    </row>
    <row r="3708" spans="4:4" x14ac:dyDescent="0.2">
      <c r="D3708" s="11"/>
    </row>
    <row r="3709" spans="4:4" x14ac:dyDescent="0.2">
      <c r="D3709" s="11"/>
    </row>
    <row r="3710" spans="4:4" x14ac:dyDescent="0.2">
      <c r="D3710" s="11"/>
    </row>
    <row r="3711" spans="4:4" x14ac:dyDescent="0.2">
      <c r="D3711" s="11"/>
    </row>
    <row r="3712" spans="4:4" x14ac:dyDescent="0.2">
      <c r="D3712" s="11"/>
    </row>
    <row r="3713" spans="4:4" x14ac:dyDescent="0.2">
      <c r="D3713" s="11"/>
    </row>
    <row r="3714" spans="4:4" x14ac:dyDescent="0.2">
      <c r="D3714" s="11"/>
    </row>
    <row r="3715" spans="4:4" x14ac:dyDescent="0.2">
      <c r="D3715" s="11"/>
    </row>
    <row r="3716" spans="4:4" x14ac:dyDescent="0.2">
      <c r="D3716" s="11"/>
    </row>
    <row r="3717" spans="4:4" x14ac:dyDescent="0.2">
      <c r="D3717" s="11"/>
    </row>
    <row r="3718" spans="4:4" x14ac:dyDescent="0.2">
      <c r="D3718" s="11"/>
    </row>
    <row r="3719" spans="4:4" x14ac:dyDescent="0.2">
      <c r="D3719" s="11"/>
    </row>
    <row r="3720" spans="4:4" x14ac:dyDescent="0.2">
      <c r="D3720" s="11"/>
    </row>
    <row r="3721" spans="4:4" x14ac:dyDescent="0.2">
      <c r="D3721" s="11"/>
    </row>
    <row r="3722" spans="4:4" x14ac:dyDescent="0.2">
      <c r="D3722" s="11"/>
    </row>
    <row r="3723" spans="4:4" x14ac:dyDescent="0.2">
      <c r="D3723" s="11"/>
    </row>
    <row r="3724" spans="4:4" x14ac:dyDescent="0.2">
      <c r="D3724" s="11"/>
    </row>
    <row r="3725" spans="4:4" x14ac:dyDescent="0.2">
      <c r="D3725" s="11"/>
    </row>
    <row r="3726" spans="4:4" x14ac:dyDescent="0.2">
      <c r="D3726" s="11"/>
    </row>
    <row r="3727" spans="4:4" x14ac:dyDescent="0.2">
      <c r="D3727" s="11"/>
    </row>
    <row r="3728" spans="4:4" x14ac:dyDescent="0.2">
      <c r="D3728" s="11"/>
    </row>
    <row r="3729" spans="4:4" x14ac:dyDescent="0.2">
      <c r="D3729" s="11"/>
    </row>
    <row r="3730" spans="4:4" x14ac:dyDescent="0.2">
      <c r="D3730" s="11"/>
    </row>
    <row r="3731" spans="4:4" x14ac:dyDescent="0.2">
      <c r="D3731" s="11"/>
    </row>
    <row r="3732" spans="4:4" x14ac:dyDescent="0.2">
      <c r="D3732" s="11"/>
    </row>
    <row r="3733" spans="4:4" x14ac:dyDescent="0.2">
      <c r="D3733" s="11"/>
    </row>
    <row r="3734" spans="4:4" x14ac:dyDescent="0.2">
      <c r="D3734" s="11"/>
    </row>
    <row r="3735" spans="4:4" x14ac:dyDescent="0.2">
      <c r="D3735" s="11"/>
    </row>
    <row r="3736" spans="4:4" x14ac:dyDescent="0.2">
      <c r="D3736" s="11"/>
    </row>
    <row r="3737" spans="4:4" x14ac:dyDescent="0.2">
      <c r="D3737" s="11"/>
    </row>
    <row r="3738" spans="4:4" x14ac:dyDescent="0.2">
      <c r="D3738" s="11"/>
    </row>
    <row r="3739" spans="4:4" x14ac:dyDescent="0.2">
      <c r="D3739" s="11"/>
    </row>
    <row r="3740" spans="4:4" x14ac:dyDescent="0.2">
      <c r="D3740" s="11"/>
    </row>
    <row r="3741" spans="4:4" x14ac:dyDescent="0.2">
      <c r="D3741" s="11"/>
    </row>
    <row r="3742" spans="4:4" x14ac:dyDescent="0.2">
      <c r="D3742" s="11"/>
    </row>
    <row r="3743" spans="4:4" x14ac:dyDescent="0.2">
      <c r="D3743" s="11"/>
    </row>
    <row r="3744" spans="4:4" x14ac:dyDescent="0.2">
      <c r="D3744" s="11"/>
    </row>
    <row r="3745" spans="4:4" x14ac:dyDescent="0.2">
      <c r="D3745" s="11"/>
    </row>
    <row r="3746" spans="4:4" x14ac:dyDescent="0.2">
      <c r="D3746" s="11"/>
    </row>
    <row r="3747" spans="4:4" x14ac:dyDescent="0.2">
      <c r="D3747" s="11"/>
    </row>
    <row r="3748" spans="4:4" x14ac:dyDescent="0.2">
      <c r="D3748" s="11"/>
    </row>
    <row r="3749" spans="4:4" x14ac:dyDescent="0.2">
      <c r="D3749" s="11"/>
    </row>
    <row r="3750" spans="4:4" x14ac:dyDescent="0.2">
      <c r="D3750" s="11"/>
    </row>
    <row r="3751" spans="4:4" x14ac:dyDescent="0.2">
      <c r="D3751" s="11"/>
    </row>
    <row r="3752" spans="4:4" x14ac:dyDescent="0.2">
      <c r="D3752" s="11"/>
    </row>
    <row r="3753" spans="4:4" x14ac:dyDescent="0.2">
      <c r="D3753" s="11"/>
    </row>
    <row r="3754" spans="4:4" x14ac:dyDescent="0.2">
      <c r="D3754" s="11"/>
    </row>
    <row r="3755" spans="4:4" x14ac:dyDescent="0.2">
      <c r="D3755" s="11"/>
    </row>
    <row r="3756" spans="4:4" x14ac:dyDescent="0.2">
      <c r="D3756" s="11"/>
    </row>
    <row r="3757" spans="4:4" x14ac:dyDescent="0.2">
      <c r="D3757" s="11"/>
    </row>
    <row r="3758" spans="4:4" x14ac:dyDescent="0.2">
      <c r="D3758" s="11"/>
    </row>
    <row r="3759" spans="4:4" x14ac:dyDescent="0.2">
      <c r="D3759" s="11"/>
    </row>
    <row r="3760" spans="4:4" x14ac:dyDescent="0.2">
      <c r="D3760" s="11"/>
    </row>
    <row r="3761" spans="4:4" x14ac:dyDescent="0.2">
      <c r="D3761" s="11"/>
    </row>
    <row r="3762" spans="4:4" x14ac:dyDescent="0.2">
      <c r="D3762" s="11"/>
    </row>
    <row r="3763" spans="4:4" x14ac:dyDescent="0.2">
      <c r="D3763" s="11"/>
    </row>
    <row r="3764" spans="4:4" x14ac:dyDescent="0.2">
      <c r="D3764" s="11"/>
    </row>
    <row r="3765" spans="4:4" x14ac:dyDescent="0.2">
      <c r="D3765" s="11"/>
    </row>
    <row r="3766" spans="4:4" x14ac:dyDescent="0.2">
      <c r="D3766" s="11"/>
    </row>
    <row r="3767" spans="4:4" x14ac:dyDescent="0.2">
      <c r="D3767" s="11"/>
    </row>
    <row r="3768" spans="4:4" x14ac:dyDescent="0.2">
      <c r="D3768" s="11"/>
    </row>
    <row r="3769" spans="4:4" x14ac:dyDescent="0.2">
      <c r="D3769" s="11"/>
    </row>
    <row r="3770" spans="4:4" x14ac:dyDescent="0.2">
      <c r="D3770" s="11"/>
    </row>
    <row r="3771" spans="4:4" x14ac:dyDescent="0.2">
      <c r="D3771" s="11"/>
    </row>
    <row r="3772" spans="4:4" x14ac:dyDescent="0.2">
      <c r="D3772" s="11"/>
    </row>
    <row r="3773" spans="4:4" x14ac:dyDescent="0.2">
      <c r="D3773" s="11"/>
    </row>
    <row r="3774" spans="4:4" x14ac:dyDescent="0.2">
      <c r="D3774" s="11"/>
    </row>
    <row r="3775" spans="4:4" x14ac:dyDescent="0.2">
      <c r="D3775" s="11"/>
    </row>
    <row r="3776" spans="4:4" x14ac:dyDescent="0.2">
      <c r="D3776" s="11"/>
    </row>
    <row r="3777" spans="4:4" x14ac:dyDescent="0.2">
      <c r="D3777" s="11"/>
    </row>
    <row r="3778" spans="4:4" x14ac:dyDescent="0.2">
      <c r="D3778" s="11"/>
    </row>
    <row r="3779" spans="4:4" x14ac:dyDescent="0.2">
      <c r="D3779" s="11"/>
    </row>
    <row r="3780" spans="4:4" x14ac:dyDescent="0.2">
      <c r="D3780" s="11"/>
    </row>
    <row r="3781" spans="4:4" x14ac:dyDescent="0.2">
      <c r="D3781" s="11"/>
    </row>
    <row r="3782" spans="4:4" x14ac:dyDescent="0.2">
      <c r="D3782" s="11"/>
    </row>
    <row r="3783" spans="4:4" x14ac:dyDescent="0.2">
      <c r="D3783" s="11"/>
    </row>
    <row r="3784" spans="4:4" x14ac:dyDescent="0.2">
      <c r="D3784" s="11"/>
    </row>
    <row r="3785" spans="4:4" x14ac:dyDescent="0.2">
      <c r="D3785" s="11"/>
    </row>
    <row r="3786" spans="4:4" x14ac:dyDescent="0.2">
      <c r="D3786" s="11"/>
    </row>
    <row r="3787" spans="4:4" x14ac:dyDescent="0.2">
      <c r="D3787" s="11"/>
    </row>
    <row r="3788" spans="4:4" x14ac:dyDescent="0.2">
      <c r="D3788" s="11"/>
    </row>
    <row r="3789" spans="4:4" x14ac:dyDescent="0.2">
      <c r="D3789" s="11"/>
    </row>
    <row r="3790" spans="4:4" x14ac:dyDescent="0.2">
      <c r="D3790" s="11"/>
    </row>
    <row r="3791" spans="4:4" x14ac:dyDescent="0.2">
      <c r="D3791" s="11"/>
    </row>
    <row r="3792" spans="4:4" x14ac:dyDescent="0.2">
      <c r="D3792" s="11"/>
    </row>
    <row r="3793" spans="4:4" x14ac:dyDescent="0.2">
      <c r="D3793" s="11"/>
    </row>
    <row r="3794" spans="4:4" x14ac:dyDescent="0.2">
      <c r="D3794" s="11"/>
    </row>
    <row r="3795" spans="4:4" x14ac:dyDescent="0.2">
      <c r="D3795" s="11"/>
    </row>
    <row r="3796" spans="4:4" x14ac:dyDescent="0.2">
      <c r="D3796" s="11"/>
    </row>
    <row r="3797" spans="4:4" x14ac:dyDescent="0.2">
      <c r="D3797" s="11"/>
    </row>
    <row r="3798" spans="4:4" x14ac:dyDescent="0.2">
      <c r="D3798" s="11"/>
    </row>
    <row r="3799" spans="4:4" x14ac:dyDescent="0.2">
      <c r="D3799" s="11"/>
    </row>
    <row r="3800" spans="4:4" x14ac:dyDescent="0.2">
      <c r="D3800" s="11"/>
    </row>
    <row r="3801" spans="4:4" x14ac:dyDescent="0.2">
      <c r="D3801" s="11"/>
    </row>
    <row r="3802" spans="4:4" x14ac:dyDescent="0.2">
      <c r="D3802" s="11"/>
    </row>
    <row r="3803" spans="4:4" x14ac:dyDescent="0.2">
      <c r="D3803" s="11"/>
    </row>
    <row r="3804" spans="4:4" x14ac:dyDescent="0.2">
      <c r="D3804" s="11"/>
    </row>
    <row r="3805" spans="4:4" x14ac:dyDescent="0.2">
      <c r="D3805" s="11"/>
    </row>
    <row r="3806" spans="4:4" x14ac:dyDescent="0.2">
      <c r="D3806" s="11"/>
    </row>
    <row r="3807" spans="4:4" x14ac:dyDescent="0.2">
      <c r="D3807" s="11"/>
    </row>
    <row r="3808" spans="4:4" x14ac:dyDescent="0.2">
      <c r="D3808" s="11"/>
    </row>
    <row r="3809" spans="4:4" x14ac:dyDescent="0.2">
      <c r="D3809" s="11"/>
    </row>
    <row r="3810" spans="4:4" x14ac:dyDescent="0.2">
      <c r="D3810" s="11"/>
    </row>
    <row r="3811" spans="4:4" x14ac:dyDescent="0.2">
      <c r="D3811" s="11"/>
    </row>
    <row r="3812" spans="4:4" x14ac:dyDescent="0.2">
      <c r="D3812" s="11"/>
    </row>
    <row r="3813" spans="4:4" x14ac:dyDescent="0.2">
      <c r="D3813" s="11"/>
    </row>
    <row r="3814" spans="4:4" x14ac:dyDescent="0.2">
      <c r="D3814" s="11"/>
    </row>
    <row r="3815" spans="4:4" x14ac:dyDescent="0.2">
      <c r="D3815" s="11"/>
    </row>
    <row r="3816" spans="4:4" x14ac:dyDescent="0.2">
      <c r="D3816" s="11"/>
    </row>
    <row r="3817" spans="4:4" x14ac:dyDescent="0.2">
      <c r="D3817" s="11"/>
    </row>
    <row r="3818" spans="4:4" x14ac:dyDescent="0.2">
      <c r="D3818" s="11"/>
    </row>
    <row r="3819" spans="4:4" x14ac:dyDescent="0.2">
      <c r="D3819" s="11"/>
    </row>
    <row r="3820" spans="4:4" x14ac:dyDescent="0.2">
      <c r="D3820" s="11"/>
    </row>
    <row r="3821" spans="4:4" x14ac:dyDescent="0.2">
      <c r="D3821" s="11"/>
    </row>
    <row r="3822" spans="4:4" x14ac:dyDescent="0.2">
      <c r="D3822" s="11"/>
    </row>
    <row r="3823" spans="4:4" x14ac:dyDescent="0.2">
      <c r="D3823" s="11"/>
    </row>
    <row r="3824" spans="4:4" x14ac:dyDescent="0.2">
      <c r="D3824" s="11"/>
    </row>
    <row r="3825" spans="4:4" x14ac:dyDescent="0.2">
      <c r="D3825" s="11"/>
    </row>
    <row r="3826" spans="4:4" x14ac:dyDescent="0.2">
      <c r="D3826" s="11"/>
    </row>
    <row r="3827" spans="4:4" x14ac:dyDescent="0.2">
      <c r="D3827" s="11"/>
    </row>
    <row r="3828" spans="4:4" x14ac:dyDescent="0.2">
      <c r="D3828" s="11"/>
    </row>
    <row r="3829" spans="4:4" x14ac:dyDescent="0.2">
      <c r="D3829" s="11"/>
    </row>
    <row r="3830" spans="4:4" x14ac:dyDescent="0.2">
      <c r="D3830" s="11"/>
    </row>
    <row r="3831" spans="4:4" x14ac:dyDescent="0.2">
      <c r="D3831" s="11"/>
    </row>
    <row r="3832" spans="4:4" x14ac:dyDescent="0.2">
      <c r="D3832" s="11"/>
    </row>
    <row r="3833" spans="4:4" x14ac:dyDescent="0.2">
      <c r="D3833" s="11"/>
    </row>
    <row r="3834" spans="4:4" x14ac:dyDescent="0.2">
      <c r="D3834" s="11"/>
    </row>
    <row r="3835" spans="4:4" x14ac:dyDescent="0.2">
      <c r="D3835" s="11"/>
    </row>
    <row r="3836" spans="4:4" x14ac:dyDescent="0.2">
      <c r="D3836" s="11"/>
    </row>
    <row r="3837" spans="4:4" x14ac:dyDescent="0.2">
      <c r="D3837" s="11"/>
    </row>
    <row r="3838" spans="4:4" x14ac:dyDescent="0.2">
      <c r="D3838" s="11"/>
    </row>
    <row r="3839" spans="4:4" x14ac:dyDescent="0.2">
      <c r="D3839" s="11"/>
    </row>
    <row r="3840" spans="4:4" x14ac:dyDescent="0.2">
      <c r="D3840" s="11"/>
    </row>
    <row r="3841" spans="4:4" x14ac:dyDescent="0.2">
      <c r="D3841" s="11"/>
    </row>
    <row r="3842" spans="4:4" x14ac:dyDescent="0.2">
      <c r="D3842" s="11"/>
    </row>
    <row r="3843" spans="4:4" x14ac:dyDescent="0.2">
      <c r="D3843" s="11"/>
    </row>
    <row r="3844" spans="4:4" x14ac:dyDescent="0.2">
      <c r="D3844" s="11"/>
    </row>
    <row r="3845" spans="4:4" x14ac:dyDescent="0.2">
      <c r="D3845" s="11"/>
    </row>
    <row r="3846" spans="4:4" x14ac:dyDescent="0.2">
      <c r="D3846" s="11"/>
    </row>
    <row r="3847" spans="4:4" x14ac:dyDescent="0.2">
      <c r="D3847" s="11"/>
    </row>
    <row r="3848" spans="4:4" x14ac:dyDescent="0.2">
      <c r="D3848" s="11"/>
    </row>
    <row r="3849" spans="4:4" x14ac:dyDescent="0.2">
      <c r="D3849" s="11"/>
    </row>
    <row r="3850" spans="4:4" x14ac:dyDescent="0.2">
      <c r="D3850" s="11"/>
    </row>
    <row r="3851" spans="4:4" x14ac:dyDescent="0.2">
      <c r="D3851" s="11"/>
    </row>
    <row r="3852" spans="4:4" x14ac:dyDescent="0.2">
      <c r="D3852" s="11"/>
    </row>
    <row r="3853" spans="4:4" x14ac:dyDescent="0.2">
      <c r="D3853" s="11"/>
    </row>
    <row r="3854" spans="4:4" x14ac:dyDescent="0.2">
      <c r="D3854" s="11"/>
    </row>
    <row r="3855" spans="4:4" x14ac:dyDescent="0.2">
      <c r="D3855" s="11"/>
    </row>
    <row r="3856" spans="4:4" x14ac:dyDescent="0.2">
      <c r="D3856" s="11"/>
    </row>
    <row r="3857" spans="4:4" x14ac:dyDescent="0.2">
      <c r="D3857" s="11"/>
    </row>
    <row r="3858" spans="4:4" x14ac:dyDescent="0.2">
      <c r="D3858" s="11"/>
    </row>
    <row r="3859" spans="4:4" x14ac:dyDescent="0.2">
      <c r="D3859" s="11"/>
    </row>
    <row r="3860" spans="4:4" x14ac:dyDescent="0.2">
      <c r="D3860" s="11"/>
    </row>
    <row r="3861" spans="4:4" x14ac:dyDescent="0.2">
      <c r="D3861" s="11"/>
    </row>
    <row r="3862" spans="4:4" x14ac:dyDescent="0.2">
      <c r="D3862" s="11"/>
    </row>
    <row r="3863" spans="4:4" x14ac:dyDescent="0.2">
      <c r="D3863" s="11"/>
    </row>
    <row r="3864" spans="4:4" x14ac:dyDescent="0.2">
      <c r="D3864" s="11"/>
    </row>
    <row r="3865" spans="4:4" x14ac:dyDescent="0.2">
      <c r="D3865" s="11"/>
    </row>
    <row r="3866" spans="4:4" x14ac:dyDescent="0.2">
      <c r="D3866" s="11"/>
    </row>
    <row r="3867" spans="4:4" x14ac:dyDescent="0.2">
      <c r="D3867" s="11"/>
    </row>
    <row r="3868" spans="4:4" x14ac:dyDescent="0.2">
      <c r="D3868" s="11"/>
    </row>
    <row r="3869" spans="4:4" x14ac:dyDescent="0.2">
      <c r="D3869" s="11"/>
    </row>
    <row r="3870" spans="4:4" x14ac:dyDescent="0.2">
      <c r="D3870" s="11"/>
    </row>
    <row r="3871" spans="4:4" x14ac:dyDescent="0.2">
      <c r="D3871" s="11"/>
    </row>
    <row r="3872" spans="4:4" x14ac:dyDescent="0.2">
      <c r="D3872" s="11"/>
    </row>
    <row r="3873" spans="4:4" x14ac:dyDescent="0.2">
      <c r="D3873" s="11"/>
    </row>
    <row r="3874" spans="4:4" x14ac:dyDescent="0.2">
      <c r="D3874" s="11"/>
    </row>
    <row r="3875" spans="4:4" x14ac:dyDescent="0.2">
      <c r="D3875" s="11"/>
    </row>
    <row r="3876" spans="4:4" x14ac:dyDescent="0.2">
      <c r="D3876" s="11"/>
    </row>
    <row r="3877" spans="4:4" x14ac:dyDescent="0.2">
      <c r="D3877" s="11"/>
    </row>
    <row r="3878" spans="4:4" x14ac:dyDescent="0.2">
      <c r="D3878" s="11"/>
    </row>
    <row r="3879" spans="4:4" x14ac:dyDescent="0.2">
      <c r="D3879" s="11"/>
    </row>
    <row r="3880" spans="4:4" x14ac:dyDescent="0.2">
      <c r="D3880" s="11"/>
    </row>
    <row r="3881" spans="4:4" x14ac:dyDescent="0.2">
      <c r="D3881" s="11"/>
    </row>
    <row r="3882" spans="4:4" x14ac:dyDescent="0.2">
      <c r="D3882" s="11"/>
    </row>
    <row r="3883" spans="4:4" x14ac:dyDescent="0.2">
      <c r="D3883" s="11"/>
    </row>
    <row r="3884" spans="4:4" x14ac:dyDescent="0.2">
      <c r="D3884" s="11"/>
    </row>
    <row r="3885" spans="4:4" x14ac:dyDescent="0.2">
      <c r="D3885" s="11"/>
    </row>
    <row r="3886" spans="4:4" x14ac:dyDescent="0.2">
      <c r="D3886" s="11"/>
    </row>
    <row r="3887" spans="4:4" x14ac:dyDescent="0.2">
      <c r="D3887" s="11"/>
    </row>
    <row r="3888" spans="4:4" x14ac:dyDescent="0.2">
      <c r="D3888" s="11"/>
    </row>
    <row r="3889" spans="4:4" x14ac:dyDescent="0.2">
      <c r="D3889" s="11"/>
    </row>
    <row r="3890" spans="4:4" x14ac:dyDescent="0.2">
      <c r="D3890" s="11"/>
    </row>
    <row r="3891" spans="4:4" x14ac:dyDescent="0.2">
      <c r="D3891" s="11"/>
    </row>
    <row r="3892" spans="4:4" x14ac:dyDescent="0.2">
      <c r="D3892" s="11"/>
    </row>
    <row r="3893" spans="4:4" x14ac:dyDescent="0.2">
      <c r="D3893" s="11"/>
    </row>
    <row r="3894" spans="4:4" x14ac:dyDescent="0.2">
      <c r="D3894" s="11"/>
    </row>
    <row r="3895" spans="4:4" x14ac:dyDescent="0.2">
      <c r="D3895" s="11"/>
    </row>
    <row r="3896" spans="4:4" x14ac:dyDescent="0.2">
      <c r="D3896" s="11"/>
    </row>
    <row r="3897" spans="4:4" x14ac:dyDescent="0.2">
      <c r="D3897" s="11"/>
    </row>
    <row r="3898" spans="4:4" x14ac:dyDescent="0.2">
      <c r="D3898" s="11"/>
    </row>
    <row r="3899" spans="4:4" x14ac:dyDescent="0.2">
      <c r="D3899" s="11"/>
    </row>
    <row r="3900" spans="4:4" x14ac:dyDescent="0.2">
      <c r="D3900" s="11"/>
    </row>
    <row r="3901" spans="4:4" x14ac:dyDescent="0.2">
      <c r="D3901" s="11"/>
    </row>
    <row r="3902" spans="4:4" x14ac:dyDescent="0.2">
      <c r="D3902" s="11"/>
    </row>
    <row r="3903" spans="4:4" x14ac:dyDescent="0.2">
      <c r="D3903" s="11"/>
    </row>
    <row r="3904" spans="4:4" x14ac:dyDescent="0.2">
      <c r="D3904" s="11"/>
    </row>
    <row r="3905" spans="4:4" x14ac:dyDescent="0.2">
      <c r="D3905" s="11"/>
    </row>
    <row r="3906" spans="4:4" x14ac:dyDescent="0.2">
      <c r="D3906" s="11"/>
    </row>
    <row r="3907" spans="4:4" x14ac:dyDescent="0.2">
      <c r="D3907" s="11"/>
    </row>
    <row r="3908" spans="4:4" x14ac:dyDescent="0.2">
      <c r="D3908" s="11"/>
    </row>
    <row r="3909" spans="4:4" x14ac:dyDescent="0.2">
      <c r="D3909" s="11"/>
    </row>
    <row r="3910" spans="4:4" x14ac:dyDescent="0.2">
      <c r="D3910" s="11"/>
    </row>
    <row r="3911" spans="4:4" x14ac:dyDescent="0.2">
      <c r="D3911" s="11"/>
    </row>
    <row r="3912" spans="4:4" x14ac:dyDescent="0.2">
      <c r="D3912" s="11"/>
    </row>
    <row r="3913" spans="4:4" x14ac:dyDescent="0.2">
      <c r="D3913" s="11"/>
    </row>
    <row r="3914" spans="4:4" x14ac:dyDescent="0.2">
      <c r="D3914" s="11"/>
    </row>
    <row r="3915" spans="4:4" x14ac:dyDescent="0.2">
      <c r="D3915" s="11"/>
    </row>
    <row r="3916" spans="4:4" x14ac:dyDescent="0.2">
      <c r="D3916" s="11"/>
    </row>
    <row r="3917" spans="4:4" x14ac:dyDescent="0.2">
      <c r="D3917" s="11"/>
    </row>
    <row r="3918" spans="4:4" x14ac:dyDescent="0.2">
      <c r="D3918" s="11"/>
    </row>
    <row r="3919" spans="4:4" x14ac:dyDescent="0.2">
      <c r="D3919" s="11"/>
    </row>
    <row r="3920" spans="4:4" x14ac:dyDescent="0.2">
      <c r="D3920" s="11"/>
    </row>
    <row r="3921" spans="4:4" x14ac:dyDescent="0.2">
      <c r="D3921" s="11"/>
    </row>
    <row r="3922" spans="4:4" x14ac:dyDescent="0.2">
      <c r="D3922" s="11"/>
    </row>
    <row r="3923" spans="4:4" x14ac:dyDescent="0.2">
      <c r="D3923" s="11"/>
    </row>
    <row r="3924" spans="4:4" x14ac:dyDescent="0.2">
      <c r="D3924" s="11"/>
    </row>
    <row r="3925" spans="4:4" x14ac:dyDescent="0.2">
      <c r="D3925" s="11"/>
    </row>
    <row r="3926" spans="4:4" x14ac:dyDescent="0.2">
      <c r="D3926" s="11"/>
    </row>
    <row r="3927" spans="4:4" x14ac:dyDescent="0.2">
      <c r="D3927" s="11"/>
    </row>
    <row r="3928" spans="4:4" x14ac:dyDescent="0.2">
      <c r="D3928" s="11"/>
    </row>
    <row r="3929" spans="4:4" x14ac:dyDescent="0.2">
      <c r="D3929" s="11"/>
    </row>
    <row r="3930" spans="4:4" x14ac:dyDescent="0.2">
      <c r="D3930" s="11"/>
    </row>
    <row r="3931" spans="4:4" x14ac:dyDescent="0.2">
      <c r="D3931" s="11"/>
    </row>
    <row r="3932" spans="4:4" x14ac:dyDescent="0.2">
      <c r="D3932" s="11"/>
    </row>
    <row r="3933" spans="4:4" x14ac:dyDescent="0.2">
      <c r="D3933" s="11"/>
    </row>
    <row r="3934" spans="4:4" x14ac:dyDescent="0.2">
      <c r="D3934" s="11"/>
    </row>
    <row r="3935" spans="4:4" x14ac:dyDescent="0.2">
      <c r="D3935" s="11"/>
    </row>
    <row r="3936" spans="4:4" x14ac:dyDescent="0.2">
      <c r="D3936" s="11"/>
    </row>
    <row r="3937" spans="4:4" x14ac:dyDescent="0.2">
      <c r="D3937" s="11"/>
    </row>
    <row r="3938" spans="4:4" x14ac:dyDescent="0.2">
      <c r="D3938" s="11"/>
    </row>
    <row r="3939" spans="4:4" x14ac:dyDescent="0.2">
      <c r="D3939" s="11"/>
    </row>
    <row r="3940" spans="4:4" x14ac:dyDescent="0.2">
      <c r="D3940" s="11"/>
    </row>
    <row r="3941" spans="4:4" x14ac:dyDescent="0.2">
      <c r="D3941" s="11"/>
    </row>
    <row r="3942" spans="4:4" x14ac:dyDescent="0.2">
      <c r="D3942" s="11"/>
    </row>
    <row r="3943" spans="4:4" x14ac:dyDescent="0.2">
      <c r="D3943" s="11"/>
    </row>
    <row r="3944" spans="4:4" x14ac:dyDescent="0.2">
      <c r="D3944" s="11"/>
    </row>
    <row r="3945" spans="4:4" x14ac:dyDescent="0.2">
      <c r="D3945" s="11"/>
    </row>
    <row r="3946" spans="4:4" x14ac:dyDescent="0.2">
      <c r="D3946" s="11"/>
    </row>
    <row r="3947" spans="4:4" x14ac:dyDescent="0.2">
      <c r="D3947" s="11"/>
    </row>
    <row r="3948" spans="4:4" x14ac:dyDescent="0.2">
      <c r="D3948" s="11"/>
    </row>
    <row r="3949" spans="4:4" x14ac:dyDescent="0.2">
      <c r="D3949" s="11"/>
    </row>
    <row r="3950" spans="4:4" x14ac:dyDescent="0.2">
      <c r="D3950" s="11"/>
    </row>
    <row r="3951" spans="4:4" x14ac:dyDescent="0.2">
      <c r="D3951" s="11"/>
    </row>
    <row r="3952" spans="4:4" x14ac:dyDescent="0.2">
      <c r="D3952" s="11"/>
    </row>
    <row r="3953" spans="4:4" x14ac:dyDescent="0.2">
      <c r="D3953" s="11"/>
    </row>
    <row r="3954" spans="4:4" x14ac:dyDescent="0.2">
      <c r="D3954" s="11"/>
    </row>
    <row r="3955" spans="4:4" x14ac:dyDescent="0.2">
      <c r="D3955" s="11"/>
    </row>
    <row r="3956" spans="4:4" x14ac:dyDescent="0.2">
      <c r="D3956" s="11"/>
    </row>
    <row r="3957" spans="4:4" x14ac:dyDescent="0.2">
      <c r="D3957" s="11"/>
    </row>
    <row r="3958" spans="4:4" x14ac:dyDescent="0.2">
      <c r="D3958" s="11"/>
    </row>
    <row r="3959" spans="4:4" x14ac:dyDescent="0.2">
      <c r="D3959" s="11"/>
    </row>
    <row r="3960" spans="4:4" x14ac:dyDescent="0.2">
      <c r="D3960" s="11"/>
    </row>
    <row r="3961" spans="4:4" x14ac:dyDescent="0.2">
      <c r="D3961" s="11"/>
    </row>
    <row r="3962" spans="4:4" x14ac:dyDescent="0.2">
      <c r="D3962" s="11"/>
    </row>
    <row r="3963" spans="4:4" x14ac:dyDescent="0.2">
      <c r="D3963" s="11"/>
    </row>
    <row r="3964" spans="4:4" x14ac:dyDescent="0.2">
      <c r="D3964" s="11"/>
    </row>
    <row r="3965" spans="4:4" x14ac:dyDescent="0.2">
      <c r="D3965" s="11"/>
    </row>
    <row r="3966" spans="4:4" x14ac:dyDescent="0.2">
      <c r="D3966" s="11"/>
    </row>
    <row r="3967" spans="4:4" x14ac:dyDescent="0.2">
      <c r="D3967" s="11"/>
    </row>
    <row r="3968" spans="4:4" x14ac:dyDescent="0.2">
      <c r="D3968" s="11"/>
    </row>
    <row r="3969" spans="4:4" x14ac:dyDescent="0.2">
      <c r="D3969" s="11"/>
    </row>
    <row r="3970" spans="4:4" x14ac:dyDescent="0.2">
      <c r="D3970" s="11"/>
    </row>
    <row r="3971" spans="4:4" x14ac:dyDescent="0.2">
      <c r="D3971" s="11"/>
    </row>
    <row r="3972" spans="4:4" x14ac:dyDescent="0.2">
      <c r="D3972" s="11"/>
    </row>
    <row r="3973" spans="4:4" x14ac:dyDescent="0.2">
      <c r="D3973" s="11"/>
    </row>
    <row r="3974" spans="4:4" x14ac:dyDescent="0.2">
      <c r="D3974" s="11"/>
    </row>
    <row r="3975" spans="4:4" x14ac:dyDescent="0.2">
      <c r="D3975" s="11"/>
    </row>
    <row r="3976" spans="4:4" x14ac:dyDescent="0.2">
      <c r="D3976" s="11"/>
    </row>
    <row r="3977" spans="4:4" x14ac:dyDescent="0.2">
      <c r="D3977" s="11"/>
    </row>
    <row r="3978" spans="4:4" x14ac:dyDescent="0.2">
      <c r="D3978" s="11"/>
    </row>
    <row r="3979" spans="4:4" x14ac:dyDescent="0.2">
      <c r="D3979" s="11"/>
    </row>
    <row r="3980" spans="4:4" x14ac:dyDescent="0.2">
      <c r="D3980" s="11"/>
    </row>
    <row r="3981" spans="4:4" x14ac:dyDescent="0.2">
      <c r="D3981" s="11"/>
    </row>
    <row r="3982" spans="4:4" x14ac:dyDescent="0.2">
      <c r="D3982" s="11"/>
    </row>
    <row r="3983" spans="4:4" x14ac:dyDescent="0.2">
      <c r="D3983" s="11"/>
    </row>
    <row r="3984" spans="4:4" x14ac:dyDescent="0.2">
      <c r="D3984" s="11"/>
    </row>
    <row r="3985" spans="4:4" x14ac:dyDescent="0.2">
      <c r="D3985" s="11"/>
    </row>
    <row r="3986" spans="4:4" x14ac:dyDescent="0.2">
      <c r="D3986" s="11"/>
    </row>
    <row r="3987" spans="4:4" x14ac:dyDescent="0.2">
      <c r="D3987" s="11"/>
    </row>
    <row r="3988" spans="4:4" x14ac:dyDescent="0.2">
      <c r="D3988" s="11"/>
    </row>
    <row r="3989" spans="4:4" x14ac:dyDescent="0.2">
      <c r="D3989" s="11"/>
    </row>
    <row r="3990" spans="4:4" x14ac:dyDescent="0.2">
      <c r="D3990" s="11"/>
    </row>
    <row r="3991" spans="4:4" x14ac:dyDescent="0.2">
      <c r="D3991" s="11"/>
    </row>
    <row r="3992" spans="4:4" x14ac:dyDescent="0.2">
      <c r="D3992" s="11"/>
    </row>
    <row r="3993" spans="4:4" x14ac:dyDescent="0.2">
      <c r="D3993" s="11"/>
    </row>
    <row r="3994" spans="4:4" x14ac:dyDescent="0.2">
      <c r="D3994" s="11"/>
    </row>
    <row r="3995" spans="4:4" x14ac:dyDescent="0.2">
      <c r="D3995" s="11"/>
    </row>
    <row r="3996" spans="4:4" x14ac:dyDescent="0.2">
      <c r="D3996" s="11"/>
    </row>
    <row r="3997" spans="4:4" x14ac:dyDescent="0.2">
      <c r="D3997" s="11"/>
    </row>
    <row r="3998" spans="4:4" x14ac:dyDescent="0.2">
      <c r="D3998" s="11"/>
    </row>
    <row r="3999" spans="4:4" x14ac:dyDescent="0.2">
      <c r="D3999" s="11"/>
    </row>
    <row r="4000" spans="4:4" x14ac:dyDescent="0.2">
      <c r="D4000" s="11"/>
    </row>
    <row r="4001" spans="4:4" x14ac:dyDescent="0.2">
      <c r="D4001" s="11"/>
    </row>
    <row r="4002" spans="4:4" x14ac:dyDescent="0.2">
      <c r="D4002" s="11"/>
    </row>
    <row r="4003" spans="4:4" x14ac:dyDescent="0.2">
      <c r="D4003" s="11"/>
    </row>
    <row r="4004" spans="4:4" x14ac:dyDescent="0.2">
      <c r="D4004" s="11"/>
    </row>
    <row r="4005" spans="4:4" x14ac:dyDescent="0.2">
      <c r="D4005" s="11"/>
    </row>
    <row r="4006" spans="4:4" x14ac:dyDescent="0.2">
      <c r="D4006" s="11"/>
    </row>
    <row r="4007" spans="4:4" x14ac:dyDescent="0.2">
      <c r="D4007" s="11"/>
    </row>
    <row r="4008" spans="4:4" x14ac:dyDescent="0.2">
      <c r="D4008" s="11"/>
    </row>
    <row r="4009" spans="4:4" x14ac:dyDescent="0.2">
      <c r="D4009" s="11"/>
    </row>
    <row r="4010" spans="4:4" x14ac:dyDescent="0.2">
      <c r="D4010" s="11"/>
    </row>
    <row r="4011" spans="4:4" x14ac:dyDescent="0.2">
      <c r="D4011" s="11"/>
    </row>
    <row r="4012" spans="4:4" x14ac:dyDescent="0.2">
      <c r="D4012" s="11"/>
    </row>
    <row r="4013" spans="4:4" x14ac:dyDescent="0.2">
      <c r="D4013" s="11"/>
    </row>
    <row r="4014" spans="4:4" x14ac:dyDescent="0.2">
      <c r="D4014" s="11"/>
    </row>
    <row r="4015" spans="4:4" x14ac:dyDescent="0.2">
      <c r="D4015" s="11"/>
    </row>
    <row r="4016" spans="4:4" x14ac:dyDescent="0.2">
      <c r="D4016" s="11"/>
    </row>
    <row r="4017" spans="4:4" x14ac:dyDescent="0.2">
      <c r="D4017" s="11"/>
    </row>
    <row r="4018" spans="4:4" x14ac:dyDescent="0.2">
      <c r="D4018" s="11"/>
    </row>
    <row r="4019" spans="4:4" x14ac:dyDescent="0.2">
      <c r="D4019" s="11"/>
    </row>
    <row r="4020" spans="4:4" x14ac:dyDescent="0.2">
      <c r="D4020" s="11"/>
    </row>
    <row r="4021" spans="4:4" x14ac:dyDescent="0.2">
      <c r="D4021" s="11"/>
    </row>
    <row r="4022" spans="4:4" x14ac:dyDescent="0.2">
      <c r="D4022" s="11"/>
    </row>
    <row r="4023" spans="4:4" x14ac:dyDescent="0.2">
      <c r="D4023" s="11"/>
    </row>
    <row r="4024" spans="4:4" x14ac:dyDescent="0.2">
      <c r="D4024" s="11"/>
    </row>
    <row r="4025" spans="4:4" x14ac:dyDescent="0.2">
      <c r="D4025" s="11"/>
    </row>
    <row r="4026" spans="4:4" x14ac:dyDescent="0.2">
      <c r="D4026" s="11"/>
    </row>
    <row r="4027" spans="4:4" x14ac:dyDescent="0.2">
      <c r="D4027" s="11"/>
    </row>
    <row r="4028" spans="4:4" x14ac:dyDescent="0.2">
      <c r="D4028" s="11"/>
    </row>
    <row r="4029" spans="4:4" x14ac:dyDescent="0.2">
      <c r="D4029" s="11"/>
    </row>
    <row r="4030" spans="4:4" x14ac:dyDescent="0.2">
      <c r="D4030" s="11"/>
    </row>
    <row r="4031" spans="4:4" x14ac:dyDescent="0.2">
      <c r="D4031" s="11"/>
    </row>
    <row r="4032" spans="4:4" x14ac:dyDescent="0.2">
      <c r="D4032" s="11"/>
    </row>
    <row r="4033" spans="4:4" x14ac:dyDescent="0.2">
      <c r="D4033" s="11"/>
    </row>
    <row r="4034" spans="4:4" x14ac:dyDescent="0.2">
      <c r="D4034" s="11"/>
    </row>
    <row r="4035" spans="4:4" x14ac:dyDescent="0.2">
      <c r="D4035" s="11"/>
    </row>
    <row r="4036" spans="4:4" x14ac:dyDescent="0.2">
      <c r="D4036" s="11"/>
    </row>
    <row r="4037" spans="4:4" x14ac:dyDescent="0.2">
      <c r="D4037" s="11"/>
    </row>
    <row r="4038" spans="4:4" x14ac:dyDescent="0.2">
      <c r="D4038" s="11"/>
    </row>
    <row r="4039" spans="4:4" x14ac:dyDescent="0.2">
      <c r="D4039" s="11"/>
    </row>
    <row r="4040" spans="4:4" x14ac:dyDescent="0.2">
      <c r="D4040" s="11"/>
    </row>
    <row r="4041" spans="4:4" x14ac:dyDescent="0.2">
      <c r="D4041" s="11"/>
    </row>
    <row r="4042" spans="4:4" x14ac:dyDescent="0.2">
      <c r="D4042" s="11"/>
    </row>
    <row r="4043" spans="4:4" x14ac:dyDescent="0.2">
      <c r="D4043" s="11"/>
    </row>
    <row r="4044" spans="4:4" x14ac:dyDescent="0.2">
      <c r="D4044" s="11"/>
    </row>
    <row r="4045" spans="4:4" x14ac:dyDescent="0.2">
      <c r="D4045" s="11"/>
    </row>
    <row r="4046" spans="4:4" x14ac:dyDescent="0.2">
      <c r="D4046" s="11"/>
    </row>
    <row r="4047" spans="4:4" x14ac:dyDescent="0.2">
      <c r="D4047" s="11"/>
    </row>
    <row r="4048" spans="4:4" x14ac:dyDescent="0.2">
      <c r="D4048" s="11"/>
    </row>
    <row r="4049" spans="4:4" x14ac:dyDescent="0.2">
      <c r="D4049" s="11"/>
    </row>
    <row r="4050" spans="4:4" x14ac:dyDescent="0.2">
      <c r="D4050" s="11"/>
    </row>
    <row r="4051" spans="4:4" x14ac:dyDescent="0.2">
      <c r="D4051" s="11"/>
    </row>
    <row r="4052" spans="4:4" x14ac:dyDescent="0.2">
      <c r="D4052" s="11"/>
    </row>
    <row r="4053" spans="4:4" x14ac:dyDescent="0.2">
      <c r="D4053" s="11"/>
    </row>
    <row r="4054" spans="4:4" x14ac:dyDescent="0.2">
      <c r="D4054" s="11"/>
    </row>
    <row r="4055" spans="4:4" x14ac:dyDescent="0.2">
      <c r="D4055" s="11"/>
    </row>
    <row r="4056" spans="4:4" x14ac:dyDescent="0.2">
      <c r="D4056" s="11"/>
    </row>
    <row r="4057" spans="4:4" x14ac:dyDescent="0.2">
      <c r="D4057" s="11"/>
    </row>
    <row r="4058" spans="4:4" x14ac:dyDescent="0.2">
      <c r="D4058" s="11"/>
    </row>
    <row r="4059" spans="4:4" x14ac:dyDescent="0.2">
      <c r="D4059" s="11"/>
    </row>
    <row r="4060" spans="4:4" x14ac:dyDescent="0.2">
      <c r="D4060" s="11"/>
    </row>
    <row r="4061" spans="4:4" x14ac:dyDescent="0.2">
      <c r="D4061" s="11"/>
    </row>
    <row r="4062" spans="4:4" x14ac:dyDescent="0.2">
      <c r="D4062" s="11"/>
    </row>
    <row r="4063" spans="4:4" x14ac:dyDescent="0.2">
      <c r="D4063" s="11"/>
    </row>
    <row r="4064" spans="4:4" x14ac:dyDescent="0.2">
      <c r="D4064" s="11"/>
    </row>
    <row r="4065" spans="4:4" x14ac:dyDescent="0.2">
      <c r="D4065" s="11"/>
    </row>
    <row r="4066" spans="4:4" x14ac:dyDescent="0.2">
      <c r="D4066" s="11"/>
    </row>
    <row r="4067" spans="4:4" x14ac:dyDescent="0.2">
      <c r="D4067" s="11"/>
    </row>
    <row r="4068" spans="4:4" x14ac:dyDescent="0.2">
      <c r="D4068" s="11"/>
    </row>
    <row r="4069" spans="4:4" x14ac:dyDescent="0.2">
      <c r="D4069" s="11"/>
    </row>
    <row r="4070" spans="4:4" x14ac:dyDescent="0.2">
      <c r="D4070" s="11"/>
    </row>
    <row r="4071" spans="4:4" x14ac:dyDescent="0.2">
      <c r="D4071" s="11"/>
    </row>
    <row r="4072" spans="4:4" x14ac:dyDescent="0.2">
      <c r="D4072" s="11"/>
    </row>
    <row r="4073" spans="4:4" x14ac:dyDescent="0.2">
      <c r="D4073" s="11"/>
    </row>
    <row r="4074" spans="4:4" x14ac:dyDescent="0.2">
      <c r="D4074" s="11"/>
    </row>
    <row r="4075" spans="4:4" x14ac:dyDescent="0.2">
      <c r="D4075" s="11"/>
    </row>
    <row r="4076" spans="4:4" x14ac:dyDescent="0.2">
      <c r="D4076" s="11"/>
    </row>
    <row r="4077" spans="4:4" x14ac:dyDescent="0.2">
      <c r="D4077" s="11"/>
    </row>
    <row r="4078" spans="4:4" x14ac:dyDescent="0.2">
      <c r="D4078" s="11"/>
    </row>
    <row r="4079" spans="4:4" x14ac:dyDescent="0.2">
      <c r="D4079" s="11"/>
    </row>
    <row r="4080" spans="4:4" x14ac:dyDescent="0.2">
      <c r="D4080" s="11"/>
    </row>
    <row r="4081" spans="4:4" x14ac:dyDescent="0.2">
      <c r="D4081" s="11"/>
    </row>
    <row r="4082" spans="4:4" x14ac:dyDescent="0.2">
      <c r="D4082" s="11"/>
    </row>
    <row r="4083" spans="4:4" x14ac:dyDescent="0.2">
      <c r="D4083" s="11"/>
    </row>
    <row r="4084" spans="4:4" x14ac:dyDescent="0.2">
      <c r="D4084" s="11"/>
    </row>
    <row r="4085" spans="4:4" x14ac:dyDescent="0.2">
      <c r="D4085" s="11"/>
    </row>
    <row r="4086" spans="4:4" x14ac:dyDescent="0.2">
      <c r="D4086" s="11"/>
    </row>
    <row r="4087" spans="4:4" x14ac:dyDescent="0.2">
      <c r="D4087" s="11"/>
    </row>
    <row r="4088" spans="4:4" x14ac:dyDescent="0.2">
      <c r="D4088" s="11"/>
    </row>
    <row r="4089" spans="4:4" x14ac:dyDescent="0.2">
      <c r="D4089" s="11"/>
    </row>
    <row r="4090" spans="4:4" x14ac:dyDescent="0.2">
      <c r="D4090" s="11"/>
    </row>
    <row r="4091" spans="4:4" x14ac:dyDescent="0.2">
      <c r="D4091" s="11"/>
    </row>
    <row r="4092" spans="4:4" x14ac:dyDescent="0.2">
      <c r="D4092" s="11"/>
    </row>
    <row r="4093" spans="4:4" x14ac:dyDescent="0.2">
      <c r="D4093" s="11"/>
    </row>
    <row r="4094" spans="4:4" x14ac:dyDescent="0.2">
      <c r="D4094" s="11"/>
    </row>
    <row r="4095" spans="4:4" x14ac:dyDescent="0.2">
      <c r="D4095" s="11"/>
    </row>
    <row r="4096" spans="4:4" x14ac:dyDescent="0.2">
      <c r="D4096" s="11"/>
    </row>
    <row r="4097" spans="4:4" x14ac:dyDescent="0.2">
      <c r="D4097" s="11"/>
    </row>
    <row r="4098" spans="4:4" x14ac:dyDescent="0.2">
      <c r="D4098" s="11"/>
    </row>
    <row r="4099" spans="4:4" x14ac:dyDescent="0.2">
      <c r="D4099" s="11"/>
    </row>
    <row r="4100" spans="4:4" x14ac:dyDescent="0.2">
      <c r="D4100" s="11"/>
    </row>
    <row r="4101" spans="4:4" x14ac:dyDescent="0.2">
      <c r="D4101" s="11"/>
    </row>
    <row r="4102" spans="4:4" x14ac:dyDescent="0.2">
      <c r="D4102" s="11"/>
    </row>
    <row r="4103" spans="4:4" x14ac:dyDescent="0.2">
      <c r="D4103" s="11"/>
    </row>
    <row r="4104" spans="4:4" x14ac:dyDescent="0.2">
      <c r="D4104" s="11"/>
    </row>
    <row r="4105" spans="4:4" x14ac:dyDescent="0.2">
      <c r="D4105" s="11"/>
    </row>
    <row r="4106" spans="4:4" x14ac:dyDescent="0.2">
      <c r="D4106" s="11"/>
    </row>
    <row r="4107" spans="4:4" x14ac:dyDescent="0.2">
      <c r="D4107" s="11"/>
    </row>
    <row r="4108" spans="4:4" x14ac:dyDescent="0.2">
      <c r="D4108" s="11"/>
    </row>
    <row r="4109" spans="4:4" x14ac:dyDescent="0.2">
      <c r="D4109" s="11"/>
    </row>
    <row r="4110" spans="4:4" x14ac:dyDescent="0.2">
      <c r="D4110" s="11"/>
    </row>
    <row r="4111" spans="4:4" x14ac:dyDescent="0.2">
      <c r="D4111" s="11"/>
    </row>
    <row r="4112" spans="4:4" x14ac:dyDescent="0.2">
      <c r="D4112" s="11"/>
    </row>
    <row r="4113" spans="4:4" x14ac:dyDescent="0.2">
      <c r="D4113" s="11"/>
    </row>
    <row r="4114" spans="4:4" x14ac:dyDescent="0.2">
      <c r="D4114" s="11"/>
    </row>
    <row r="4115" spans="4:4" x14ac:dyDescent="0.2">
      <c r="D4115" s="11"/>
    </row>
    <row r="4116" spans="4:4" x14ac:dyDescent="0.2">
      <c r="D4116" s="11"/>
    </row>
    <row r="4117" spans="4:4" x14ac:dyDescent="0.2">
      <c r="D4117" s="11"/>
    </row>
    <row r="4118" spans="4:4" x14ac:dyDescent="0.2">
      <c r="D4118" s="11"/>
    </row>
    <row r="4119" spans="4:4" x14ac:dyDescent="0.2">
      <c r="D4119" s="11"/>
    </row>
    <row r="4120" spans="4:4" x14ac:dyDescent="0.2">
      <c r="D4120" s="11"/>
    </row>
    <row r="4121" spans="4:4" x14ac:dyDescent="0.2">
      <c r="D4121" s="11"/>
    </row>
    <row r="4122" spans="4:4" x14ac:dyDescent="0.2">
      <c r="D4122" s="11"/>
    </row>
    <row r="4123" spans="4:4" x14ac:dyDescent="0.2">
      <c r="D4123" s="11"/>
    </row>
    <row r="4124" spans="4:4" x14ac:dyDescent="0.2">
      <c r="D4124" s="11"/>
    </row>
    <row r="4125" spans="4:4" x14ac:dyDescent="0.2">
      <c r="D4125" s="11"/>
    </row>
    <row r="4126" spans="4:4" x14ac:dyDescent="0.2">
      <c r="D4126" s="11"/>
    </row>
    <row r="4127" spans="4:4" x14ac:dyDescent="0.2">
      <c r="D4127" s="11"/>
    </row>
    <row r="4128" spans="4:4" x14ac:dyDescent="0.2">
      <c r="D4128" s="11"/>
    </row>
    <row r="4129" spans="4:4" x14ac:dyDescent="0.2">
      <c r="D4129" s="11"/>
    </row>
    <row r="4130" spans="4:4" x14ac:dyDescent="0.2">
      <c r="D4130" s="11"/>
    </row>
    <row r="4131" spans="4:4" x14ac:dyDescent="0.2">
      <c r="D4131" s="11"/>
    </row>
    <row r="4132" spans="4:4" x14ac:dyDescent="0.2">
      <c r="D4132" s="11"/>
    </row>
    <row r="4133" spans="4:4" x14ac:dyDescent="0.2">
      <c r="D4133" s="11"/>
    </row>
    <row r="4134" spans="4:4" x14ac:dyDescent="0.2">
      <c r="D4134" s="11"/>
    </row>
    <row r="4135" spans="4:4" x14ac:dyDescent="0.2">
      <c r="D4135" s="11"/>
    </row>
    <row r="4136" spans="4:4" x14ac:dyDescent="0.2">
      <c r="D4136" s="11"/>
    </row>
    <row r="4137" spans="4:4" x14ac:dyDescent="0.2">
      <c r="D4137" s="11"/>
    </row>
    <row r="4138" spans="4:4" x14ac:dyDescent="0.2">
      <c r="D4138" s="11"/>
    </row>
    <row r="4139" spans="4:4" x14ac:dyDescent="0.2">
      <c r="D4139" s="11"/>
    </row>
    <row r="4140" spans="4:4" x14ac:dyDescent="0.2">
      <c r="D4140" s="11"/>
    </row>
    <row r="4141" spans="4:4" x14ac:dyDescent="0.2">
      <c r="D4141" s="11"/>
    </row>
    <row r="4142" spans="4:4" x14ac:dyDescent="0.2">
      <c r="D4142" s="11"/>
    </row>
    <row r="4143" spans="4:4" x14ac:dyDescent="0.2">
      <c r="D4143" s="11"/>
    </row>
    <row r="4144" spans="4:4" x14ac:dyDescent="0.2">
      <c r="D4144" s="11"/>
    </row>
    <row r="4145" spans="4:4" x14ac:dyDescent="0.2">
      <c r="D4145" s="11"/>
    </row>
    <row r="4146" spans="4:4" x14ac:dyDescent="0.2">
      <c r="D4146" s="11"/>
    </row>
    <row r="4147" spans="4:4" x14ac:dyDescent="0.2">
      <c r="D4147" s="11"/>
    </row>
    <row r="4148" spans="4:4" x14ac:dyDescent="0.2">
      <c r="D4148" s="11"/>
    </row>
    <row r="4149" spans="4:4" x14ac:dyDescent="0.2">
      <c r="D4149" s="11"/>
    </row>
    <row r="4150" spans="4:4" x14ac:dyDescent="0.2">
      <c r="D4150" s="11"/>
    </row>
    <row r="4151" spans="4:4" x14ac:dyDescent="0.2">
      <c r="D4151" s="11"/>
    </row>
    <row r="4152" spans="4:4" x14ac:dyDescent="0.2">
      <c r="D4152" s="11"/>
    </row>
    <row r="4153" spans="4:4" x14ac:dyDescent="0.2">
      <c r="D4153" s="11"/>
    </row>
    <row r="4154" spans="4:4" x14ac:dyDescent="0.2">
      <c r="D4154" s="11"/>
    </row>
    <row r="4155" spans="4:4" x14ac:dyDescent="0.2">
      <c r="D4155" s="11"/>
    </row>
    <row r="4156" spans="4:4" x14ac:dyDescent="0.2">
      <c r="D4156" s="11"/>
    </row>
    <row r="4157" spans="4:4" x14ac:dyDescent="0.2">
      <c r="D4157" s="11"/>
    </row>
    <row r="4158" spans="4:4" x14ac:dyDescent="0.2">
      <c r="D4158" s="11"/>
    </row>
    <row r="4159" spans="4:4" x14ac:dyDescent="0.2">
      <c r="D4159" s="11"/>
    </row>
    <row r="4160" spans="4:4" x14ac:dyDescent="0.2">
      <c r="D4160" s="11"/>
    </row>
    <row r="4161" spans="4:4" x14ac:dyDescent="0.2">
      <c r="D4161" s="11"/>
    </row>
    <row r="4162" spans="4:4" x14ac:dyDescent="0.2">
      <c r="D4162" s="11"/>
    </row>
    <row r="4163" spans="4:4" x14ac:dyDescent="0.2">
      <c r="D4163" s="11"/>
    </row>
    <row r="4164" spans="4:4" x14ac:dyDescent="0.2">
      <c r="D4164" s="11"/>
    </row>
    <row r="4165" spans="4:4" x14ac:dyDescent="0.2">
      <c r="D4165" s="11"/>
    </row>
    <row r="4166" spans="4:4" x14ac:dyDescent="0.2">
      <c r="D4166" s="11"/>
    </row>
    <row r="4167" spans="4:4" x14ac:dyDescent="0.2">
      <c r="D4167" s="11"/>
    </row>
    <row r="4168" spans="4:4" x14ac:dyDescent="0.2">
      <c r="D4168" s="11"/>
    </row>
    <row r="4169" spans="4:4" x14ac:dyDescent="0.2">
      <c r="D4169" s="11"/>
    </row>
    <row r="4170" spans="4:4" x14ac:dyDescent="0.2">
      <c r="D4170" s="11"/>
    </row>
    <row r="4171" spans="4:4" x14ac:dyDescent="0.2">
      <c r="D4171" s="11"/>
    </row>
    <row r="4172" spans="4:4" x14ac:dyDescent="0.2">
      <c r="D4172" s="11"/>
    </row>
    <row r="4173" spans="4:4" x14ac:dyDescent="0.2">
      <c r="D4173" s="11"/>
    </row>
    <row r="4174" spans="4:4" x14ac:dyDescent="0.2">
      <c r="D4174" s="11"/>
    </row>
    <row r="4175" spans="4:4" x14ac:dyDescent="0.2">
      <c r="D4175" s="11"/>
    </row>
    <row r="4176" spans="4:4" x14ac:dyDescent="0.2">
      <c r="D4176" s="11"/>
    </row>
    <row r="4177" spans="4:4" x14ac:dyDescent="0.2">
      <c r="D4177" s="11"/>
    </row>
    <row r="4178" spans="4:4" x14ac:dyDescent="0.2">
      <c r="D4178" s="11"/>
    </row>
    <row r="4179" spans="4:4" x14ac:dyDescent="0.2">
      <c r="D4179" s="11"/>
    </row>
    <row r="4180" spans="4:4" x14ac:dyDescent="0.2">
      <c r="D4180" s="11"/>
    </row>
    <row r="4181" spans="4:4" x14ac:dyDescent="0.2">
      <c r="D4181" s="11"/>
    </row>
    <row r="4182" spans="4:4" x14ac:dyDescent="0.2">
      <c r="D4182" s="11"/>
    </row>
    <row r="4183" spans="4:4" x14ac:dyDescent="0.2">
      <c r="D4183" s="11"/>
    </row>
    <row r="4184" spans="4:4" x14ac:dyDescent="0.2">
      <c r="D4184" s="11"/>
    </row>
    <row r="4185" spans="4:4" x14ac:dyDescent="0.2">
      <c r="D4185" s="11"/>
    </row>
    <row r="4186" spans="4:4" x14ac:dyDescent="0.2">
      <c r="D4186" s="11"/>
    </row>
    <row r="4187" spans="4:4" x14ac:dyDescent="0.2">
      <c r="D4187" s="11"/>
    </row>
    <row r="4188" spans="4:4" x14ac:dyDescent="0.2">
      <c r="D4188" s="11"/>
    </row>
    <row r="4189" spans="4:4" x14ac:dyDescent="0.2">
      <c r="D4189" s="11"/>
    </row>
    <row r="4190" spans="4:4" x14ac:dyDescent="0.2">
      <c r="D4190" s="11"/>
    </row>
    <row r="4191" spans="4:4" x14ac:dyDescent="0.2">
      <c r="D4191" s="11"/>
    </row>
    <row r="4192" spans="4:4" x14ac:dyDescent="0.2">
      <c r="D4192" s="11"/>
    </row>
    <row r="4193" spans="4:4" x14ac:dyDescent="0.2">
      <c r="D4193" s="11"/>
    </row>
    <row r="4194" spans="4:4" x14ac:dyDescent="0.2">
      <c r="D4194" s="11"/>
    </row>
    <row r="4195" spans="4:4" x14ac:dyDescent="0.2">
      <c r="D4195" s="11"/>
    </row>
    <row r="4196" spans="4:4" x14ac:dyDescent="0.2">
      <c r="D4196" s="11"/>
    </row>
    <row r="4197" spans="4:4" x14ac:dyDescent="0.2">
      <c r="D4197" s="11"/>
    </row>
    <row r="4198" spans="4:4" x14ac:dyDescent="0.2">
      <c r="D4198" s="11"/>
    </row>
    <row r="4199" spans="4:4" x14ac:dyDescent="0.2">
      <c r="D4199" s="11"/>
    </row>
    <row r="4200" spans="4:4" x14ac:dyDescent="0.2">
      <c r="D4200" s="11"/>
    </row>
    <row r="4201" spans="4:4" x14ac:dyDescent="0.2">
      <c r="D4201" s="11"/>
    </row>
    <row r="4202" spans="4:4" x14ac:dyDescent="0.2">
      <c r="D4202" s="11"/>
    </row>
    <row r="4203" spans="4:4" x14ac:dyDescent="0.2">
      <c r="D4203" s="11"/>
    </row>
    <row r="4204" spans="4:4" x14ac:dyDescent="0.2">
      <c r="D4204" s="11"/>
    </row>
    <row r="4205" spans="4:4" x14ac:dyDescent="0.2">
      <c r="D4205" s="11"/>
    </row>
    <row r="4206" spans="4:4" x14ac:dyDescent="0.2">
      <c r="D4206" s="11"/>
    </row>
    <row r="4207" spans="4:4" x14ac:dyDescent="0.2">
      <c r="D4207" s="11"/>
    </row>
    <row r="4208" spans="4:4" x14ac:dyDescent="0.2">
      <c r="D4208" s="11"/>
    </row>
    <row r="4209" spans="4:4" x14ac:dyDescent="0.2">
      <c r="D4209" s="11"/>
    </row>
    <row r="4210" spans="4:4" x14ac:dyDescent="0.2">
      <c r="D4210" s="11"/>
    </row>
    <row r="4211" spans="4:4" x14ac:dyDescent="0.2">
      <c r="D4211" s="11"/>
    </row>
    <row r="4212" spans="4:4" x14ac:dyDescent="0.2">
      <c r="D4212" s="11"/>
    </row>
    <row r="4213" spans="4:4" x14ac:dyDescent="0.2">
      <c r="D4213" s="11"/>
    </row>
    <row r="4214" spans="4:4" x14ac:dyDescent="0.2">
      <c r="D4214" s="11"/>
    </row>
    <row r="4215" spans="4:4" x14ac:dyDescent="0.2">
      <c r="D4215" s="11"/>
    </row>
    <row r="4216" spans="4:4" x14ac:dyDescent="0.2">
      <c r="D4216" s="11"/>
    </row>
    <row r="4217" spans="4:4" x14ac:dyDescent="0.2">
      <c r="D4217" s="11"/>
    </row>
    <row r="4218" spans="4:4" x14ac:dyDescent="0.2">
      <c r="D4218" s="11"/>
    </row>
    <row r="4219" spans="4:4" x14ac:dyDescent="0.2">
      <c r="D4219" s="11"/>
    </row>
    <row r="4220" spans="4:4" x14ac:dyDescent="0.2">
      <c r="D4220" s="11"/>
    </row>
    <row r="4221" spans="4:4" x14ac:dyDescent="0.2">
      <c r="D4221" s="11"/>
    </row>
    <row r="4222" spans="4:4" x14ac:dyDescent="0.2">
      <c r="D4222" s="11"/>
    </row>
    <row r="4223" spans="4:4" x14ac:dyDescent="0.2">
      <c r="D4223" s="11"/>
    </row>
    <row r="4224" spans="4:4" x14ac:dyDescent="0.2">
      <c r="D4224" s="11"/>
    </row>
    <row r="4225" spans="4:4" x14ac:dyDescent="0.2">
      <c r="D4225" s="11"/>
    </row>
    <row r="4226" spans="4:4" x14ac:dyDescent="0.2">
      <c r="D4226" s="11"/>
    </row>
    <row r="4227" spans="4:4" x14ac:dyDescent="0.2">
      <c r="D4227" s="11"/>
    </row>
    <row r="4228" spans="4:4" x14ac:dyDescent="0.2">
      <c r="D4228" s="11"/>
    </row>
    <row r="4229" spans="4:4" x14ac:dyDescent="0.2">
      <c r="D4229" s="11"/>
    </row>
    <row r="4230" spans="4:4" x14ac:dyDescent="0.2">
      <c r="D4230" s="11"/>
    </row>
    <row r="4231" spans="4:4" x14ac:dyDescent="0.2">
      <c r="D4231" s="11"/>
    </row>
    <row r="4232" spans="4:4" x14ac:dyDescent="0.2">
      <c r="D4232" s="11"/>
    </row>
    <row r="4233" spans="4:4" x14ac:dyDescent="0.2">
      <c r="D4233" s="11"/>
    </row>
    <row r="4234" spans="4:4" x14ac:dyDescent="0.2">
      <c r="D4234" s="11"/>
    </row>
    <row r="4235" spans="4:4" x14ac:dyDescent="0.2">
      <c r="D4235" s="11"/>
    </row>
    <row r="4236" spans="4:4" x14ac:dyDescent="0.2">
      <c r="D4236" s="11"/>
    </row>
    <row r="4237" spans="4:4" x14ac:dyDescent="0.2">
      <c r="D4237" s="11"/>
    </row>
    <row r="4238" spans="4:4" x14ac:dyDescent="0.2">
      <c r="D4238" s="11"/>
    </row>
    <row r="4239" spans="4:4" x14ac:dyDescent="0.2">
      <c r="D4239" s="11"/>
    </row>
    <row r="4240" spans="4:4" x14ac:dyDescent="0.2">
      <c r="D4240" s="11"/>
    </row>
    <row r="4241" spans="4:4" x14ac:dyDescent="0.2">
      <c r="D4241" s="11"/>
    </row>
    <row r="4242" spans="4:4" x14ac:dyDescent="0.2">
      <c r="D4242" s="11"/>
    </row>
    <row r="4243" spans="4:4" x14ac:dyDescent="0.2">
      <c r="D4243" s="11"/>
    </row>
    <row r="4244" spans="4:4" x14ac:dyDescent="0.2">
      <c r="D4244" s="11"/>
    </row>
    <row r="4245" spans="4:4" x14ac:dyDescent="0.2">
      <c r="D4245" s="11"/>
    </row>
    <row r="4246" spans="4:4" x14ac:dyDescent="0.2">
      <c r="D4246" s="11"/>
    </row>
    <row r="4247" spans="4:4" x14ac:dyDescent="0.2">
      <c r="D4247" s="11"/>
    </row>
    <row r="4248" spans="4:4" x14ac:dyDescent="0.2">
      <c r="D4248" s="11"/>
    </row>
    <row r="4249" spans="4:4" x14ac:dyDescent="0.2">
      <c r="D4249" s="11"/>
    </row>
    <row r="4250" spans="4:4" x14ac:dyDescent="0.2">
      <c r="D4250" s="11"/>
    </row>
    <row r="4251" spans="4:4" x14ac:dyDescent="0.2">
      <c r="D4251" s="11"/>
    </row>
    <row r="4252" spans="4:4" x14ac:dyDescent="0.2">
      <c r="D4252" s="11"/>
    </row>
    <row r="4253" spans="4:4" x14ac:dyDescent="0.2">
      <c r="D4253" s="11"/>
    </row>
    <row r="4254" spans="4:4" x14ac:dyDescent="0.2">
      <c r="D4254" s="11"/>
    </row>
    <row r="4255" spans="4:4" x14ac:dyDescent="0.2">
      <c r="D4255" s="11"/>
    </row>
    <row r="4256" spans="4:4" x14ac:dyDescent="0.2">
      <c r="D4256" s="11"/>
    </row>
    <row r="4257" spans="4:4" x14ac:dyDescent="0.2">
      <c r="D4257" s="11"/>
    </row>
    <row r="4258" spans="4:4" x14ac:dyDescent="0.2">
      <c r="D4258" s="11"/>
    </row>
    <row r="4259" spans="4:4" x14ac:dyDescent="0.2">
      <c r="D4259" s="11"/>
    </row>
    <row r="4260" spans="4:4" x14ac:dyDescent="0.2">
      <c r="D4260" s="11"/>
    </row>
    <row r="4261" spans="4:4" x14ac:dyDescent="0.2">
      <c r="D4261" s="11"/>
    </row>
    <row r="4262" spans="4:4" x14ac:dyDescent="0.2">
      <c r="D4262" s="11"/>
    </row>
    <row r="4263" spans="4:4" x14ac:dyDescent="0.2">
      <c r="D4263" s="11"/>
    </row>
    <row r="4264" spans="4:4" x14ac:dyDescent="0.2">
      <c r="D4264" s="11"/>
    </row>
    <row r="4265" spans="4:4" x14ac:dyDescent="0.2">
      <c r="D4265" s="11"/>
    </row>
    <row r="4266" spans="4:4" x14ac:dyDescent="0.2">
      <c r="D4266" s="11"/>
    </row>
    <row r="4267" spans="4:4" x14ac:dyDescent="0.2">
      <c r="D4267" s="11"/>
    </row>
    <row r="4268" spans="4:4" x14ac:dyDescent="0.2">
      <c r="D4268" s="11"/>
    </row>
    <row r="4269" spans="4:4" x14ac:dyDescent="0.2">
      <c r="D4269" s="11"/>
    </row>
    <row r="4270" spans="4:4" x14ac:dyDescent="0.2">
      <c r="D4270" s="11"/>
    </row>
    <row r="4271" spans="4:4" x14ac:dyDescent="0.2">
      <c r="D4271" s="11"/>
    </row>
    <row r="4272" spans="4:4" x14ac:dyDescent="0.2">
      <c r="D4272" s="11"/>
    </row>
    <row r="4273" spans="4:4" x14ac:dyDescent="0.2">
      <c r="D4273" s="11"/>
    </row>
    <row r="4274" spans="4:4" x14ac:dyDescent="0.2">
      <c r="D4274" s="11"/>
    </row>
    <row r="4275" spans="4:4" x14ac:dyDescent="0.2">
      <c r="D4275" s="11"/>
    </row>
    <row r="4276" spans="4:4" x14ac:dyDescent="0.2">
      <c r="D4276" s="11"/>
    </row>
    <row r="4277" spans="4:4" x14ac:dyDescent="0.2">
      <c r="D4277" s="11"/>
    </row>
    <row r="4278" spans="4:4" x14ac:dyDescent="0.2">
      <c r="D4278" s="11"/>
    </row>
    <row r="4279" spans="4:4" x14ac:dyDescent="0.2">
      <c r="D4279" s="11"/>
    </row>
    <row r="4280" spans="4:4" x14ac:dyDescent="0.2">
      <c r="D4280" s="11"/>
    </row>
    <row r="4281" spans="4:4" x14ac:dyDescent="0.2">
      <c r="D4281" s="11"/>
    </row>
    <row r="4282" spans="4:4" x14ac:dyDescent="0.2">
      <c r="D4282" s="11"/>
    </row>
    <row r="4283" spans="4:4" x14ac:dyDescent="0.2">
      <c r="D4283" s="11"/>
    </row>
    <row r="4284" spans="4:4" x14ac:dyDescent="0.2">
      <c r="D4284" s="11"/>
    </row>
    <row r="4285" spans="4:4" x14ac:dyDescent="0.2">
      <c r="D4285" s="11"/>
    </row>
    <row r="4286" spans="4:4" x14ac:dyDescent="0.2">
      <c r="D4286" s="11"/>
    </row>
    <row r="4287" spans="4:4" x14ac:dyDescent="0.2">
      <c r="D4287" s="11"/>
    </row>
    <row r="4288" spans="4:4" x14ac:dyDescent="0.2">
      <c r="D4288" s="11"/>
    </row>
    <row r="4289" spans="4:4" x14ac:dyDescent="0.2">
      <c r="D4289" s="11"/>
    </row>
    <row r="4290" spans="4:4" x14ac:dyDescent="0.2">
      <c r="D4290" s="11"/>
    </row>
    <row r="4291" spans="4:4" x14ac:dyDescent="0.2">
      <c r="D4291" s="11"/>
    </row>
    <row r="4292" spans="4:4" x14ac:dyDescent="0.2">
      <c r="D4292" s="11"/>
    </row>
    <row r="4293" spans="4:4" x14ac:dyDescent="0.2">
      <c r="D4293" s="11"/>
    </row>
    <row r="4294" spans="4:4" x14ac:dyDescent="0.2">
      <c r="D4294" s="11"/>
    </row>
    <row r="4295" spans="4:4" x14ac:dyDescent="0.2">
      <c r="D4295" s="11"/>
    </row>
    <row r="4296" spans="4:4" x14ac:dyDescent="0.2">
      <c r="D4296" s="11"/>
    </row>
    <row r="4297" spans="4:4" x14ac:dyDescent="0.2">
      <c r="D4297" s="11"/>
    </row>
    <row r="4298" spans="4:4" x14ac:dyDescent="0.2">
      <c r="D4298" s="11"/>
    </row>
    <row r="4299" spans="4:4" x14ac:dyDescent="0.2">
      <c r="D4299" s="11"/>
    </row>
    <row r="4300" spans="4:4" x14ac:dyDescent="0.2">
      <c r="D4300" s="11"/>
    </row>
    <row r="4301" spans="4:4" x14ac:dyDescent="0.2">
      <c r="D4301" s="11"/>
    </row>
    <row r="4302" spans="4:4" x14ac:dyDescent="0.2">
      <c r="D4302" s="11"/>
    </row>
    <row r="4303" spans="4:4" x14ac:dyDescent="0.2">
      <c r="D4303" s="11"/>
    </row>
    <row r="4304" spans="4:4" x14ac:dyDescent="0.2">
      <c r="D4304" s="11"/>
    </row>
    <row r="4305" spans="4:4" x14ac:dyDescent="0.2">
      <c r="D4305" s="11"/>
    </row>
    <row r="4306" spans="4:4" x14ac:dyDescent="0.2">
      <c r="D4306" s="11"/>
    </row>
    <row r="4307" spans="4:4" x14ac:dyDescent="0.2">
      <c r="D4307" s="11"/>
    </row>
    <row r="4308" spans="4:4" x14ac:dyDescent="0.2">
      <c r="D4308" s="11"/>
    </row>
    <row r="4309" spans="4:4" x14ac:dyDescent="0.2">
      <c r="D4309" s="11"/>
    </row>
    <row r="4310" spans="4:4" x14ac:dyDescent="0.2">
      <c r="D4310" s="11"/>
    </row>
    <row r="4311" spans="4:4" x14ac:dyDescent="0.2">
      <c r="D4311" s="11"/>
    </row>
    <row r="4312" spans="4:4" x14ac:dyDescent="0.2">
      <c r="D4312" s="11"/>
    </row>
    <row r="4313" spans="4:4" x14ac:dyDescent="0.2">
      <c r="D4313" s="11"/>
    </row>
    <row r="4314" spans="4:4" x14ac:dyDescent="0.2">
      <c r="D4314" s="11"/>
    </row>
    <row r="4315" spans="4:4" x14ac:dyDescent="0.2">
      <c r="D4315" s="11"/>
    </row>
    <row r="4316" spans="4:4" x14ac:dyDescent="0.2">
      <c r="D4316" s="11"/>
    </row>
    <row r="4317" spans="4:4" x14ac:dyDescent="0.2">
      <c r="D4317" s="11"/>
    </row>
    <row r="4318" spans="4:4" x14ac:dyDescent="0.2">
      <c r="D4318" s="11"/>
    </row>
    <row r="4319" spans="4:4" x14ac:dyDescent="0.2">
      <c r="D4319" s="11"/>
    </row>
    <row r="4320" spans="4:4" x14ac:dyDescent="0.2">
      <c r="D4320" s="11"/>
    </row>
    <row r="4321" spans="4:4" x14ac:dyDescent="0.2">
      <c r="D4321" s="11"/>
    </row>
    <row r="4322" spans="4:4" x14ac:dyDescent="0.2">
      <c r="D4322" s="11"/>
    </row>
    <row r="4323" spans="4:4" x14ac:dyDescent="0.2">
      <c r="D4323" s="11"/>
    </row>
    <row r="4324" spans="4:4" x14ac:dyDescent="0.2">
      <c r="D4324" s="11"/>
    </row>
    <row r="4325" spans="4:4" x14ac:dyDescent="0.2">
      <c r="D4325" s="11"/>
    </row>
    <row r="4326" spans="4:4" x14ac:dyDescent="0.2">
      <c r="D4326" s="11"/>
    </row>
    <row r="4327" spans="4:4" x14ac:dyDescent="0.2">
      <c r="D4327" s="11"/>
    </row>
    <row r="4328" spans="4:4" x14ac:dyDescent="0.2">
      <c r="D4328" s="11"/>
    </row>
    <row r="4329" spans="4:4" x14ac:dyDescent="0.2">
      <c r="D4329" s="11"/>
    </row>
    <row r="4330" spans="4:4" x14ac:dyDescent="0.2">
      <c r="D4330" s="11"/>
    </row>
    <row r="4331" spans="4:4" x14ac:dyDescent="0.2">
      <c r="D4331" s="11"/>
    </row>
    <row r="4332" spans="4:4" x14ac:dyDescent="0.2">
      <c r="D4332" s="11"/>
    </row>
    <row r="4333" spans="4:4" x14ac:dyDescent="0.2">
      <c r="D4333" s="11"/>
    </row>
    <row r="4334" spans="4:4" x14ac:dyDescent="0.2">
      <c r="D4334" s="11"/>
    </row>
    <row r="4335" spans="4:4" x14ac:dyDescent="0.2">
      <c r="D4335" s="11"/>
    </row>
    <row r="4336" spans="4:4" x14ac:dyDescent="0.2">
      <c r="D4336" s="11"/>
    </row>
    <row r="4337" spans="4:4" x14ac:dyDescent="0.2">
      <c r="D4337" s="11"/>
    </row>
    <row r="4338" spans="4:4" x14ac:dyDescent="0.2">
      <c r="D4338" s="11"/>
    </row>
    <row r="4339" spans="4:4" x14ac:dyDescent="0.2">
      <c r="D4339" s="11"/>
    </row>
    <row r="4340" spans="4:4" x14ac:dyDescent="0.2">
      <c r="D4340" s="11"/>
    </row>
    <row r="4341" spans="4:4" x14ac:dyDescent="0.2">
      <c r="D4341" s="11"/>
    </row>
    <row r="4342" spans="4:4" x14ac:dyDescent="0.2">
      <c r="D4342" s="11"/>
    </row>
    <row r="4343" spans="4:4" x14ac:dyDescent="0.2">
      <c r="D4343" s="11"/>
    </row>
    <row r="4344" spans="4:4" x14ac:dyDescent="0.2">
      <c r="D4344" s="11"/>
    </row>
    <row r="4345" spans="4:4" x14ac:dyDescent="0.2">
      <c r="D4345" s="11"/>
    </row>
    <row r="4346" spans="4:4" x14ac:dyDescent="0.2">
      <c r="D4346" s="11"/>
    </row>
    <row r="4347" spans="4:4" x14ac:dyDescent="0.2">
      <c r="D4347" s="11"/>
    </row>
    <row r="4348" spans="4:4" x14ac:dyDescent="0.2">
      <c r="D4348" s="11"/>
    </row>
    <row r="4349" spans="4:4" x14ac:dyDescent="0.2">
      <c r="D4349" s="11"/>
    </row>
    <row r="4350" spans="4:4" x14ac:dyDescent="0.2">
      <c r="D4350" s="11"/>
    </row>
    <row r="4351" spans="4:4" x14ac:dyDescent="0.2">
      <c r="D4351" s="11"/>
    </row>
    <row r="4352" spans="4:4" x14ac:dyDescent="0.2">
      <c r="D4352" s="11"/>
    </row>
    <row r="4353" spans="4:4" x14ac:dyDescent="0.2">
      <c r="D4353" s="11"/>
    </row>
    <row r="4354" spans="4:4" x14ac:dyDescent="0.2">
      <c r="D4354" s="11"/>
    </row>
    <row r="4355" spans="4:4" x14ac:dyDescent="0.2">
      <c r="D4355" s="11"/>
    </row>
    <row r="4356" spans="4:4" x14ac:dyDescent="0.2">
      <c r="D4356" s="11"/>
    </row>
    <row r="4357" spans="4:4" x14ac:dyDescent="0.2">
      <c r="D4357" s="11"/>
    </row>
    <row r="4358" spans="4:4" x14ac:dyDescent="0.2">
      <c r="D4358" s="11"/>
    </row>
    <row r="4359" spans="4:4" x14ac:dyDescent="0.2">
      <c r="D4359" s="11"/>
    </row>
    <row r="4360" spans="4:4" x14ac:dyDescent="0.2">
      <c r="D4360" s="11"/>
    </row>
    <row r="4361" spans="4:4" x14ac:dyDescent="0.2">
      <c r="D4361" s="11"/>
    </row>
    <row r="4362" spans="4:4" x14ac:dyDescent="0.2">
      <c r="D4362" s="11"/>
    </row>
    <row r="4363" spans="4:4" x14ac:dyDescent="0.2">
      <c r="D4363" s="11"/>
    </row>
    <row r="4364" spans="4:4" x14ac:dyDescent="0.2">
      <c r="D4364" s="11"/>
    </row>
    <row r="4365" spans="4:4" x14ac:dyDescent="0.2">
      <c r="D4365" s="11"/>
    </row>
    <row r="4366" spans="4:4" x14ac:dyDescent="0.2">
      <c r="D4366" s="11"/>
    </row>
    <row r="4367" spans="4:4" x14ac:dyDescent="0.2">
      <c r="D4367" s="11"/>
    </row>
    <row r="4368" spans="4:4" x14ac:dyDescent="0.2">
      <c r="D4368" s="11"/>
    </row>
    <row r="4369" spans="4:4" x14ac:dyDescent="0.2">
      <c r="D4369" s="11"/>
    </row>
    <row r="4370" spans="4:4" x14ac:dyDescent="0.2">
      <c r="D4370" s="11"/>
    </row>
    <row r="4371" spans="4:4" x14ac:dyDescent="0.2">
      <c r="D4371" s="11"/>
    </row>
    <row r="4372" spans="4:4" x14ac:dyDescent="0.2">
      <c r="D4372" s="11"/>
    </row>
    <row r="4373" spans="4:4" x14ac:dyDescent="0.2">
      <c r="D4373" s="11"/>
    </row>
    <row r="4374" spans="4:4" x14ac:dyDescent="0.2">
      <c r="D4374" s="11"/>
    </row>
    <row r="4375" spans="4:4" x14ac:dyDescent="0.2">
      <c r="D4375" s="11"/>
    </row>
    <row r="4376" spans="4:4" x14ac:dyDescent="0.2">
      <c r="D4376" s="11"/>
    </row>
    <row r="4377" spans="4:4" x14ac:dyDescent="0.2">
      <c r="D4377" s="11"/>
    </row>
    <row r="4378" spans="4:4" x14ac:dyDescent="0.2">
      <c r="D4378" s="11"/>
    </row>
    <row r="4379" spans="4:4" x14ac:dyDescent="0.2">
      <c r="D4379" s="11"/>
    </row>
    <row r="4380" spans="4:4" x14ac:dyDescent="0.2">
      <c r="D4380" s="11"/>
    </row>
    <row r="4381" spans="4:4" x14ac:dyDescent="0.2">
      <c r="D4381" s="11"/>
    </row>
    <row r="4382" spans="4:4" x14ac:dyDescent="0.2">
      <c r="D4382" s="11"/>
    </row>
    <row r="4383" spans="4:4" x14ac:dyDescent="0.2">
      <c r="D4383" s="11"/>
    </row>
    <row r="4384" spans="4:4" x14ac:dyDescent="0.2">
      <c r="D4384" s="11"/>
    </row>
    <row r="4385" spans="4:4" x14ac:dyDescent="0.2">
      <c r="D4385" s="11"/>
    </row>
    <row r="4386" spans="4:4" x14ac:dyDescent="0.2">
      <c r="D4386" s="11"/>
    </row>
    <row r="4387" spans="4:4" x14ac:dyDescent="0.2">
      <c r="D4387" s="11"/>
    </row>
    <row r="4388" spans="4:4" x14ac:dyDescent="0.2">
      <c r="D4388" s="11"/>
    </row>
    <row r="4389" spans="4:4" x14ac:dyDescent="0.2">
      <c r="D4389" s="11"/>
    </row>
    <row r="4390" spans="4:4" x14ac:dyDescent="0.2">
      <c r="D4390" s="11"/>
    </row>
    <row r="4391" spans="4:4" x14ac:dyDescent="0.2">
      <c r="D4391" s="11"/>
    </row>
    <row r="4392" spans="4:4" x14ac:dyDescent="0.2">
      <c r="D4392" s="11"/>
    </row>
    <row r="4393" spans="4:4" x14ac:dyDescent="0.2">
      <c r="D4393" s="11"/>
    </row>
    <row r="4394" spans="4:4" x14ac:dyDescent="0.2">
      <c r="D4394" s="11"/>
    </row>
    <row r="4395" spans="4:4" x14ac:dyDescent="0.2">
      <c r="D4395" s="11"/>
    </row>
    <row r="4396" spans="4:4" x14ac:dyDescent="0.2">
      <c r="D4396" s="11"/>
    </row>
    <row r="4397" spans="4:4" x14ac:dyDescent="0.2">
      <c r="D4397" s="11"/>
    </row>
    <row r="4398" spans="4:4" x14ac:dyDescent="0.2">
      <c r="D4398" s="11"/>
    </row>
    <row r="4399" spans="4:4" x14ac:dyDescent="0.2">
      <c r="D4399" s="11"/>
    </row>
    <row r="4400" spans="4:4" x14ac:dyDescent="0.2">
      <c r="D4400" s="11"/>
    </row>
    <row r="4401" spans="4:4" x14ac:dyDescent="0.2">
      <c r="D4401" s="11"/>
    </row>
    <row r="4402" spans="4:4" x14ac:dyDescent="0.2">
      <c r="D4402" s="11"/>
    </row>
    <row r="4403" spans="4:4" x14ac:dyDescent="0.2">
      <c r="D4403" s="11"/>
    </row>
    <row r="4404" spans="4:4" x14ac:dyDescent="0.2">
      <c r="D4404" s="11"/>
    </row>
    <row r="4405" spans="4:4" x14ac:dyDescent="0.2">
      <c r="D4405" s="11"/>
    </row>
    <row r="4406" spans="4:4" x14ac:dyDescent="0.2">
      <c r="D4406" s="11"/>
    </row>
    <row r="4407" spans="4:4" x14ac:dyDescent="0.2">
      <c r="D4407" s="11"/>
    </row>
    <row r="4408" spans="4:4" x14ac:dyDescent="0.2">
      <c r="D4408" s="11"/>
    </row>
    <row r="4409" spans="4:4" x14ac:dyDescent="0.2">
      <c r="D4409" s="11"/>
    </row>
    <row r="4410" spans="4:4" x14ac:dyDescent="0.2">
      <c r="D4410" s="11"/>
    </row>
    <row r="4411" spans="4:4" x14ac:dyDescent="0.2">
      <c r="D4411" s="11"/>
    </row>
    <row r="4412" spans="4:4" x14ac:dyDescent="0.2">
      <c r="D4412" s="11"/>
    </row>
    <row r="4413" spans="4:4" x14ac:dyDescent="0.2">
      <c r="D4413" s="11"/>
    </row>
    <row r="4414" spans="4:4" x14ac:dyDescent="0.2">
      <c r="D4414" s="11"/>
    </row>
    <row r="4415" spans="4:4" x14ac:dyDescent="0.2">
      <c r="D4415" s="11"/>
    </row>
    <row r="4416" spans="4:4" x14ac:dyDescent="0.2">
      <c r="D4416" s="11"/>
    </row>
    <row r="4417" spans="4:4" x14ac:dyDescent="0.2">
      <c r="D4417" s="11"/>
    </row>
    <row r="4418" spans="4:4" x14ac:dyDescent="0.2">
      <c r="D4418" s="11"/>
    </row>
    <row r="4419" spans="4:4" x14ac:dyDescent="0.2">
      <c r="D4419" s="11"/>
    </row>
    <row r="4420" spans="4:4" x14ac:dyDescent="0.2">
      <c r="D4420" s="11"/>
    </row>
    <row r="4421" spans="4:4" x14ac:dyDescent="0.2">
      <c r="D4421" s="11"/>
    </row>
    <row r="4422" spans="4:4" x14ac:dyDescent="0.2">
      <c r="D4422" s="11"/>
    </row>
    <row r="4423" spans="4:4" x14ac:dyDescent="0.2">
      <c r="D4423" s="11"/>
    </row>
    <row r="4424" spans="4:4" x14ac:dyDescent="0.2">
      <c r="D4424" s="11"/>
    </row>
    <row r="4425" spans="4:4" x14ac:dyDescent="0.2">
      <c r="D4425" s="11"/>
    </row>
    <row r="4426" spans="4:4" x14ac:dyDescent="0.2">
      <c r="D4426" s="11"/>
    </row>
    <row r="4427" spans="4:4" x14ac:dyDescent="0.2">
      <c r="D4427" s="11"/>
    </row>
    <row r="4428" spans="4:4" x14ac:dyDescent="0.2">
      <c r="D4428" s="11"/>
    </row>
    <row r="4429" spans="4:4" x14ac:dyDescent="0.2">
      <c r="D4429" s="11"/>
    </row>
    <row r="4430" spans="4:4" x14ac:dyDescent="0.2">
      <c r="D4430" s="11"/>
    </row>
    <row r="4431" spans="4:4" x14ac:dyDescent="0.2">
      <c r="D4431" s="11"/>
    </row>
    <row r="4432" spans="4:4" x14ac:dyDescent="0.2">
      <c r="D4432" s="11"/>
    </row>
    <row r="4433" spans="4:4" x14ac:dyDescent="0.2">
      <c r="D4433" s="11"/>
    </row>
    <row r="4434" spans="4:4" x14ac:dyDescent="0.2">
      <c r="D4434" s="11"/>
    </row>
    <row r="4435" spans="4:4" x14ac:dyDescent="0.2">
      <c r="D4435" s="11"/>
    </row>
    <row r="4436" spans="4:4" x14ac:dyDescent="0.2">
      <c r="D4436" s="11"/>
    </row>
    <row r="4437" spans="4:4" x14ac:dyDescent="0.2">
      <c r="D4437" s="11"/>
    </row>
    <row r="4438" spans="4:4" x14ac:dyDescent="0.2">
      <c r="D4438" s="11"/>
    </row>
    <row r="4439" spans="4:4" x14ac:dyDescent="0.2">
      <c r="D4439" s="11"/>
    </row>
    <row r="4440" spans="4:4" x14ac:dyDescent="0.2">
      <c r="D4440" s="11"/>
    </row>
    <row r="4441" spans="4:4" x14ac:dyDescent="0.2">
      <c r="D4441" s="11"/>
    </row>
    <row r="4442" spans="4:4" x14ac:dyDescent="0.2">
      <c r="D4442" s="11"/>
    </row>
    <row r="4443" spans="4:4" x14ac:dyDescent="0.2">
      <c r="D4443" s="11"/>
    </row>
    <row r="4444" spans="4:4" x14ac:dyDescent="0.2">
      <c r="D4444" s="11"/>
    </row>
    <row r="4445" spans="4:4" x14ac:dyDescent="0.2">
      <c r="D4445" s="11"/>
    </row>
    <row r="4446" spans="4:4" x14ac:dyDescent="0.2">
      <c r="D4446" s="11"/>
    </row>
    <row r="4447" spans="4:4" x14ac:dyDescent="0.2">
      <c r="D4447" s="11"/>
    </row>
    <row r="4448" spans="4:4" x14ac:dyDescent="0.2">
      <c r="D4448" s="11"/>
    </row>
    <row r="4449" spans="4:4" x14ac:dyDescent="0.2">
      <c r="D4449" s="11"/>
    </row>
    <row r="4450" spans="4:4" x14ac:dyDescent="0.2">
      <c r="D4450" s="11"/>
    </row>
    <row r="4451" spans="4:4" x14ac:dyDescent="0.2">
      <c r="D4451" s="11"/>
    </row>
    <row r="4452" spans="4:4" x14ac:dyDescent="0.2">
      <c r="D4452" s="11"/>
    </row>
    <row r="4453" spans="4:4" x14ac:dyDescent="0.2">
      <c r="D4453" s="11"/>
    </row>
    <row r="4454" spans="4:4" x14ac:dyDescent="0.2">
      <c r="D4454" s="11"/>
    </row>
    <row r="4455" spans="4:4" x14ac:dyDescent="0.2">
      <c r="D4455" s="11"/>
    </row>
    <row r="4456" spans="4:4" x14ac:dyDescent="0.2">
      <c r="D4456" s="11"/>
    </row>
    <row r="4457" spans="4:4" x14ac:dyDescent="0.2">
      <c r="D4457" s="11"/>
    </row>
    <row r="4458" spans="4:4" x14ac:dyDescent="0.2">
      <c r="D4458" s="11"/>
    </row>
    <row r="4459" spans="4:4" x14ac:dyDescent="0.2">
      <c r="D4459" s="11"/>
    </row>
    <row r="4460" spans="4:4" x14ac:dyDescent="0.2">
      <c r="D4460" s="11"/>
    </row>
    <row r="4461" spans="4:4" x14ac:dyDescent="0.2">
      <c r="D4461" s="11"/>
    </row>
    <row r="4462" spans="4:4" x14ac:dyDescent="0.2">
      <c r="D4462" s="11"/>
    </row>
    <row r="4463" spans="4:4" x14ac:dyDescent="0.2">
      <c r="D4463" s="11"/>
    </row>
    <row r="4464" spans="4:4" x14ac:dyDescent="0.2">
      <c r="D4464" s="11"/>
    </row>
    <row r="4465" spans="4:4" x14ac:dyDescent="0.2">
      <c r="D4465" s="11"/>
    </row>
    <row r="4466" spans="4:4" x14ac:dyDescent="0.2">
      <c r="D4466" s="11"/>
    </row>
    <row r="4467" spans="4:4" x14ac:dyDescent="0.2">
      <c r="D4467" s="11"/>
    </row>
    <row r="4468" spans="4:4" x14ac:dyDescent="0.2">
      <c r="D4468" s="11"/>
    </row>
    <row r="4469" spans="4:4" x14ac:dyDescent="0.2">
      <c r="D4469" s="11"/>
    </row>
    <row r="4470" spans="4:4" x14ac:dyDescent="0.2">
      <c r="D4470" s="11"/>
    </row>
    <row r="4471" spans="4:4" x14ac:dyDescent="0.2">
      <c r="D4471" s="11"/>
    </row>
    <row r="4472" spans="4:4" x14ac:dyDescent="0.2">
      <c r="D4472" s="11"/>
    </row>
    <row r="4473" spans="4:4" x14ac:dyDescent="0.2">
      <c r="D4473" s="11"/>
    </row>
    <row r="4474" spans="4:4" x14ac:dyDescent="0.2">
      <c r="D4474" s="11"/>
    </row>
    <row r="4475" spans="4:4" x14ac:dyDescent="0.2">
      <c r="D4475" s="11"/>
    </row>
    <row r="4476" spans="4:4" x14ac:dyDescent="0.2">
      <c r="D4476" s="11"/>
    </row>
    <row r="4477" spans="4:4" x14ac:dyDescent="0.2">
      <c r="D4477" s="11"/>
    </row>
    <row r="4478" spans="4:4" x14ac:dyDescent="0.2">
      <c r="D4478" s="11"/>
    </row>
    <row r="4479" spans="4:4" x14ac:dyDescent="0.2">
      <c r="D4479" s="11"/>
    </row>
    <row r="4480" spans="4:4" x14ac:dyDescent="0.2">
      <c r="D4480" s="11"/>
    </row>
    <row r="4481" spans="4:4" x14ac:dyDescent="0.2">
      <c r="D4481" s="11"/>
    </row>
    <row r="4482" spans="4:4" x14ac:dyDescent="0.2">
      <c r="D4482" s="11"/>
    </row>
    <row r="4483" spans="4:4" x14ac:dyDescent="0.2">
      <c r="D4483" s="11"/>
    </row>
    <row r="4484" spans="4:4" x14ac:dyDescent="0.2">
      <c r="D4484" s="11"/>
    </row>
    <row r="4485" spans="4:4" x14ac:dyDescent="0.2">
      <c r="D4485" s="11"/>
    </row>
    <row r="4486" spans="4:4" x14ac:dyDescent="0.2">
      <c r="D4486" s="11"/>
    </row>
    <row r="4487" spans="4:4" x14ac:dyDescent="0.2">
      <c r="D4487" s="11"/>
    </row>
    <row r="4488" spans="4:4" x14ac:dyDescent="0.2">
      <c r="D4488" s="11"/>
    </row>
    <row r="4489" spans="4:4" x14ac:dyDescent="0.2">
      <c r="D4489" s="11"/>
    </row>
    <row r="4490" spans="4:4" x14ac:dyDescent="0.2">
      <c r="D4490" s="11"/>
    </row>
    <row r="4491" spans="4:4" x14ac:dyDescent="0.2">
      <c r="D4491" s="11"/>
    </row>
    <row r="4492" spans="4:4" x14ac:dyDescent="0.2">
      <c r="D4492" s="11"/>
    </row>
    <row r="4493" spans="4:4" x14ac:dyDescent="0.2">
      <c r="D4493" s="11"/>
    </row>
    <row r="4494" spans="4:4" x14ac:dyDescent="0.2">
      <c r="D4494" s="11"/>
    </row>
    <row r="4495" spans="4:4" x14ac:dyDescent="0.2">
      <c r="D4495" s="11"/>
    </row>
    <row r="4496" spans="4:4" x14ac:dyDescent="0.2">
      <c r="D4496" s="11"/>
    </row>
    <row r="4497" spans="4:4" x14ac:dyDescent="0.2">
      <c r="D4497" s="11"/>
    </row>
    <row r="4498" spans="4:4" x14ac:dyDescent="0.2">
      <c r="D4498" s="11"/>
    </row>
    <row r="4499" spans="4:4" x14ac:dyDescent="0.2">
      <c r="D4499" s="11"/>
    </row>
    <row r="4500" spans="4:4" x14ac:dyDescent="0.2">
      <c r="D4500" s="11"/>
    </row>
    <row r="4501" spans="4:4" x14ac:dyDescent="0.2">
      <c r="D4501" s="11"/>
    </row>
    <row r="4502" spans="4:4" x14ac:dyDescent="0.2">
      <c r="D4502" s="11"/>
    </row>
    <row r="4503" spans="4:4" x14ac:dyDescent="0.2">
      <c r="D4503" s="11"/>
    </row>
    <row r="4504" spans="4:4" x14ac:dyDescent="0.2">
      <c r="D4504" s="11"/>
    </row>
    <row r="4505" spans="4:4" x14ac:dyDescent="0.2">
      <c r="D4505" s="11"/>
    </row>
    <row r="4506" spans="4:4" x14ac:dyDescent="0.2">
      <c r="D4506" s="11"/>
    </row>
    <row r="4507" spans="4:4" x14ac:dyDescent="0.2">
      <c r="D4507" s="11"/>
    </row>
    <row r="4508" spans="4:4" x14ac:dyDescent="0.2">
      <c r="D4508" s="11"/>
    </row>
    <row r="4509" spans="4:4" x14ac:dyDescent="0.2">
      <c r="D4509" s="11"/>
    </row>
    <row r="4510" spans="4:4" x14ac:dyDescent="0.2">
      <c r="D4510" s="11"/>
    </row>
    <row r="4511" spans="4:4" x14ac:dyDescent="0.2">
      <c r="D4511" s="11"/>
    </row>
    <row r="4512" spans="4:4" x14ac:dyDescent="0.2">
      <c r="D4512" s="11"/>
    </row>
    <row r="4513" spans="4:4" x14ac:dyDescent="0.2">
      <c r="D4513" s="11"/>
    </row>
    <row r="4514" spans="4:4" x14ac:dyDescent="0.2">
      <c r="D4514" s="11"/>
    </row>
    <row r="4515" spans="4:4" x14ac:dyDescent="0.2">
      <c r="D4515" s="11"/>
    </row>
    <row r="4516" spans="4:4" x14ac:dyDescent="0.2">
      <c r="D4516" s="11"/>
    </row>
    <row r="4517" spans="4:4" x14ac:dyDescent="0.2">
      <c r="D4517" s="11"/>
    </row>
    <row r="4518" spans="4:4" x14ac:dyDescent="0.2">
      <c r="D4518" s="11"/>
    </row>
    <row r="4519" spans="4:4" x14ac:dyDescent="0.2">
      <c r="D4519" s="11"/>
    </row>
    <row r="4520" spans="4:4" x14ac:dyDescent="0.2">
      <c r="D4520" s="11"/>
    </row>
    <row r="4521" spans="4:4" x14ac:dyDescent="0.2">
      <c r="D4521" s="11"/>
    </row>
    <row r="4522" spans="4:4" x14ac:dyDescent="0.2">
      <c r="D4522" s="11"/>
    </row>
    <row r="4523" spans="4:4" x14ac:dyDescent="0.2">
      <c r="D4523" s="11"/>
    </row>
    <row r="4524" spans="4:4" x14ac:dyDescent="0.2">
      <c r="D4524" s="11"/>
    </row>
    <row r="4525" spans="4:4" x14ac:dyDescent="0.2">
      <c r="D4525" s="11"/>
    </row>
    <row r="4526" spans="4:4" x14ac:dyDescent="0.2">
      <c r="D4526" s="11"/>
    </row>
    <row r="4527" spans="4:4" x14ac:dyDescent="0.2">
      <c r="D4527" s="11"/>
    </row>
    <row r="4528" spans="4:4" x14ac:dyDescent="0.2">
      <c r="D4528" s="11"/>
    </row>
    <row r="4529" spans="4:4" x14ac:dyDescent="0.2">
      <c r="D4529" s="11"/>
    </row>
    <row r="4530" spans="4:4" x14ac:dyDescent="0.2">
      <c r="D4530" s="11"/>
    </row>
    <row r="4531" spans="4:4" x14ac:dyDescent="0.2">
      <c r="D4531" s="11"/>
    </row>
    <row r="4532" spans="4:4" x14ac:dyDescent="0.2">
      <c r="D4532" s="11"/>
    </row>
    <row r="4533" spans="4:4" x14ac:dyDescent="0.2">
      <c r="D4533" s="11"/>
    </row>
    <row r="4534" spans="4:4" x14ac:dyDescent="0.2">
      <c r="D4534" s="11"/>
    </row>
    <row r="4535" spans="4:4" x14ac:dyDescent="0.2">
      <c r="D4535" s="11"/>
    </row>
    <row r="4536" spans="4:4" x14ac:dyDescent="0.2">
      <c r="D4536" s="11"/>
    </row>
    <row r="4537" spans="4:4" x14ac:dyDescent="0.2">
      <c r="D4537" s="11"/>
    </row>
    <row r="4538" spans="4:4" x14ac:dyDescent="0.2">
      <c r="D4538" s="11"/>
    </row>
    <row r="4539" spans="4:4" x14ac:dyDescent="0.2">
      <c r="D4539" s="11"/>
    </row>
    <row r="4540" spans="4:4" x14ac:dyDescent="0.2">
      <c r="D4540" s="11"/>
    </row>
    <row r="4541" spans="4:4" x14ac:dyDescent="0.2">
      <c r="D4541" s="11"/>
    </row>
    <row r="4542" spans="4:4" x14ac:dyDescent="0.2">
      <c r="D4542" s="11"/>
    </row>
    <row r="4543" spans="4:4" x14ac:dyDescent="0.2">
      <c r="D4543" s="11"/>
    </row>
    <row r="4544" spans="4:4" x14ac:dyDescent="0.2">
      <c r="D4544" s="11"/>
    </row>
    <row r="4545" spans="4:4" x14ac:dyDescent="0.2">
      <c r="D4545" s="11"/>
    </row>
    <row r="4546" spans="4:4" x14ac:dyDescent="0.2">
      <c r="D4546" s="11"/>
    </row>
    <row r="4547" spans="4:4" x14ac:dyDescent="0.2">
      <c r="D4547" s="11"/>
    </row>
    <row r="4548" spans="4:4" x14ac:dyDescent="0.2">
      <c r="D4548" s="11"/>
    </row>
    <row r="4549" spans="4:4" x14ac:dyDescent="0.2">
      <c r="D4549" s="11"/>
    </row>
    <row r="4550" spans="4:4" x14ac:dyDescent="0.2">
      <c r="D4550" s="11"/>
    </row>
    <row r="4551" spans="4:4" x14ac:dyDescent="0.2">
      <c r="D4551" s="11"/>
    </row>
    <row r="4552" spans="4:4" x14ac:dyDescent="0.2">
      <c r="D4552" s="11"/>
    </row>
    <row r="4553" spans="4:4" x14ac:dyDescent="0.2">
      <c r="D4553" s="11"/>
    </row>
    <row r="4554" spans="4:4" x14ac:dyDescent="0.2">
      <c r="D4554" s="11"/>
    </row>
    <row r="4555" spans="4:4" x14ac:dyDescent="0.2">
      <c r="D4555" s="11"/>
    </row>
    <row r="4556" spans="4:4" x14ac:dyDescent="0.2">
      <c r="D4556" s="11"/>
    </row>
    <row r="4557" spans="4:4" x14ac:dyDescent="0.2">
      <c r="D4557" s="11"/>
    </row>
    <row r="4558" spans="4:4" x14ac:dyDescent="0.2">
      <c r="D4558" s="11"/>
    </row>
    <row r="4559" spans="4:4" x14ac:dyDescent="0.2">
      <c r="D4559" s="11"/>
    </row>
    <row r="4560" spans="4:4" x14ac:dyDescent="0.2">
      <c r="D4560" s="11"/>
    </row>
    <row r="4561" spans="4:4" x14ac:dyDescent="0.2">
      <c r="D4561" s="11"/>
    </row>
    <row r="4562" spans="4:4" x14ac:dyDescent="0.2">
      <c r="D4562" s="11"/>
    </row>
    <row r="4563" spans="4:4" x14ac:dyDescent="0.2">
      <c r="D4563" s="11"/>
    </row>
    <row r="4564" spans="4:4" x14ac:dyDescent="0.2">
      <c r="D4564" s="11"/>
    </row>
    <row r="4565" spans="4:4" x14ac:dyDescent="0.2">
      <c r="D4565" s="11"/>
    </row>
    <row r="4566" spans="4:4" x14ac:dyDescent="0.2">
      <c r="D4566" s="11"/>
    </row>
    <row r="4567" spans="4:4" x14ac:dyDescent="0.2">
      <c r="D4567" s="11"/>
    </row>
    <row r="4568" spans="4:4" x14ac:dyDescent="0.2">
      <c r="D4568" s="11"/>
    </row>
    <row r="4569" spans="4:4" x14ac:dyDescent="0.2">
      <c r="D4569" s="11"/>
    </row>
    <row r="4570" spans="4:4" x14ac:dyDescent="0.2">
      <c r="D4570" s="11"/>
    </row>
    <row r="4571" spans="4:4" x14ac:dyDescent="0.2">
      <c r="D4571" s="11"/>
    </row>
    <row r="4572" spans="4:4" x14ac:dyDescent="0.2">
      <c r="D4572" s="11"/>
    </row>
    <row r="4573" spans="4:4" x14ac:dyDescent="0.2">
      <c r="D4573" s="11"/>
    </row>
    <row r="4574" spans="4:4" x14ac:dyDescent="0.2">
      <c r="D4574" s="11"/>
    </row>
    <row r="4575" spans="4:4" x14ac:dyDescent="0.2">
      <c r="D4575" s="11"/>
    </row>
    <row r="4576" spans="4:4" x14ac:dyDescent="0.2">
      <c r="D4576" s="11"/>
    </row>
    <row r="4577" spans="4:4" x14ac:dyDescent="0.2">
      <c r="D4577" s="11"/>
    </row>
    <row r="4578" spans="4:4" x14ac:dyDescent="0.2">
      <c r="D4578" s="11"/>
    </row>
    <row r="4579" spans="4:4" x14ac:dyDescent="0.2">
      <c r="D4579" s="11"/>
    </row>
    <row r="4580" spans="4:4" x14ac:dyDescent="0.2">
      <c r="D4580" s="11"/>
    </row>
    <row r="4581" spans="4:4" x14ac:dyDescent="0.2">
      <c r="D4581" s="11"/>
    </row>
    <row r="4582" spans="4:4" x14ac:dyDescent="0.2">
      <c r="D4582" s="11"/>
    </row>
    <row r="4583" spans="4:4" x14ac:dyDescent="0.2">
      <c r="D4583" s="11"/>
    </row>
    <row r="4584" spans="4:4" x14ac:dyDescent="0.2">
      <c r="D4584" s="11"/>
    </row>
    <row r="4585" spans="4:4" x14ac:dyDescent="0.2">
      <c r="D4585" s="11"/>
    </row>
    <row r="4586" spans="4:4" x14ac:dyDescent="0.2">
      <c r="D4586" s="11"/>
    </row>
    <row r="4587" spans="4:4" x14ac:dyDescent="0.2">
      <c r="D4587" s="11"/>
    </row>
    <row r="4588" spans="4:4" x14ac:dyDescent="0.2">
      <c r="D4588" s="11"/>
    </row>
    <row r="4589" spans="4:4" x14ac:dyDescent="0.2">
      <c r="D4589" s="11"/>
    </row>
    <row r="4590" spans="4:4" x14ac:dyDescent="0.2">
      <c r="D4590" s="11"/>
    </row>
    <row r="4591" spans="4:4" x14ac:dyDescent="0.2">
      <c r="D4591" s="11"/>
    </row>
    <row r="4592" spans="4:4" x14ac:dyDescent="0.2">
      <c r="D4592" s="11"/>
    </row>
    <row r="4593" spans="4:4" x14ac:dyDescent="0.2">
      <c r="D4593" s="11"/>
    </row>
    <row r="4594" spans="4:4" x14ac:dyDescent="0.2">
      <c r="D4594" s="11"/>
    </row>
    <row r="4595" spans="4:4" x14ac:dyDescent="0.2">
      <c r="D4595" s="11"/>
    </row>
    <row r="4596" spans="4:4" x14ac:dyDescent="0.2">
      <c r="D4596" s="11"/>
    </row>
    <row r="4597" spans="4:4" x14ac:dyDescent="0.2">
      <c r="D4597" s="11"/>
    </row>
    <row r="4598" spans="4:4" x14ac:dyDescent="0.2">
      <c r="D4598" s="11"/>
    </row>
    <row r="4599" spans="4:4" x14ac:dyDescent="0.2">
      <c r="D4599" s="11"/>
    </row>
    <row r="4600" spans="4:4" x14ac:dyDescent="0.2">
      <c r="D4600" s="11"/>
    </row>
    <row r="4601" spans="4:4" x14ac:dyDescent="0.2">
      <c r="D4601" s="11"/>
    </row>
    <row r="4602" spans="4:4" x14ac:dyDescent="0.2">
      <c r="D4602" s="11"/>
    </row>
    <row r="4603" spans="4:4" x14ac:dyDescent="0.2">
      <c r="D4603" s="11"/>
    </row>
    <row r="4604" spans="4:4" x14ac:dyDescent="0.2">
      <c r="D4604" s="11"/>
    </row>
    <row r="4605" spans="4:4" x14ac:dyDescent="0.2">
      <c r="D4605" s="11"/>
    </row>
    <row r="4606" spans="4:4" x14ac:dyDescent="0.2">
      <c r="D4606" s="11"/>
    </row>
    <row r="4607" spans="4:4" x14ac:dyDescent="0.2">
      <c r="D4607" s="11"/>
    </row>
    <row r="4608" spans="4:4" x14ac:dyDescent="0.2">
      <c r="D4608" s="11"/>
    </row>
    <row r="4609" spans="4:4" x14ac:dyDescent="0.2">
      <c r="D4609" s="11"/>
    </row>
    <row r="4610" spans="4:4" x14ac:dyDescent="0.2">
      <c r="D4610" s="11"/>
    </row>
    <row r="4611" spans="4:4" x14ac:dyDescent="0.2">
      <c r="D4611" s="11"/>
    </row>
    <row r="4612" spans="4:4" x14ac:dyDescent="0.2">
      <c r="D4612" s="11"/>
    </row>
    <row r="4613" spans="4:4" x14ac:dyDescent="0.2">
      <c r="D4613" s="11"/>
    </row>
    <row r="4614" spans="4:4" x14ac:dyDescent="0.2">
      <c r="D4614" s="11"/>
    </row>
    <row r="4615" spans="4:4" x14ac:dyDescent="0.2">
      <c r="D4615" s="11"/>
    </row>
    <row r="4616" spans="4:4" x14ac:dyDescent="0.2">
      <c r="D4616" s="11"/>
    </row>
    <row r="4617" spans="4:4" x14ac:dyDescent="0.2">
      <c r="D4617" s="11"/>
    </row>
    <row r="4618" spans="4:4" x14ac:dyDescent="0.2">
      <c r="D4618" s="11"/>
    </row>
    <row r="4619" spans="4:4" x14ac:dyDescent="0.2">
      <c r="D4619" s="11"/>
    </row>
    <row r="4620" spans="4:4" x14ac:dyDescent="0.2">
      <c r="D4620" s="11"/>
    </row>
    <row r="4621" spans="4:4" x14ac:dyDescent="0.2">
      <c r="D4621" s="11"/>
    </row>
    <row r="4622" spans="4:4" x14ac:dyDescent="0.2">
      <c r="D4622" s="11"/>
    </row>
    <row r="4623" spans="4:4" x14ac:dyDescent="0.2">
      <c r="D4623" s="11"/>
    </row>
    <row r="4624" spans="4:4" x14ac:dyDescent="0.2">
      <c r="D4624" s="11"/>
    </row>
    <row r="4625" spans="4:4" x14ac:dyDescent="0.2">
      <c r="D4625" s="11"/>
    </row>
    <row r="4626" spans="4:4" x14ac:dyDescent="0.2">
      <c r="D4626" s="11"/>
    </row>
    <row r="4627" spans="4:4" x14ac:dyDescent="0.2">
      <c r="D4627" s="11"/>
    </row>
    <row r="4628" spans="4:4" x14ac:dyDescent="0.2">
      <c r="D4628" s="11"/>
    </row>
    <row r="4629" spans="4:4" x14ac:dyDescent="0.2">
      <c r="D4629" s="11"/>
    </row>
    <row r="4630" spans="4:4" x14ac:dyDescent="0.2">
      <c r="D4630" s="11"/>
    </row>
    <row r="4631" spans="4:4" x14ac:dyDescent="0.2">
      <c r="D4631" s="11"/>
    </row>
    <row r="4632" spans="4:4" x14ac:dyDescent="0.2">
      <c r="D4632" s="11"/>
    </row>
    <row r="4633" spans="4:4" x14ac:dyDescent="0.2">
      <c r="D4633" s="11"/>
    </row>
    <row r="4634" spans="4:4" x14ac:dyDescent="0.2">
      <c r="D4634" s="11"/>
    </row>
    <row r="4635" spans="4:4" x14ac:dyDescent="0.2">
      <c r="D4635" s="11"/>
    </row>
    <row r="4636" spans="4:4" x14ac:dyDescent="0.2">
      <c r="D4636" s="11"/>
    </row>
    <row r="4637" spans="4:4" x14ac:dyDescent="0.2">
      <c r="D4637" s="11"/>
    </row>
    <row r="4638" spans="4:4" x14ac:dyDescent="0.2">
      <c r="D4638" s="11"/>
    </row>
    <row r="4639" spans="4:4" x14ac:dyDescent="0.2">
      <c r="D4639" s="11"/>
    </row>
    <row r="4640" spans="4:4" x14ac:dyDescent="0.2">
      <c r="D4640" s="11"/>
    </row>
    <row r="4641" spans="4:4" x14ac:dyDescent="0.2">
      <c r="D4641" s="11"/>
    </row>
    <row r="4642" spans="4:4" x14ac:dyDescent="0.2">
      <c r="D4642" s="11"/>
    </row>
    <row r="4643" spans="4:4" x14ac:dyDescent="0.2">
      <c r="D4643" s="11"/>
    </row>
    <row r="4644" spans="4:4" x14ac:dyDescent="0.2">
      <c r="D4644" s="11"/>
    </row>
    <row r="4645" spans="4:4" x14ac:dyDescent="0.2">
      <c r="D4645" s="11"/>
    </row>
    <row r="4646" spans="4:4" x14ac:dyDescent="0.2">
      <c r="D4646" s="11"/>
    </row>
    <row r="4647" spans="4:4" x14ac:dyDescent="0.2">
      <c r="D4647" s="11"/>
    </row>
    <row r="4648" spans="4:4" x14ac:dyDescent="0.2">
      <c r="D4648" s="11"/>
    </row>
    <row r="4649" spans="4:4" x14ac:dyDescent="0.2">
      <c r="D4649" s="11"/>
    </row>
    <row r="4650" spans="4:4" x14ac:dyDescent="0.2">
      <c r="D4650" s="11"/>
    </row>
    <row r="4651" spans="4:4" x14ac:dyDescent="0.2">
      <c r="D4651" s="11"/>
    </row>
    <row r="4652" spans="4:4" x14ac:dyDescent="0.2">
      <c r="D4652" s="11"/>
    </row>
    <row r="4653" spans="4:4" x14ac:dyDescent="0.2">
      <c r="D4653" s="11"/>
    </row>
    <row r="4654" spans="4:4" x14ac:dyDescent="0.2">
      <c r="D4654" s="11"/>
    </row>
    <row r="4655" spans="4:4" x14ac:dyDescent="0.2">
      <c r="D4655" s="11"/>
    </row>
    <row r="4656" spans="4:4" x14ac:dyDescent="0.2">
      <c r="D4656" s="11"/>
    </row>
    <row r="4657" spans="4:4" x14ac:dyDescent="0.2">
      <c r="D4657" s="11"/>
    </row>
    <row r="4658" spans="4:4" x14ac:dyDescent="0.2">
      <c r="D4658" s="11"/>
    </row>
    <row r="4659" spans="4:4" x14ac:dyDescent="0.2">
      <c r="D4659" s="11"/>
    </row>
    <row r="4660" spans="4:4" x14ac:dyDescent="0.2">
      <c r="D4660" s="11"/>
    </row>
    <row r="4661" spans="4:4" x14ac:dyDescent="0.2">
      <c r="D4661" s="11"/>
    </row>
    <row r="4662" spans="4:4" x14ac:dyDescent="0.2">
      <c r="D4662" s="11"/>
    </row>
    <row r="4663" spans="4:4" x14ac:dyDescent="0.2">
      <c r="D4663" s="11"/>
    </row>
    <row r="4664" spans="4:4" x14ac:dyDescent="0.2">
      <c r="D4664" s="11"/>
    </row>
    <row r="4665" spans="4:4" x14ac:dyDescent="0.2">
      <c r="D4665" s="11"/>
    </row>
    <row r="4666" spans="4:4" x14ac:dyDescent="0.2">
      <c r="D4666" s="11"/>
    </row>
    <row r="4667" spans="4:4" x14ac:dyDescent="0.2">
      <c r="D4667" s="11"/>
    </row>
    <row r="4668" spans="4:4" x14ac:dyDescent="0.2">
      <c r="D4668" s="11"/>
    </row>
    <row r="4669" spans="4:4" x14ac:dyDescent="0.2">
      <c r="D4669" s="11"/>
    </row>
    <row r="4670" spans="4:4" x14ac:dyDescent="0.2">
      <c r="D4670" s="11"/>
    </row>
    <row r="4671" spans="4:4" x14ac:dyDescent="0.2">
      <c r="D4671" s="11"/>
    </row>
    <row r="4672" spans="4:4" x14ac:dyDescent="0.2">
      <c r="D4672" s="11"/>
    </row>
    <row r="4673" spans="4:4" x14ac:dyDescent="0.2">
      <c r="D4673" s="11"/>
    </row>
    <row r="4674" spans="4:4" x14ac:dyDescent="0.2">
      <c r="D4674" s="11"/>
    </row>
    <row r="4675" spans="4:4" x14ac:dyDescent="0.2">
      <c r="D4675" s="11"/>
    </row>
    <row r="4676" spans="4:4" x14ac:dyDescent="0.2">
      <c r="D4676" s="11"/>
    </row>
    <row r="4677" spans="4:4" x14ac:dyDescent="0.2">
      <c r="D4677" s="11"/>
    </row>
    <row r="4678" spans="4:4" x14ac:dyDescent="0.2">
      <c r="D4678" s="11"/>
    </row>
    <row r="4679" spans="4:4" x14ac:dyDescent="0.2">
      <c r="D4679" s="11"/>
    </row>
    <row r="4680" spans="4:4" x14ac:dyDescent="0.2">
      <c r="D4680" s="11"/>
    </row>
    <row r="4681" spans="4:4" x14ac:dyDescent="0.2">
      <c r="D4681" s="11"/>
    </row>
    <row r="4682" spans="4:4" x14ac:dyDescent="0.2">
      <c r="D4682" s="11"/>
    </row>
    <row r="4683" spans="4:4" x14ac:dyDescent="0.2">
      <c r="D4683" s="11"/>
    </row>
    <row r="4684" spans="4:4" x14ac:dyDescent="0.2">
      <c r="D4684" s="11"/>
    </row>
    <row r="4685" spans="4:4" x14ac:dyDescent="0.2">
      <c r="D4685" s="11"/>
    </row>
    <row r="4686" spans="4:4" x14ac:dyDescent="0.2">
      <c r="D4686" s="11"/>
    </row>
    <row r="4687" spans="4:4" x14ac:dyDescent="0.2">
      <c r="D4687" s="11"/>
    </row>
    <row r="4688" spans="4:4" x14ac:dyDescent="0.2">
      <c r="D4688" s="11"/>
    </row>
    <row r="4689" spans="4:4" x14ac:dyDescent="0.2">
      <c r="D4689" s="11"/>
    </row>
    <row r="4690" spans="4:4" x14ac:dyDescent="0.2">
      <c r="D4690" s="11"/>
    </row>
    <row r="4691" spans="4:4" x14ac:dyDescent="0.2">
      <c r="D4691" s="11"/>
    </row>
    <row r="4692" spans="4:4" x14ac:dyDescent="0.2">
      <c r="D4692" s="11"/>
    </row>
    <row r="4693" spans="4:4" x14ac:dyDescent="0.2">
      <c r="D4693" s="11"/>
    </row>
    <row r="4694" spans="4:4" x14ac:dyDescent="0.2">
      <c r="D4694" s="11"/>
    </row>
    <row r="4695" spans="4:4" x14ac:dyDescent="0.2">
      <c r="D4695" s="11"/>
    </row>
    <row r="4696" spans="4:4" x14ac:dyDescent="0.2">
      <c r="D4696" s="11"/>
    </row>
    <row r="4697" spans="4:4" x14ac:dyDescent="0.2">
      <c r="D4697" s="11"/>
    </row>
    <row r="4698" spans="4:4" x14ac:dyDescent="0.2">
      <c r="D4698" s="11"/>
    </row>
    <row r="4699" spans="4:4" x14ac:dyDescent="0.2">
      <c r="D4699" s="11"/>
    </row>
    <row r="4700" spans="4:4" x14ac:dyDescent="0.2">
      <c r="D4700" s="11"/>
    </row>
    <row r="4701" spans="4:4" x14ac:dyDescent="0.2">
      <c r="D4701" s="11"/>
    </row>
    <row r="4702" spans="4:4" x14ac:dyDescent="0.2">
      <c r="D4702" s="11"/>
    </row>
    <row r="4703" spans="4:4" x14ac:dyDescent="0.2">
      <c r="D4703" s="11"/>
    </row>
    <row r="4704" spans="4:4" x14ac:dyDescent="0.2">
      <c r="D4704" s="11"/>
    </row>
    <row r="4705" spans="4:4" x14ac:dyDescent="0.2">
      <c r="D4705" s="11"/>
    </row>
    <row r="4706" spans="4:4" x14ac:dyDescent="0.2">
      <c r="D4706" s="11"/>
    </row>
    <row r="4707" spans="4:4" x14ac:dyDescent="0.2">
      <c r="D4707" s="11"/>
    </row>
    <row r="4708" spans="4:4" x14ac:dyDescent="0.2">
      <c r="D4708" s="11"/>
    </row>
    <row r="4709" spans="4:4" x14ac:dyDescent="0.2">
      <c r="D4709" s="11"/>
    </row>
    <row r="4710" spans="4:4" x14ac:dyDescent="0.2">
      <c r="D4710" s="11"/>
    </row>
    <row r="4711" spans="4:4" x14ac:dyDescent="0.2">
      <c r="D4711" s="11"/>
    </row>
    <row r="4712" spans="4:4" x14ac:dyDescent="0.2">
      <c r="D4712" s="11"/>
    </row>
    <row r="4713" spans="4:4" x14ac:dyDescent="0.2">
      <c r="D4713" s="11"/>
    </row>
    <row r="4714" spans="4:4" x14ac:dyDescent="0.2">
      <c r="D4714" s="11"/>
    </row>
    <row r="4715" spans="4:4" x14ac:dyDescent="0.2">
      <c r="D4715" s="11"/>
    </row>
    <row r="4716" spans="4:4" x14ac:dyDescent="0.2">
      <c r="D4716" s="11"/>
    </row>
    <row r="4717" spans="4:4" x14ac:dyDescent="0.2">
      <c r="D4717" s="11"/>
    </row>
    <row r="4718" spans="4:4" x14ac:dyDescent="0.2">
      <c r="D4718" s="11"/>
    </row>
    <row r="4719" spans="4:4" x14ac:dyDescent="0.2">
      <c r="D4719" s="11"/>
    </row>
    <row r="4720" spans="4:4" x14ac:dyDescent="0.2">
      <c r="D4720" s="11"/>
    </row>
    <row r="4721" spans="4:4" x14ac:dyDescent="0.2">
      <c r="D4721" s="11"/>
    </row>
    <row r="4722" spans="4:4" x14ac:dyDescent="0.2">
      <c r="D4722" s="11"/>
    </row>
    <row r="4723" spans="4:4" x14ac:dyDescent="0.2">
      <c r="D4723" s="11"/>
    </row>
    <row r="4724" spans="4:4" x14ac:dyDescent="0.2">
      <c r="D4724" s="11"/>
    </row>
    <row r="4725" spans="4:4" x14ac:dyDescent="0.2">
      <c r="D4725" s="11"/>
    </row>
    <row r="4726" spans="4:4" x14ac:dyDescent="0.2">
      <c r="D4726" s="11"/>
    </row>
    <row r="4727" spans="4:4" x14ac:dyDescent="0.2">
      <c r="D4727" s="11"/>
    </row>
    <row r="4728" spans="4:4" x14ac:dyDescent="0.2">
      <c r="D4728" s="11"/>
    </row>
    <row r="4729" spans="4:4" x14ac:dyDescent="0.2">
      <c r="D4729" s="11"/>
    </row>
    <row r="4730" spans="4:4" x14ac:dyDescent="0.2">
      <c r="D4730" s="11"/>
    </row>
    <row r="4731" spans="4:4" x14ac:dyDescent="0.2">
      <c r="D4731" s="11"/>
    </row>
    <row r="4732" spans="4:4" x14ac:dyDescent="0.2">
      <c r="D4732" s="11"/>
    </row>
    <row r="4733" spans="4:4" x14ac:dyDescent="0.2">
      <c r="D4733" s="11"/>
    </row>
    <row r="4734" spans="4:4" x14ac:dyDescent="0.2">
      <c r="D4734" s="11"/>
    </row>
    <row r="4735" spans="4:4" x14ac:dyDescent="0.2">
      <c r="D4735" s="11"/>
    </row>
    <row r="4736" spans="4:4" x14ac:dyDescent="0.2">
      <c r="D4736" s="11"/>
    </row>
    <row r="4737" spans="4:4" x14ac:dyDescent="0.2">
      <c r="D4737" s="11"/>
    </row>
    <row r="4738" spans="4:4" x14ac:dyDescent="0.2">
      <c r="D4738" s="11"/>
    </row>
    <row r="4739" spans="4:4" x14ac:dyDescent="0.2">
      <c r="D4739" s="11"/>
    </row>
    <row r="4740" spans="4:4" x14ac:dyDescent="0.2">
      <c r="D4740" s="11"/>
    </row>
    <row r="4741" spans="4:4" x14ac:dyDescent="0.2">
      <c r="D4741" s="11"/>
    </row>
    <row r="4742" spans="4:4" x14ac:dyDescent="0.2">
      <c r="D4742" s="11"/>
    </row>
    <row r="4743" spans="4:4" x14ac:dyDescent="0.2">
      <c r="D4743" s="11"/>
    </row>
    <row r="4744" spans="4:4" x14ac:dyDescent="0.2">
      <c r="D4744" s="11"/>
    </row>
    <row r="4745" spans="4:4" x14ac:dyDescent="0.2">
      <c r="D4745" s="11"/>
    </row>
    <row r="4746" spans="4:4" x14ac:dyDescent="0.2">
      <c r="D4746" s="11"/>
    </row>
    <row r="4747" spans="4:4" x14ac:dyDescent="0.2">
      <c r="D4747" s="11"/>
    </row>
    <row r="4748" spans="4:4" x14ac:dyDescent="0.2">
      <c r="D4748" s="11"/>
    </row>
    <row r="4749" spans="4:4" x14ac:dyDescent="0.2">
      <c r="D4749" s="11"/>
    </row>
    <row r="4750" spans="4:4" x14ac:dyDescent="0.2">
      <c r="D4750" s="11"/>
    </row>
    <row r="4751" spans="4:4" x14ac:dyDescent="0.2">
      <c r="D4751" s="11"/>
    </row>
    <row r="4752" spans="4:4" x14ac:dyDescent="0.2">
      <c r="D4752" s="11"/>
    </row>
    <row r="4753" spans="4:4" x14ac:dyDescent="0.2">
      <c r="D4753" s="11"/>
    </row>
    <row r="4754" spans="4:4" x14ac:dyDescent="0.2">
      <c r="D4754" s="11"/>
    </row>
    <row r="4755" spans="4:4" x14ac:dyDescent="0.2">
      <c r="D4755" s="11"/>
    </row>
    <row r="4756" spans="4:4" x14ac:dyDescent="0.2">
      <c r="D4756" s="11"/>
    </row>
    <row r="4757" spans="4:4" x14ac:dyDescent="0.2">
      <c r="D4757" s="11"/>
    </row>
    <row r="4758" spans="4:4" x14ac:dyDescent="0.2">
      <c r="D4758" s="11"/>
    </row>
    <row r="4759" spans="4:4" x14ac:dyDescent="0.2">
      <c r="D4759" s="11"/>
    </row>
    <row r="4760" spans="4:4" x14ac:dyDescent="0.2">
      <c r="D4760" s="11"/>
    </row>
    <row r="4761" spans="4:4" x14ac:dyDescent="0.2">
      <c r="D4761" s="11"/>
    </row>
    <row r="4762" spans="4:4" x14ac:dyDescent="0.2">
      <c r="D4762" s="11"/>
    </row>
    <row r="4763" spans="4:4" x14ac:dyDescent="0.2">
      <c r="D4763" s="11"/>
    </row>
    <row r="4764" spans="4:4" x14ac:dyDescent="0.2">
      <c r="D4764" s="11"/>
    </row>
    <row r="4765" spans="4:4" x14ac:dyDescent="0.2">
      <c r="D4765" s="11"/>
    </row>
    <row r="4766" spans="4:4" x14ac:dyDescent="0.2">
      <c r="D4766" s="11"/>
    </row>
    <row r="4767" spans="4:4" x14ac:dyDescent="0.2">
      <c r="D4767" s="11"/>
    </row>
    <row r="4768" spans="4:4" x14ac:dyDescent="0.2">
      <c r="D4768" s="11"/>
    </row>
    <row r="4769" spans="4:4" x14ac:dyDescent="0.2">
      <c r="D4769" s="11"/>
    </row>
    <row r="4770" spans="4:4" x14ac:dyDescent="0.2">
      <c r="D4770" s="11"/>
    </row>
    <row r="4771" spans="4:4" x14ac:dyDescent="0.2">
      <c r="D4771" s="11"/>
    </row>
    <row r="4772" spans="4:4" x14ac:dyDescent="0.2">
      <c r="D4772" s="11"/>
    </row>
    <row r="4773" spans="4:4" x14ac:dyDescent="0.2">
      <c r="D4773" s="11"/>
    </row>
    <row r="4774" spans="4:4" x14ac:dyDescent="0.2">
      <c r="D4774" s="11"/>
    </row>
    <row r="4775" spans="4:4" x14ac:dyDescent="0.2">
      <c r="D4775" s="11"/>
    </row>
    <row r="4776" spans="4:4" x14ac:dyDescent="0.2">
      <c r="D4776" s="11"/>
    </row>
    <row r="4777" spans="4:4" x14ac:dyDescent="0.2">
      <c r="D4777" s="11"/>
    </row>
    <row r="4778" spans="4:4" x14ac:dyDescent="0.2">
      <c r="D4778" s="11"/>
    </row>
    <row r="4779" spans="4:4" x14ac:dyDescent="0.2">
      <c r="D4779" s="11"/>
    </row>
    <row r="4780" spans="4:4" x14ac:dyDescent="0.2">
      <c r="D4780" s="11"/>
    </row>
    <row r="4781" spans="4:4" x14ac:dyDescent="0.2">
      <c r="D4781" s="11"/>
    </row>
    <row r="4782" spans="4:4" x14ac:dyDescent="0.2">
      <c r="D4782" s="11"/>
    </row>
    <row r="4783" spans="4:4" x14ac:dyDescent="0.2">
      <c r="D4783" s="11"/>
    </row>
    <row r="4784" spans="4:4" x14ac:dyDescent="0.2">
      <c r="D4784" s="11"/>
    </row>
    <row r="4785" spans="4:4" x14ac:dyDescent="0.2">
      <c r="D4785" s="11"/>
    </row>
    <row r="4786" spans="4:4" x14ac:dyDescent="0.2">
      <c r="D4786" s="11"/>
    </row>
    <row r="4787" spans="4:4" x14ac:dyDescent="0.2">
      <c r="D4787" s="11"/>
    </row>
    <row r="4788" spans="4:4" x14ac:dyDescent="0.2">
      <c r="D4788" s="11"/>
    </row>
    <row r="4789" spans="4:4" x14ac:dyDescent="0.2">
      <c r="D4789" s="11"/>
    </row>
    <row r="4790" spans="4:4" x14ac:dyDescent="0.2">
      <c r="D4790" s="11"/>
    </row>
    <row r="4791" spans="4:4" x14ac:dyDescent="0.2">
      <c r="D4791" s="11"/>
    </row>
    <row r="4792" spans="4:4" x14ac:dyDescent="0.2">
      <c r="D4792" s="11"/>
    </row>
    <row r="4793" spans="4:4" x14ac:dyDescent="0.2">
      <c r="D4793" s="11"/>
    </row>
    <row r="4794" spans="4:4" x14ac:dyDescent="0.2">
      <c r="D4794" s="11"/>
    </row>
    <row r="4795" spans="4:4" x14ac:dyDescent="0.2">
      <c r="D4795" s="11"/>
    </row>
    <row r="4796" spans="4:4" x14ac:dyDescent="0.2">
      <c r="D4796" s="11"/>
    </row>
    <row r="4797" spans="4:4" x14ac:dyDescent="0.2">
      <c r="D4797" s="11"/>
    </row>
    <row r="4798" spans="4:4" x14ac:dyDescent="0.2">
      <c r="D4798" s="11"/>
    </row>
    <row r="4799" spans="4:4" x14ac:dyDescent="0.2">
      <c r="D4799" s="11"/>
    </row>
    <row r="4800" spans="4:4" x14ac:dyDescent="0.2">
      <c r="D4800" s="11"/>
    </row>
    <row r="4801" spans="4:4" x14ac:dyDescent="0.2">
      <c r="D4801" s="11"/>
    </row>
    <row r="4802" spans="4:4" x14ac:dyDescent="0.2">
      <c r="D4802" s="11"/>
    </row>
    <row r="4803" spans="4:4" x14ac:dyDescent="0.2">
      <c r="D4803" s="11"/>
    </row>
    <row r="4804" spans="4:4" x14ac:dyDescent="0.2">
      <c r="D4804" s="11"/>
    </row>
    <row r="4805" spans="4:4" x14ac:dyDescent="0.2">
      <c r="D4805" s="11"/>
    </row>
    <row r="4806" spans="4:4" x14ac:dyDescent="0.2">
      <c r="D4806" s="11"/>
    </row>
    <row r="4807" spans="4:4" x14ac:dyDescent="0.2">
      <c r="D4807" s="11"/>
    </row>
    <row r="4808" spans="4:4" x14ac:dyDescent="0.2">
      <c r="D4808" s="11"/>
    </row>
    <row r="4809" spans="4:4" x14ac:dyDescent="0.2">
      <c r="D4809" s="11"/>
    </row>
    <row r="4810" spans="4:4" x14ac:dyDescent="0.2">
      <c r="D4810" s="11"/>
    </row>
    <row r="4811" spans="4:4" x14ac:dyDescent="0.2">
      <c r="D4811" s="11"/>
    </row>
    <row r="4812" spans="4:4" x14ac:dyDescent="0.2">
      <c r="D4812" s="11"/>
    </row>
    <row r="4813" spans="4:4" x14ac:dyDescent="0.2">
      <c r="D4813" s="11"/>
    </row>
    <row r="4814" spans="4:4" x14ac:dyDescent="0.2">
      <c r="D4814" s="11"/>
    </row>
    <row r="4815" spans="4:4" x14ac:dyDescent="0.2">
      <c r="D4815" s="11"/>
    </row>
    <row r="4816" spans="4:4" x14ac:dyDescent="0.2">
      <c r="D4816" s="11"/>
    </row>
    <row r="4817" spans="4:4" x14ac:dyDescent="0.2">
      <c r="D4817" s="11"/>
    </row>
    <row r="4818" spans="4:4" x14ac:dyDescent="0.2">
      <c r="D4818" s="11"/>
    </row>
    <row r="4819" spans="4:4" x14ac:dyDescent="0.2">
      <c r="D4819" s="11"/>
    </row>
    <row r="4820" spans="4:4" x14ac:dyDescent="0.2">
      <c r="D4820" s="11"/>
    </row>
    <row r="4821" spans="4:4" x14ac:dyDescent="0.2">
      <c r="D4821" s="11"/>
    </row>
    <row r="4822" spans="4:4" x14ac:dyDescent="0.2">
      <c r="D4822" s="11"/>
    </row>
    <row r="4823" spans="4:4" x14ac:dyDescent="0.2">
      <c r="D4823" s="11"/>
    </row>
    <row r="4824" spans="4:4" x14ac:dyDescent="0.2">
      <c r="D4824" s="11"/>
    </row>
    <row r="4825" spans="4:4" x14ac:dyDescent="0.2">
      <c r="D4825" s="11"/>
    </row>
    <row r="4826" spans="4:4" x14ac:dyDescent="0.2">
      <c r="D4826" s="11"/>
    </row>
    <row r="4827" spans="4:4" x14ac:dyDescent="0.2">
      <c r="D4827" s="11"/>
    </row>
    <row r="4828" spans="4:4" x14ac:dyDescent="0.2">
      <c r="D4828" s="11"/>
    </row>
    <row r="4829" spans="4:4" x14ac:dyDescent="0.2">
      <c r="D4829" s="11"/>
    </row>
    <row r="4830" spans="4:4" x14ac:dyDescent="0.2">
      <c r="D4830" s="11"/>
    </row>
    <row r="4831" spans="4:4" x14ac:dyDescent="0.2">
      <c r="D4831" s="11"/>
    </row>
    <row r="4832" spans="4:4" x14ac:dyDescent="0.2">
      <c r="D4832" s="11"/>
    </row>
    <row r="4833" spans="4:4" x14ac:dyDescent="0.2">
      <c r="D4833" s="11"/>
    </row>
    <row r="4834" spans="4:4" x14ac:dyDescent="0.2">
      <c r="D4834" s="11"/>
    </row>
    <row r="4835" spans="4:4" x14ac:dyDescent="0.2">
      <c r="D4835" s="11"/>
    </row>
    <row r="4836" spans="4:4" x14ac:dyDescent="0.2">
      <c r="D4836" s="11"/>
    </row>
    <row r="4837" spans="4:4" x14ac:dyDescent="0.2">
      <c r="D4837" s="11"/>
    </row>
    <row r="4838" spans="4:4" x14ac:dyDescent="0.2">
      <c r="D4838" s="11"/>
    </row>
    <row r="4839" spans="4:4" x14ac:dyDescent="0.2">
      <c r="D4839" s="11"/>
    </row>
    <row r="4840" spans="4:4" x14ac:dyDescent="0.2">
      <c r="D4840" s="11"/>
    </row>
    <row r="4841" spans="4:4" x14ac:dyDescent="0.2">
      <c r="D4841" s="11"/>
    </row>
    <row r="4842" spans="4:4" x14ac:dyDescent="0.2">
      <c r="D4842" s="11"/>
    </row>
    <row r="4843" spans="4:4" x14ac:dyDescent="0.2">
      <c r="D4843" s="11"/>
    </row>
    <row r="4844" spans="4:4" x14ac:dyDescent="0.2">
      <c r="D4844" s="11"/>
    </row>
    <row r="4845" spans="4:4" x14ac:dyDescent="0.2">
      <c r="D4845" s="11"/>
    </row>
    <row r="4846" spans="4:4" x14ac:dyDescent="0.2">
      <c r="D4846" s="11"/>
    </row>
    <row r="4847" spans="4:4" x14ac:dyDescent="0.2">
      <c r="D4847" s="11"/>
    </row>
    <row r="4848" spans="4:4" x14ac:dyDescent="0.2">
      <c r="D4848" s="11"/>
    </row>
    <row r="4849" spans="4:4" x14ac:dyDescent="0.2">
      <c r="D4849" s="11"/>
    </row>
    <row r="4850" spans="4:4" x14ac:dyDescent="0.2">
      <c r="D4850" s="11"/>
    </row>
    <row r="4851" spans="4:4" x14ac:dyDescent="0.2">
      <c r="D4851" s="11"/>
    </row>
    <row r="4852" spans="4:4" x14ac:dyDescent="0.2">
      <c r="D4852" s="11"/>
    </row>
    <row r="4853" spans="4:4" x14ac:dyDescent="0.2">
      <c r="D4853" s="11"/>
    </row>
    <row r="4854" spans="4:4" x14ac:dyDescent="0.2">
      <c r="D4854" s="11"/>
    </row>
    <row r="4855" spans="4:4" x14ac:dyDescent="0.2">
      <c r="D4855" s="11"/>
    </row>
    <row r="4856" spans="4:4" x14ac:dyDescent="0.2">
      <c r="D4856" s="11"/>
    </row>
    <row r="4857" spans="4:4" x14ac:dyDescent="0.2">
      <c r="D4857" s="11"/>
    </row>
    <row r="4858" spans="4:4" x14ac:dyDescent="0.2">
      <c r="D4858" s="11"/>
    </row>
    <row r="4859" spans="4:4" x14ac:dyDescent="0.2">
      <c r="D4859" s="11"/>
    </row>
    <row r="4860" spans="4:4" x14ac:dyDescent="0.2">
      <c r="D4860" s="11"/>
    </row>
    <row r="4861" spans="4:4" x14ac:dyDescent="0.2">
      <c r="D4861" s="11"/>
    </row>
    <row r="4862" spans="4:4" x14ac:dyDescent="0.2">
      <c r="D4862" s="11"/>
    </row>
    <row r="4863" spans="4:4" x14ac:dyDescent="0.2">
      <c r="D4863" s="11"/>
    </row>
    <row r="4864" spans="4:4" x14ac:dyDescent="0.2">
      <c r="D4864" s="11"/>
    </row>
    <row r="4865" spans="4:4" x14ac:dyDescent="0.2">
      <c r="D4865" s="11"/>
    </row>
    <row r="4866" spans="4:4" x14ac:dyDescent="0.2">
      <c r="D4866" s="11"/>
    </row>
    <row r="4867" spans="4:4" x14ac:dyDescent="0.2">
      <c r="D4867" s="11"/>
    </row>
    <row r="4868" spans="4:4" x14ac:dyDescent="0.2">
      <c r="D4868" s="11"/>
    </row>
    <row r="4869" spans="4:4" x14ac:dyDescent="0.2">
      <c r="D4869" s="11"/>
    </row>
    <row r="4870" spans="4:4" x14ac:dyDescent="0.2">
      <c r="D4870" s="11"/>
    </row>
    <row r="4871" spans="4:4" x14ac:dyDescent="0.2">
      <c r="D4871" s="11"/>
    </row>
    <row r="4872" spans="4:4" x14ac:dyDescent="0.2">
      <c r="D4872" s="11"/>
    </row>
    <row r="4873" spans="4:4" x14ac:dyDescent="0.2">
      <c r="D4873" s="11"/>
    </row>
    <row r="4874" spans="4:4" x14ac:dyDescent="0.2">
      <c r="D4874" s="11"/>
    </row>
    <row r="4875" spans="4:4" x14ac:dyDescent="0.2">
      <c r="D4875" s="11"/>
    </row>
    <row r="4876" spans="4:4" x14ac:dyDescent="0.2">
      <c r="D4876" s="11"/>
    </row>
    <row r="4877" spans="4:4" x14ac:dyDescent="0.2">
      <c r="D4877" s="11"/>
    </row>
    <row r="4878" spans="4:4" x14ac:dyDescent="0.2">
      <c r="D4878" s="11"/>
    </row>
    <row r="4879" spans="4:4" x14ac:dyDescent="0.2">
      <c r="D4879" s="11"/>
    </row>
    <row r="4880" spans="4:4" x14ac:dyDescent="0.2">
      <c r="D4880" s="11"/>
    </row>
    <row r="4881" spans="4:4" x14ac:dyDescent="0.2">
      <c r="D4881" s="11"/>
    </row>
    <row r="4882" spans="4:4" x14ac:dyDescent="0.2">
      <c r="D4882" s="11"/>
    </row>
    <row r="4883" spans="4:4" x14ac:dyDescent="0.2">
      <c r="D4883" s="11"/>
    </row>
    <row r="4884" spans="4:4" x14ac:dyDescent="0.2">
      <c r="D4884" s="11"/>
    </row>
    <row r="4885" spans="4:4" x14ac:dyDescent="0.2">
      <c r="D4885" s="11"/>
    </row>
    <row r="4886" spans="4:4" x14ac:dyDescent="0.2">
      <c r="D4886" s="11"/>
    </row>
    <row r="4887" spans="4:4" x14ac:dyDescent="0.2">
      <c r="D4887" s="11"/>
    </row>
    <row r="4888" spans="4:4" x14ac:dyDescent="0.2">
      <c r="D4888" s="11"/>
    </row>
    <row r="4889" spans="4:4" x14ac:dyDescent="0.2">
      <c r="D4889" s="11"/>
    </row>
    <row r="4890" spans="4:4" x14ac:dyDescent="0.2">
      <c r="D4890" s="11"/>
    </row>
    <row r="4891" spans="4:4" x14ac:dyDescent="0.2">
      <c r="D4891" s="11"/>
    </row>
    <row r="4892" spans="4:4" x14ac:dyDescent="0.2">
      <c r="D4892" s="11"/>
    </row>
    <row r="4893" spans="4:4" x14ac:dyDescent="0.2">
      <c r="D4893" s="11"/>
    </row>
    <row r="4894" spans="4:4" x14ac:dyDescent="0.2">
      <c r="D4894" s="11"/>
    </row>
    <row r="4895" spans="4:4" x14ac:dyDescent="0.2">
      <c r="D4895" s="11"/>
    </row>
    <row r="4896" spans="4:4" x14ac:dyDescent="0.2">
      <c r="D4896" s="11"/>
    </row>
    <row r="4897" spans="4:4" x14ac:dyDescent="0.2">
      <c r="D4897" s="11"/>
    </row>
    <row r="4898" spans="4:4" x14ac:dyDescent="0.2">
      <c r="D4898" s="11"/>
    </row>
    <row r="4899" spans="4:4" x14ac:dyDescent="0.2">
      <c r="D4899" s="11"/>
    </row>
    <row r="4900" spans="4:4" x14ac:dyDescent="0.2">
      <c r="D4900" s="11"/>
    </row>
    <row r="4901" spans="4:4" x14ac:dyDescent="0.2">
      <c r="D4901" s="11"/>
    </row>
    <row r="4902" spans="4:4" x14ac:dyDescent="0.2">
      <c r="D4902" s="11"/>
    </row>
    <row r="4903" spans="4:4" x14ac:dyDescent="0.2">
      <c r="D4903" s="11"/>
    </row>
    <row r="4904" spans="4:4" x14ac:dyDescent="0.2">
      <c r="D4904" s="11"/>
    </row>
    <row r="4905" spans="4:4" x14ac:dyDescent="0.2">
      <c r="D4905" s="11"/>
    </row>
    <row r="4906" spans="4:4" x14ac:dyDescent="0.2">
      <c r="D4906" s="11"/>
    </row>
    <row r="4907" spans="4:4" x14ac:dyDescent="0.2">
      <c r="D4907" s="11"/>
    </row>
    <row r="4908" spans="4:4" x14ac:dyDescent="0.2">
      <c r="D4908" s="11"/>
    </row>
    <row r="4909" spans="4:4" x14ac:dyDescent="0.2">
      <c r="D4909" s="11"/>
    </row>
    <row r="4910" spans="4:4" x14ac:dyDescent="0.2">
      <c r="D4910" s="11"/>
    </row>
    <row r="4911" spans="4:4" x14ac:dyDescent="0.2">
      <c r="D4911" s="11"/>
    </row>
    <row r="4912" spans="4:4" x14ac:dyDescent="0.2">
      <c r="D4912" s="11"/>
    </row>
    <row r="4913" spans="4:4" x14ac:dyDescent="0.2">
      <c r="D4913" s="11"/>
    </row>
    <row r="4914" spans="4:4" x14ac:dyDescent="0.2">
      <c r="D4914" s="11"/>
    </row>
    <row r="4915" spans="4:4" x14ac:dyDescent="0.2">
      <c r="D4915" s="11"/>
    </row>
    <row r="4916" spans="4:4" x14ac:dyDescent="0.2">
      <c r="D4916" s="11"/>
    </row>
    <row r="4917" spans="4:4" x14ac:dyDescent="0.2">
      <c r="D4917" s="11"/>
    </row>
    <row r="4918" spans="4:4" x14ac:dyDescent="0.2">
      <c r="D4918" s="11"/>
    </row>
    <row r="4919" spans="4:4" x14ac:dyDescent="0.2">
      <c r="D4919" s="11"/>
    </row>
    <row r="4920" spans="4:4" x14ac:dyDescent="0.2">
      <c r="D4920" s="11"/>
    </row>
    <row r="4921" spans="4:4" x14ac:dyDescent="0.2">
      <c r="D4921" s="11"/>
    </row>
    <row r="4922" spans="4:4" x14ac:dyDescent="0.2">
      <c r="D4922" s="11"/>
    </row>
    <row r="4923" spans="4:4" x14ac:dyDescent="0.2">
      <c r="D4923" s="11"/>
    </row>
    <row r="4924" spans="4:4" x14ac:dyDescent="0.2">
      <c r="D4924" s="11"/>
    </row>
    <row r="4925" spans="4:4" x14ac:dyDescent="0.2">
      <c r="D4925" s="11"/>
    </row>
    <row r="4926" spans="4:4" x14ac:dyDescent="0.2">
      <c r="D4926" s="11"/>
    </row>
    <row r="4927" spans="4:4" x14ac:dyDescent="0.2">
      <c r="D4927" s="11"/>
    </row>
    <row r="4928" spans="4:4" x14ac:dyDescent="0.2">
      <c r="D4928" s="11"/>
    </row>
    <row r="4929" spans="4:4" x14ac:dyDescent="0.2">
      <c r="D4929" s="11"/>
    </row>
    <row r="4930" spans="4:4" x14ac:dyDescent="0.2">
      <c r="D4930" s="11"/>
    </row>
    <row r="4931" spans="4:4" x14ac:dyDescent="0.2">
      <c r="D4931" s="11"/>
    </row>
    <row r="4932" spans="4:4" x14ac:dyDescent="0.2">
      <c r="D4932" s="11"/>
    </row>
    <row r="4933" spans="4:4" x14ac:dyDescent="0.2">
      <c r="D4933" s="11"/>
    </row>
    <row r="4934" spans="4:4" x14ac:dyDescent="0.2">
      <c r="D4934" s="11"/>
    </row>
    <row r="4935" spans="4:4" x14ac:dyDescent="0.2">
      <c r="D4935" s="11"/>
    </row>
    <row r="4936" spans="4:4" x14ac:dyDescent="0.2">
      <c r="D4936" s="11"/>
    </row>
    <row r="4937" spans="4:4" x14ac:dyDescent="0.2">
      <c r="D4937" s="11"/>
    </row>
    <row r="4938" spans="4:4" x14ac:dyDescent="0.2">
      <c r="D4938" s="11"/>
    </row>
    <row r="4939" spans="4:4" x14ac:dyDescent="0.2">
      <c r="D4939" s="11"/>
    </row>
    <row r="4940" spans="4:4" x14ac:dyDescent="0.2">
      <c r="D4940" s="11"/>
    </row>
    <row r="4941" spans="4:4" x14ac:dyDescent="0.2">
      <c r="D4941" s="11"/>
    </row>
    <row r="4942" spans="4:4" x14ac:dyDescent="0.2">
      <c r="D4942" s="11"/>
    </row>
    <row r="4943" spans="4:4" x14ac:dyDescent="0.2">
      <c r="D4943" s="11"/>
    </row>
    <row r="4944" spans="4:4" x14ac:dyDescent="0.2">
      <c r="D4944" s="11"/>
    </row>
    <row r="4945" spans="4:4" x14ac:dyDescent="0.2">
      <c r="D4945" s="11"/>
    </row>
    <row r="4946" spans="4:4" x14ac:dyDescent="0.2">
      <c r="D4946" s="11"/>
    </row>
    <row r="4947" spans="4:4" x14ac:dyDescent="0.2">
      <c r="D4947" s="11"/>
    </row>
    <row r="4948" spans="4:4" x14ac:dyDescent="0.2">
      <c r="D4948" s="11"/>
    </row>
    <row r="4949" spans="4:4" x14ac:dyDescent="0.2">
      <c r="D4949" s="11"/>
    </row>
    <row r="4950" spans="4:4" x14ac:dyDescent="0.2">
      <c r="D4950" s="11"/>
    </row>
    <row r="4951" spans="4:4" x14ac:dyDescent="0.2">
      <c r="D4951" s="11"/>
    </row>
    <row r="4952" spans="4:4" x14ac:dyDescent="0.2">
      <c r="D4952" s="11"/>
    </row>
    <row r="4953" spans="4:4" x14ac:dyDescent="0.2">
      <c r="D4953" s="11"/>
    </row>
    <row r="4954" spans="4:4" x14ac:dyDescent="0.2">
      <c r="D4954" s="11"/>
    </row>
    <row r="4955" spans="4:4" x14ac:dyDescent="0.2">
      <c r="D4955" s="11"/>
    </row>
    <row r="4956" spans="4:4" x14ac:dyDescent="0.2">
      <c r="D4956" s="11"/>
    </row>
    <row r="4957" spans="4:4" x14ac:dyDescent="0.2">
      <c r="D4957" s="11"/>
    </row>
    <row r="4958" spans="4:4" x14ac:dyDescent="0.2">
      <c r="D4958" s="11"/>
    </row>
    <row r="4959" spans="4:4" x14ac:dyDescent="0.2">
      <c r="D4959" s="11"/>
    </row>
    <row r="4960" spans="4:4" x14ac:dyDescent="0.2">
      <c r="D4960" s="11"/>
    </row>
    <row r="4961" spans="4:4" x14ac:dyDescent="0.2">
      <c r="D4961" s="11"/>
    </row>
    <row r="4962" spans="4:4" x14ac:dyDescent="0.2">
      <c r="D4962" s="11"/>
    </row>
    <row r="4963" spans="4:4" x14ac:dyDescent="0.2">
      <c r="D4963" s="11"/>
    </row>
    <row r="4964" spans="4:4" x14ac:dyDescent="0.2">
      <c r="D4964" s="11"/>
    </row>
    <row r="4965" spans="4:4" x14ac:dyDescent="0.2">
      <c r="D4965" s="11"/>
    </row>
    <row r="4966" spans="4:4" x14ac:dyDescent="0.2">
      <c r="D4966" s="11"/>
    </row>
    <row r="4967" spans="4:4" x14ac:dyDescent="0.2">
      <c r="D4967" s="11"/>
    </row>
    <row r="4968" spans="4:4" x14ac:dyDescent="0.2">
      <c r="D4968" s="11"/>
    </row>
    <row r="4969" spans="4:4" x14ac:dyDescent="0.2">
      <c r="D4969" s="11"/>
    </row>
    <row r="4970" spans="4:4" x14ac:dyDescent="0.2">
      <c r="D4970" s="11"/>
    </row>
    <row r="4971" spans="4:4" x14ac:dyDescent="0.2">
      <c r="D4971" s="11"/>
    </row>
    <row r="4972" spans="4:4" x14ac:dyDescent="0.2">
      <c r="D4972" s="11"/>
    </row>
    <row r="4973" spans="4:4" x14ac:dyDescent="0.2">
      <c r="D4973" s="11"/>
    </row>
    <row r="4974" spans="4:4" x14ac:dyDescent="0.2">
      <c r="D4974" s="11"/>
    </row>
    <row r="4975" spans="4:4" x14ac:dyDescent="0.2">
      <c r="D4975" s="11"/>
    </row>
    <row r="4976" spans="4:4" x14ac:dyDescent="0.2">
      <c r="D4976" s="11"/>
    </row>
    <row r="4977" spans="4:4" x14ac:dyDescent="0.2">
      <c r="D4977" s="11"/>
    </row>
    <row r="4978" spans="4:4" x14ac:dyDescent="0.2">
      <c r="D4978" s="11"/>
    </row>
    <row r="4979" spans="4:4" x14ac:dyDescent="0.2">
      <c r="D4979" s="11"/>
    </row>
    <row r="4980" spans="4:4" x14ac:dyDescent="0.2">
      <c r="D4980" s="11"/>
    </row>
    <row r="4981" spans="4:4" x14ac:dyDescent="0.2">
      <c r="D4981" s="11"/>
    </row>
    <row r="4982" spans="4:4" x14ac:dyDescent="0.2">
      <c r="D4982" s="11"/>
    </row>
    <row r="4983" spans="4:4" x14ac:dyDescent="0.2">
      <c r="D4983" s="11"/>
    </row>
    <row r="4984" spans="4:4" x14ac:dyDescent="0.2">
      <c r="D4984" s="11"/>
    </row>
    <row r="4985" spans="4:4" x14ac:dyDescent="0.2">
      <c r="D4985" s="11"/>
    </row>
    <row r="4986" spans="4:4" x14ac:dyDescent="0.2">
      <c r="D4986" s="11"/>
    </row>
    <row r="4987" spans="4:4" x14ac:dyDescent="0.2">
      <c r="D4987" s="11"/>
    </row>
    <row r="4988" spans="4:4" x14ac:dyDescent="0.2">
      <c r="D4988" s="11"/>
    </row>
    <row r="4989" spans="4:4" x14ac:dyDescent="0.2">
      <c r="D4989" s="11"/>
    </row>
    <row r="4990" spans="4:4" x14ac:dyDescent="0.2">
      <c r="D4990" s="11"/>
    </row>
    <row r="4991" spans="4:4" x14ac:dyDescent="0.2">
      <c r="D4991" s="11"/>
    </row>
    <row r="4992" spans="4:4" x14ac:dyDescent="0.2">
      <c r="D4992" s="11"/>
    </row>
    <row r="4993" spans="4:4" x14ac:dyDescent="0.2">
      <c r="D4993" s="11"/>
    </row>
    <row r="4994" spans="4:4" x14ac:dyDescent="0.2">
      <c r="D4994" s="11"/>
    </row>
    <row r="4995" spans="4:4" x14ac:dyDescent="0.2">
      <c r="D4995" s="11"/>
    </row>
    <row r="4996" spans="4:4" x14ac:dyDescent="0.2">
      <c r="D4996" s="11"/>
    </row>
    <row r="4997" spans="4:4" x14ac:dyDescent="0.2">
      <c r="D4997" s="11"/>
    </row>
    <row r="4998" spans="4:4" x14ac:dyDescent="0.2">
      <c r="D4998" s="11"/>
    </row>
    <row r="4999" spans="4:4" x14ac:dyDescent="0.2">
      <c r="D4999" s="11"/>
    </row>
  </sheetData>
  <sheetProtection password="CCE1" sheet="1" objects="1" scenarios="1"/>
  <protectedRanges>
    <protectedRange sqref="F9 F16 F20 F25 F29 F33 F37 F40 F42 F45 F48 F52 F55 F60 F64 F67 F70 F73 F76" name="Oblast1"/>
  </protectedRanges>
  <mergeCells count="34">
    <mergeCell ref="C26:G26"/>
    <mergeCell ref="A1:G1"/>
    <mergeCell ref="C2:G2"/>
    <mergeCell ref="C3:G3"/>
    <mergeCell ref="C4:G4"/>
    <mergeCell ref="C10:G10"/>
    <mergeCell ref="C11:G11"/>
    <mergeCell ref="C15:G15"/>
    <mergeCell ref="C17:G17"/>
    <mergeCell ref="C19:G19"/>
    <mergeCell ref="C21:G21"/>
    <mergeCell ref="C23:G23"/>
    <mergeCell ref="C51:G51"/>
    <mergeCell ref="C28:G28"/>
    <mergeCell ref="C30:G30"/>
    <mergeCell ref="C32:G32"/>
    <mergeCell ref="C34:G34"/>
    <mergeCell ref="C36:G36"/>
    <mergeCell ref="C39:G39"/>
    <mergeCell ref="C41:G41"/>
    <mergeCell ref="C44:G44"/>
    <mergeCell ref="C46:G46"/>
    <mergeCell ref="C47:G47"/>
    <mergeCell ref="C49:G49"/>
    <mergeCell ref="C69:G69"/>
    <mergeCell ref="C72:G72"/>
    <mergeCell ref="C75:G75"/>
    <mergeCell ref="C79:G79"/>
    <mergeCell ref="C54:G54"/>
    <mergeCell ref="C58:G58"/>
    <mergeCell ref="C61:G61"/>
    <mergeCell ref="C63:G63"/>
    <mergeCell ref="C65:G65"/>
    <mergeCell ref="C66:G66"/>
  </mergeCells>
  <pageMargins left="0.70866141732283472" right="0.70866141732283472" top="0.78740157480314965" bottom="0.78740157480314965" header="0.31496062992125984" footer="0.31496062992125984"/>
  <pageSetup paperSize="9" scale="51" orientation="portrait" r:id="rId1"/>
  <headerFooter>
    <oddFooter>Stránka &amp;P z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AU856"/>
  <sheetViews>
    <sheetView showZeros="0" tabSelected="1" view="pageBreakPreview" zoomScale="70" zoomScaleNormal="100" zoomScaleSheetLayoutView="70" workbookViewId="0">
      <pane ySplit="7" topLeftCell="A749" activePane="bottomLeft" state="frozen"/>
      <selection pane="bottomLeft" activeCell="G712" sqref="G712"/>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style="316"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813</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317" t="s">
        <v>2353</v>
      </c>
      <c r="J7" s="317" t="s">
        <v>2354</v>
      </c>
      <c r="K7" s="317" t="s">
        <v>2352</v>
      </c>
    </row>
    <row r="8" spans="1:47" x14ac:dyDescent="0.2">
      <c r="A8" s="113" t="s">
        <v>114</v>
      </c>
      <c r="B8" s="114" t="s">
        <v>42</v>
      </c>
      <c r="C8" s="115" t="s">
        <v>43</v>
      </c>
      <c r="D8" s="140"/>
      <c r="E8" s="116"/>
      <c r="F8" s="116"/>
      <c r="G8" s="116">
        <f>SUMIF(R9:R10,"&lt;&gt;NOR",G9:G10)</f>
        <v>0</v>
      </c>
      <c r="H8" s="156"/>
      <c r="I8" s="116"/>
      <c r="J8" s="314"/>
      <c r="K8" s="314">
        <f>G8</f>
        <v>0</v>
      </c>
      <c r="R8" t="s">
        <v>115</v>
      </c>
    </row>
    <row r="9" spans="1:47" outlineLevel="1" x14ac:dyDescent="0.2">
      <c r="A9" s="108">
        <v>1</v>
      </c>
      <c r="B9" s="108" t="s">
        <v>116</v>
      </c>
      <c r="C9" s="123" t="s">
        <v>117</v>
      </c>
      <c r="D9" s="141" t="s">
        <v>118</v>
      </c>
      <c r="E9" s="110">
        <v>1</v>
      </c>
      <c r="F9" s="110"/>
      <c r="G9" s="110">
        <f>ROUND(E9*F9,2)</f>
        <v>0</v>
      </c>
      <c r="H9" s="157" t="s">
        <v>810</v>
      </c>
      <c r="I9" s="110"/>
      <c r="J9" s="315"/>
      <c r="K9" s="315">
        <f>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120</v>
      </c>
      <c r="D10" s="142"/>
      <c r="E10" s="133">
        <v>1</v>
      </c>
      <c r="F10" s="110"/>
      <c r="G10" s="110"/>
      <c r="H10" s="157"/>
      <c r="I10" s="110">
        <f t="shared" ref="I10:I71" si="0">G10</f>
        <v>0</v>
      </c>
      <c r="J10" s="315"/>
      <c r="K10" s="315"/>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x14ac:dyDescent="0.2">
      <c r="A11" s="109" t="s">
        <v>114</v>
      </c>
      <c r="B11" s="109" t="s">
        <v>44</v>
      </c>
      <c r="C11" s="125" t="s">
        <v>45</v>
      </c>
      <c r="D11" s="143"/>
      <c r="E11" s="111"/>
      <c r="F11" s="111"/>
      <c r="G11" s="111">
        <f>SUMIF(R12:R71,"&lt;&gt;NOR",G12:G71)</f>
        <v>0</v>
      </c>
      <c r="H11" s="158"/>
      <c r="I11" s="111">
        <f>SUMIF(T12:T71,"&lt;&gt;NOR",I12:I71)</f>
        <v>0</v>
      </c>
      <c r="J11" s="318"/>
      <c r="K11" s="318">
        <f>SUMIF(V12:V71,"&lt;&gt;NOR",K12:K71)</f>
        <v>0</v>
      </c>
      <c r="R11" t="s">
        <v>115</v>
      </c>
    </row>
    <row r="12" spans="1:47" ht="22.5" outlineLevel="1" x14ac:dyDescent="0.2">
      <c r="A12" s="108">
        <v>2</v>
      </c>
      <c r="B12" s="108" t="s">
        <v>122</v>
      </c>
      <c r="C12" s="123" t="s">
        <v>123</v>
      </c>
      <c r="D12" s="141" t="s">
        <v>118</v>
      </c>
      <c r="E12" s="110">
        <v>3</v>
      </c>
      <c r="F12" s="110"/>
      <c r="G12" s="110">
        <f>ROUND(E12*F12,2)</f>
        <v>0</v>
      </c>
      <c r="H12" s="157" t="s">
        <v>811</v>
      </c>
      <c r="I12" s="110">
        <f t="shared" si="0"/>
        <v>0</v>
      </c>
      <c r="J12" s="315"/>
      <c r="K12" s="315"/>
      <c r="L12" s="107"/>
      <c r="M12" s="107"/>
      <c r="N12" s="107"/>
      <c r="O12" s="107"/>
      <c r="P12" s="107"/>
      <c r="Q12" s="107"/>
      <c r="R12" s="107" t="s">
        <v>124</v>
      </c>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c r="B13" s="108"/>
      <c r="C13" s="124" t="s">
        <v>125</v>
      </c>
      <c r="D13" s="142"/>
      <c r="E13" s="133">
        <v>3</v>
      </c>
      <c r="F13" s="110"/>
      <c r="G13" s="110"/>
      <c r="H13" s="157"/>
      <c r="I13" s="110">
        <f t="shared" si="0"/>
        <v>0</v>
      </c>
      <c r="J13" s="315"/>
      <c r="K13" s="315"/>
      <c r="L13" s="107"/>
      <c r="M13" s="107"/>
      <c r="N13" s="107"/>
      <c r="O13" s="107"/>
      <c r="P13" s="107"/>
      <c r="Q13" s="107"/>
      <c r="R13" s="107" t="s">
        <v>121</v>
      </c>
      <c r="S13" s="107">
        <v>0</v>
      </c>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v>3</v>
      </c>
      <c r="B14" s="108" t="s">
        <v>126</v>
      </c>
      <c r="C14" s="123" t="s">
        <v>127</v>
      </c>
      <c r="D14" s="141" t="s">
        <v>128</v>
      </c>
      <c r="E14" s="110">
        <v>127.60000000000001</v>
      </c>
      <c r="F14" s="110"/>
      <c r="G14" s="110">
        <f>ROUND(E14*F14,2)</f>
        <v>0</v>
      </c>
      <c r="H14" s="157" t="s">
        <v>811</v>
      </c>
      <c r="I14" s="110">
        <f t="shared" si="0"/>
        <v>0</v>
      </c>
      <c r="J14" s="315"/>
      <c r="K14" s="315"/>
      <c r="L14" s="107"/>
      <c r="M14" s="107"/>
      <c r="N14" s="107"/>
      <c r="O14" s="107"/>
      <c r="P14" s="107"/>
      <c r="Q14" s="107"/>
      <c r="R14" s="107" t="s">
        <v>119</v>
      </c>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c r="B15" s="108"/>
      <c r="C15" s="124" t="s">
        <v>129</v>
      </c>
      <c r="D15" s="142"/>
      <c r="E15" s="133">
        <v>127.6</v>
      </c>
      <c r="F15" s="110"/>
      <c r="G15" s="110"/>
      <c r="H15" s="157">
        <v>0</v>
      </c>
      <c r="I15" s="110">
        <f t="shared" si="0"/>
        <v>0</v>
      </c>
      <c r="J15" s="315"/>
      <c r="K15" s="315"/>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4</v>
      </c>
      <c r="B16" s="108" t="s">
        <v>2360</v>
      </c>
      <c r="C16" s="123" t="s">
        <v>2361</v>
      </c>
      <c r="D16" s="141" t="s">
        <v>128</v>
      </c>
      <c r="E16" s="110">
        <v>245.31700000000004</v>
      </c>
      <c r="F16" s="110"/>
      <c r="G16" s="110">
        <f>ROUND(E16*F16,2)</f>
        <v>0</v>
      </c>
      <c r="H16" s="157" t="s">
        <v>811</v>
      </c>
      <c r="I16" s="110">
        <f t="shared" si="0"/>
        <v>0</v>
      </c>
      <c r="J16" s="315"/>
      <c r="K16" s="315"/>
      <c r="L16" s="107"/>
      <c r="M16" s="107"/>
      <c r="N16" s="107"/>
      <c r="O16" s="107"/>
      <c r="P16" s="107"/>
      <c r="Q16" s="107"/>
      <c r="R16" s="107" t="s">
        <v>119</v>
      </c>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c r="B17" s="108"/>
      <c r="C17" s="124" t="s">
        <v>130</v>
      </c>
      <c r="D17" s="142"/>
      <c r="E17" s="133">
        <v>3.3119999999999998</v>
      </c>
      <c r="F17" s="110"/>
      <c r="G17" s="110"/>
      <c r="H17" s="157">
        <v>0</v>
      </c>
      <c r="I17" s="110">
        <f t="shared" si="0"/>
        <v>0</v>
      </c>
      <c r="J17" s="315"/>
      <c r="K17" s="315"/>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c r="B18" s="108"/>
      <c r="C18" s="124" t="s">
        <v>131</v>
      </c>
      <c r="D18" s="142"/>
      <c r="E18" s="133">
        <v>239.8</v>
      </c>
      <c r="F18" s="110"/>
      <c r="G18" s="110"/>
      <c r="H18" s="157">
        <v>0</v>
      </c>
      <c r="I18" s="110">
        <f t="shared" si="0"/>
        <v>0</v>
      </c>
      <c r="J18" s="315"/>
      <c r="K18" s="315"/>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c r="B19" s="108"/>
      <c r="C19" s="124" t="s">
        <v>132</v>
      </c>
      <c r="D19" s="142"/>
      <c r="E19" s="133">
        <v>2.2050000000000001</v>
      </c>
      <c r="F19" s="110"/>
      <c r="G19" s="110"/>
      <c r="H19" s="157">
        <v>0</v>
      </c>
      <c r="I19" s="110">
        <f t="shared" si="0"/>
        <v>0</v>
      </c>
      <c r="J19" s="315"/>
      <c r="K19" s="315"/>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v>5</v>
      </c>
      <c r="B20" s="108" t="s">
        <v>2362</v>
      </c>
      <c r="C20" s="123" t="s">
        <v>2363</v>
      </c>
      <c r="D20" s="141" t="s">
        <v>128</v>
      </c>
      <c r="E20" s="110">
        <v>245.31700000000004</v>
      </c>
      <c r="F20" s="110"/>
      <c r="G20" s="110">
        <f>ROUND(E20*F20,2)</f>
        <v>0</v>
      </c>
      <c r="H20" s="157" t="s">
        <v>811</v>
      </c>
      <c r="I20" s="110">
        <f t="shared" si="0"/>
        <v>0</v>
      </c>
      <c r="J20" s="315"/>
      <c r="K20" s="315"/>
      <c r="L20" s="107"/>
      <c r="M20" s="107"/>
      <c r="N20" s="107"/>
      <c r="O20" s="107"/>
      <c r="P20" s="107"/>
      <c r="Q20" s="107"/>
      <c r="R20" s="107" t="s">
        <v>119</v>
      </c>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c r="B21" s="108"/>
      <c r="C21" s="124" t="s">
        <v>130</v>
      </c>
      <c r="D21" s="142"/>
      <c r="E21" s="133">
        <v>3.3119999999999998</v>
      </c>
      <c r="F21" s="110"/>
      <c r="G21" s="110"/>
      <c r="H21" s="157">
        <v>0</v>
      </c>
      <c r="I21" s="110">
        <f t="shared" si="0"/>
        <v>0</v>
      </c>
      <c r="J21" s="315"/>
      <c r="K21" s="315"/>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c r="B22" s="108"/>
      <c r="C22" s="124" t="s">
        <v>131</v>
      </c>
      <c r="D22" s="142"/>
      <c r="E22" s="133">
        <v>239.8</v>
      </c>
      <c r="F22" s="110"/>
      <c r="G22" s="110"/>
      <c r="H22" s="157">
        <v>0</v>
      </c>
      <c r="I22" s="110">
        <f t="shared" si="0"/>
        <v>0</v>
      </c>
      <c r="J22" s="315"/>
      <c r="K22" s="315"/>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c r="C23" s="124" t="s">
        <v>132</v>
      </c>
      <c r="D23" s="142"/>
      <c r="E23" s="133">
        <v>2.2050000000000001</v>
      </c>
      <c r="F23" s="110"/>
      <c r="G23" s="110"/>
      <c r="H23" s="157">
        <v>0</v>
      </c>
      <c r="I23" s="110">
        <f t="shared" si="0"/>
        <v>0</v>
      </c>
      <c r="J23" s="315"/>
      <c r="K23" s="315"/>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v>6</v>
      </c>
      <c r="B24" s="108" t="s">
        <v>2364</v>
      </c>
      <c r="C24" s="123" t="s">
        <v>2365</v>
      </c>
      <c r="D24" s="141" t="s">
        <v>128</v>
      </c>
      <c r="E24" s="110">
        <v>19.22</v>
      </c>
      <c r="F24" s="110"/>
      <c r="G24" s="110">
        <f>ROUND(E24*F24,2)</f>
        <v>0</v>
      </c>
      <c r="H24" s="157" t="s">
        <v>811</v>
      </c>
      <c r="I24" s="110">
        <f t="shared" si="0"/>
        <v>0</v>
      </c>
      <c r="J24" s="315"/>
      <c r="K24" s="315"/>
      <c r="L24" s="107"/>
      <c r="M24" s="107"/>
      <c r="N24" s="107"/>
      <c r="O24" s="107"/>
      <c r="P24" s="107"/>
      <c r="Q24" s="107"/>
      <c r="R24" s="107" t="s">
        <v>119</v>
      </c>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c r="C25" s="124" t="s">
        <v>133</v>
      </c>
      <c r="D25" s="142"/>
      <c r="E25" s="133">
        <v>19.224</v>
      </c>
      <c r="F25" s="110"/>
      <c r="G25" s="110"/>
      <c r="H25" s="157">
        <v>0</v>
      </c>
      <c r="I25" s="110">
        <f t="shared" si="0"/>
        <v>0</v>
      </c>
      <c r="J25" s="315"/>
      <c r="K25" s="315"/>
      <c r="L25" s="107"/>
      <c r="M25" s="107"/>
      <c r="N25" s="107"/>
      <c r="O25" s="107"/>
      <c r="P25" s="107"/>
      <c r="Q25" s="107"/>
      <c r="R25" s="107" t="s">
        <v>121</v>
      </c>
      <c r="S25" s="107">
        <v>0</v>
      </c>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7</v>
      </c>
      <c r="B26" s="108" t="s">
        <v>2366</v>
      </c>
      <c r="C26" s="123" t="s">
        <v>2367</v>
      </c>
      <c r="D26" s="141" t="s">
        <v>128</v>
      </c>
      <c r="E26" s="110">
        <v>19.22</v>
      </c>
      <c r="F26" s="110"/>
      <c r="G26" s="110">
        <f>ROUND(E26*F26,2)</f>
        <v>0</v>
      </c>
      <c r="H26" s="157" t="s">
        <v>811</v>
      </c>
      <c r="I26" s="110">
        <f t="shared" si="0"/>
        <v>0</v>
      </c>
      <c r="J26" s="315"/>
      <c r="K26" s="315"/>
      <c r="L26" s="107"/>
      <c r="M26" s="107"/>
      <c r="N26" s="107"/>
      <c r="O26" s="107"/>
      <c r="P26" s="107"/>
      <c r="Q26" s="107"/>
      <c r="R26" s="107" t="s">
        <v>119</v>
      </c>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4" t="s">
        <v>133</v>
      </c>
      <c r="D27" s="142"/>
      <c r="E27" s="133">
        <v>19.224</v>
      </c>
      <c r="F27" s="110"/>
      <c r="G27" s="110"/>
      <c r="H27" s="157">
        <v>0</v>
      </c>
      <c r="I27" s="110">
        <f t="shared" si="0"/>
        <v>0</v>
      </c>
      <c r="J27" s="315"/>
      <c r="K27" s="315"/>
      <c r="L27" s="107"/>
      <c r="M27" s="107"/>
      <c r="N27" s="107"/>
      <c r="O27" s="107"/>
      <c r="P27" s="107"/>
      <c r="Q27" s="107"/>
      <c r="R27" s="107" t="s">
        <v>121</v>
      </c>
      <c r="S27" s="107">
        <v>0</v>
      </c>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v>8</v>
      </c>
      <c r="B28" s="108" t="s">
        <v>2368</v>
      </c>
      <c r="C28" s="123" t="s">
        <v>2369</v>
      </c>
      <c r="D28" s="141" t="s">
        <v>128</v>
      </c>
      <c r="E28" s="110">
        <v>542.42399999999998</v>
      </c>
      <c r="F28" s="110"/>
      <c r="G28" s="110">
        <f>ROUND(E28*F28,2)</f>
        <v>0</v>
      </c>
      <c r="H28" s="157" t="s">
        <v>811</v>
      </c>
      <c r="I28" s="110">
        <f>G28</f>
        <v>0</v>
      </c>
      <c r="J28" s="315"/>
      <c r="K28" s="315"/>
      <c r="L28" s="107"/>
      <c r="M28" s="107"/>
      <c r="N28" s="107"/>
      <c r="O28" s="107"/>
      <c r="P28" s="107"/>
      <c r="Q28" s="107"/>
      <c r="R28" s="107" t="s">
        <v>119</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c r="C29" s="124" t="s">
        <v>135</v>
      </c>
      <c r="D29" s="142"/>
      <c r="E29" s="133">
        <v>542.42399999999998</v>
      </c>
      <c r="F29" s="110"/>
      <c r="G29" s="110"/>
      <c r="H29" s="157">
        <v>0</v>
      </c>
      <c r="I29" s="110">
        <f>G29</f>
        <v>0</v>
      </c>
      <c r="J29" s="315"/>
      <c r="K29" s="315"/>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9</v>
      </c>
      <c r="B30" s="108" t="s">
        <v>1759</v>
      </c>
      <c r="C30" s="123" t="s">
        <v>2370</v>
      </c>
      <c r="D30" s="141" t="s">
        <v>128</v>
      </c>
      <c r="E30" s="110">
        <v>542.42399999999998</v>
      </c>
      <c r="F30" s="110"/>
      <c r="G30" s="110">
        <f>ROUND(E30*F30,2)</f>
        <v>0</v>
      </c>
      <c r="H30" s="157" t="s">
        <v>811</v>
      </c>
      <c r="I30" s="110">
        <f>G30</f>
        <v>0</v>
      </c>
      <c r="J30" s="315"/>
      <c r="K30" s="315"/>
      <c r="L30" s="107"/>
      <c r="M30" s="107"/>
      <c r="N30" s="107"/>
      <c r="O30" s="107"/>
      <c r="P30" s="107"/>
      <c r="Q30" s="107"/>
      <c r="R30" s="107" t="s">
        <v>119</v>
      </c>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c r="B31" s="108"/>
      <c r="C31" s="124" t="s">
        <v>135</v>
      </c>
      <c r="D31" s="142"/>
      <c r="E31" s="133">
        <v>542.42399999999998</v>
      </c>
      <c r="F31" s="110"/>
      <c r="G31" s="110"/>
      <c r="H31" s="157">
        <v>0</v>
      </c>
      <c r="I31" s="110">
        <f>G31</f>
        <v>0</v>
      </c>
      <c r="J31" s="315"/>
      <c r="K31" s="315"/>
      <c r="L31" s="107"/>
      <c r="M31" s="107"/>
      <c r="N31" s="107"/>
      <c r="O31" s="107"/>
      <c r="P31" s="107"/>
      <c r="Q31" s="107"/>
      <c r="R31" s="107" t="s">
        <v>121</v>
      </c>
      <c r="S31" s="107">
        <v>0</v>
      </c>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10</v>
      </c>
      <c r="B32" s="108" t="s">
        <v>2371</v>
      </c>
      <c r="C32" s="123" t="s">
        <v>2372</v>
      </c>
      <c r="D32" s="141" t="s">
        <v>179</v>
      </c>
      <c r="E32" s="110">
        <v>48</v>
      </c>
      <c r="F32" s="110"/>
      <c r="G32" s="110">
        <f>ROUND(E32*F32,2)</f>
        <v>0</v>
      </c>
      <c r="H32" s="157" t="s">
        <v>811</v>
      </c>
      <c r="I32" s="110"/>
      <c r="J32" s="315"/>
      <c r="K32" s="315">
        <f>G32</f>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c r="B33" s="108"/>
      <c r="C33" s="124" t="s">
        <v>2375</v>
      </c>
      <c r="D33" s="142"/>
      <c r="E33" s="133">
        <v>48</v>
      </c>
      <c r="F33" s="110"/>
      <c r="G33" s="110"/>
      <c r="H33" s="157">
        <v>0</v>
      </c>
      <c r="I33" s="110"/>
      <c r="J33" s="315"/>
      <c r="K33" s="315">
        <f t="shared" ref="K33:K38" si="1">G33</f>
        <v>0</v>
      </c>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11</v>
      </c>
      <c r="B34" s="108" t="s">
        <v>2377</v>
      </c>
      <c r="C34" s="123" t="s">
        <v>2378</v>
      </c>
      <c r="D34" s="141" t="s">
        <v>128</v>
      </c>
      <c r="E34" s="110">
        <v>28.8</v>
      </c>
      <c r="F34" s="110"/>
      <c r="G34" s="110">
        <f>ROUND(E34*F34,2)</f>
        <v>0</v>
      </c>
      <c r="H34" s="157" t="s">
        <v>811</v>
      </c>
      <c r="I34" s="110"/>
      <c r="J34" s="315"/>
      <c r="K34" s="315">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c r="B35" s="108"/>
      <c r="C35" s="124" t="s">
        <v>2376</v>
      </c>
      <c r="D35" s="142"/>
      <c r="E35" s="133">
        <v>28.8</v>
      </c>
      <c r="F35" s="110"/>
      <c r="G35" s="110"/>
      <c r="H35" s="157"/>
      <c r="I35" s="110"/>
      <c r="J35" s="315"/>
      <c r="K35" s="315">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12</v>
      </c>
      <c r="B36" s="108" t="s">
        <v>2373</v>
      </c>
      <c r="C36" s="123" t="s">
        <v>2374</v>
      </c>
      <c r="D36" s="141" t="s">
        <v>128</v>
      </c>
      <c r="E36" s="110">
        <v>28.8</v>
      </c>
      <c r="F36" s="110"/>
      <c r="G36" s="110">
        <f>ROUND(E36*F36,2)</f>
        <v>0</v>
      </c>
      <c r="H36" s="157" t="s">
        <v>811</v>
      </c>
      <c r="I36" s="110"/>
      <c r="J36" s="315"/>
      <c r="K36" s="315">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c r="B37" s="108"/>
      <c r="C37" s="124" t="s">
        <v>2376</v>
      </c>
      <c r="D37" s="142"/>
      <c r="E37" s="133">
        <v>28.8</v>
      </c>
      <c r="F37" s="110"/>
      <c r="G37" s="110"/>
      <c r="H37" s="157"/>
      <c r="I37" s="110"/>
      <c r="J37" s="315"/>
      <c r="K37" s="315">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v>13</v>
      </c>
      <c r="B38" s="108" t="s">
        <v>1449</v>
      </c>
      <c r="C38" s="123" t="s">
        <v>2380</v>
      </c>
      <c r="D38" s="141" t="s">
        <v>179</v>
      </c>
      <c r="E38" s="110">
        <v>48</v>
      </c>
      <c r="F38" s="110"/>
      <c r="G38" s="110">
        <f>ROUND(E38*F38,2)</f>
        <v>0</v>
      </c>
      <c r="H38" s="157" t="s">
        <v>811</v>
      </c>
      <c r="I38" s="110"/>
      <c r="J38" s="315"/>
      <c r="K38" s="315">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c r="B39" s="108"/>
      <c r="C39" s="124" t="s">
        <v>2381</v>
      </c>
      <c r="D39" s="142"/>
      <c r="E39" s="133">
        <v>48</v>
      </c>
      <c r="F39" s="110"/>
      <c r="G39" s="110"/>
      <c r="H39" s="157"/>
      <c r="I39" s="110"/>
      <c r="J39" s="315"/>
      <c r="K39" s="315"/>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v>14</v>
      </c>
      <c r="B40" s="108" t="s">
        <v>140</v>
      </c>
      <c r="C40" s="123" t="s">
        <v>141</v>
      </c>
      <c r="D40" s="141" t="s">
        <v>128</v>
      </c>
      <c r="E40" s="110">
        <v>489.88</v>
      </c>
      <c r="F40" s="110"/>
      <c r="G40" s="110">
        <f>ROUND(E40*F40,2)</f>
        <v>0</v>
      </c>
      <c r="H40" s="157" t="s">
        <v>811</v>
      </c>
      <c r="I40" s="110">
        <f t="shared" si="0"/>
        <v>0</v>
      </c>
      <c r="J40" s="315"/>
      <c r="K40" s="315"/>
      <c r="L40" s="107"/>
      <c r="M40" s="107"/>
      <c r="N40" s="107"/>
      <c r="O40" s="107"/>
      <c r="P40" s="107"/>
      <c r="Q40" s="107"/>
      <c r="R40" s="107" t="s">
        <v>119</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c r="B41" s="108"/>
      <c r="C41" s="124" t="s">
        <v>142</v>
      </c>
      <c r="D41" s="142"/>
      <c r="E41" s="133">
        <v>4.2720000000000002</v>
      </c>
      <c r="F41" s="110"/>
      <c r="G41" s="110"/>
      <c r="H41" s="157">
        <v>0</v>
      </c>
      <c r="I41" s="110">
        <f t="shared" si="0"/>
        <v>0</v>
      </c>
      <c r="J41" s="315"/>
      <c r="K41" s="315"/>
      <c r="L41" s="107"/>
      <c r="M41" s="107"/>
      <c r="N41" s="107"/>
      <c r="O41" s="107"/>
      <c r="P41" s="107"/>
      <c r="Q41" s="107"/>
      <c r="R41" s="107" t="s">
        <v>121</v>
      </c>
      <c r="S41" s="107">
        <v>0</v>
      </c>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c r="B42" s="108"/>
      <c r="C42" s="124" t="s">
        <v>143</v>
      </c>
      <c r="D42" s="142"/>
      <c r="E42" s="133">
        <v>485.61</v>
      </c>
      <c r="F42" s="110"/>
      <c r="G42" s="110"/>
      <c r="H42" s="157">
        <v>0</v>
      </c>
      <c r="I42" s="110">
        <f t="shared" si="0"/>
        <v>0</v>
      </c>
      <c r="J42" s="315"/>
      <c r="K42" s="315"/>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v>15</v>
      </c>
      <c r="B43" s="108" t="s">
        <v>144</v>
      </c>
      <c r="C43" s="123" t="s">
        <v>145</v>
      </c>
      <c r="D43" s="141" t="s">
        <v>128</v>
      </c>
      <c r="E43" s="110">
        <v>934.56</v>
      </c>
      <c r="F43" s="110"/>
      <c r="G43" s="110">
        <f>ROUND(E43*F43,2)</f>
        <v>0</v>
      </c>
      <c r="H43" s="157" t="s">
        <v>811</v>
      </c>
      <c r="I43" s="110">
        <f t="shared" si="0"/>
        <v>0</v>
      </c>
      <c r="J43" s="315"/>
      <c r="K43" s="315"/>
      <c r="L43" s="107"/>
      <c r="M43" s="107"/>
      <c r="N43" s="107"/>
      <c r="O43" s="107"/>
      <c r="P43" s="107"/>
      <c r="Q43" s="107"/>
      <c r="R43" s="107" t="s">
        <v>119</v>
      </c>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c r="B44" s="108"/>
      <c r="C44" s="124" t="s">
        <v>146</v>
      </c>
      <c r="D44" s="142"/>
      <c r="E44" s="133">
        <v>127.6</v>
      </c>
      <c r="F44" s="110"/>
      <c r="G44" s="110"/>
      <c r="H44" s="157">
        <v>0</v>
      </c>
      <c r="I44" s="110">
        <f t="shared" si="0"/>
        <v>0</v>
      </c>
      <c r="J44" s="315"/>
      <c r="K44" s="315"/>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c r="B45" s="108"/>
      <c r="C45" s="124" t="s">
        <v>2382</v>
      </c>
      <c r="D45" s="142"/>
      <c r="E45" s="133">
        <v>806.96</v>
      </c>
      <c r="F45" s="110"/>
      <c r="G45" s="110"/>
      <c r="H45" s="157">
        <v>0</v>
      </c>
      <c r="I45" s="110">
        <f t="shared" si="0"/>
        <v>0</v>
      </c>
      <c r="J45" s="315"/>
      <c r="K45" s="315"/>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16</v>
      </c>
      <c r="B46" s="108" t="s">
        <v>147</v>
      </c>
      <c r="C46" s="123" t="s">
        <v>148</v>
      </c>
      <c r="D46" s="141" t="s">
        <v>128</v>
      </c>
      <c r="E46" s="110">
        <v>806.96</v>
      </c>
      <c r="F46" s="110"/>
      <c r="G46" s="110">
        <f>ROUND(E46*F46,2)</f>
        <v>0</v>
      </c>
      <c r="H46" s="157" t="s">
        <v>811</v>
      </c>
      <c r="I46" s="110">
        <f t="shared" si="0"/>
        <v>0</v>
      </c>
      <c r="J46" s="315"/>
      <c r="K46" s="315"/>
      <c r="L46" s="107"/>
      <c r="M46" s="107"/>
      <c r="N46" s="107"/>
      <c r="O46" s="107"/>
      <c r="P46" s="107"/>
      <c r="Q46" s="107"/>
      <c r="R46" s="107" t="s">
        <v>119</v>
      </c>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c r="B47" s="108"/>
      <c r="C47" s="124" t="s">
        <v>2383</v>
      </c>
      <c r="D47" s="142"/>
      <c r="E47" s="133">
        <v>489.88</v>
      </c>
      <c r="F47" s="110"/>
      <c r="G47" s="110"/>
      <c r="H47" s="157">
        <v>0</v>
      </c>
      <c r="I47" s="110">
        <f t="shared" si="0"/>
        <v>0</v>
      </c>
      <c r="J47" s="315"/>
      <c r="K47" s="315"/>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c r="B48" s="108"/>
      <c r="C48" s="124" t="s">
        <v>2384</v>
      </c>
      <c r="D48" s="142"/>
      <c r="E48" s="133">
        <v>317.08</v>
      </c>
      <c r="F48" s="110"/>
      <c r="G48" s="110"/>
      <c r="H48" s="157">
        <v>0</v>
      </c>
      <c r="I48" s="110">
        <f t="shared" si="0"/>
        <v>0</v>
      </c>
      <c r="J48" s="315"/>
      <c r="K48" s="315"/>
      <c r="L48" s="107"/>
      <c r="M48" s="107"/>
      <c r="N48" s="107"/>
      <c r="O48" s="107"/>
      <c r="P48" s="107"/>
      <c r="Q48" s="107"/>
      <c r="R48" s="107" t="s">
        <v>121</v>
      </c>
      <c r="S48" s="107">
        <v>0</v>
      </c>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v>17</v>
      </c>
      <c r="B49" s="108" t="s">
        <v>149</v>
      </c>
      <c r="C49" s="123" t="s">
        <v>150</v>
      </c>
      <c r="D49" s="141" t="s">
        <v>128</v>
      </c>
      <c r="E49" s="110">
        <v>1552.04</v>
      </c>
      <c r="F49" s="110"/>
      <c r="G49" s="110">
        <f>ROUND(E49*F49,2)</f>
        <v>0</v>
      </c>
      <c r="H49" s="157" t="s">
        <v>811</v>
      </c>
      <c r="I49" s="110">
        <f t="shared" si="0"/>
        <v>0</v>
      </c>
      <c r="J49" s="315"/>
      <c r="K49" s="315"/>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c r="B50" s="108"/>
      <c r="C50" s="124" t="s">
        <v>146</v>
      </c>
      <c r="D50" s="142"/>
      <c r="E50" s="133">
        <v>127.6</v>
      </c>
      <c r="F50" s="110"/>
      <c r="G50" s="110"/>
      <c r="H50" s="157">
        <v>0</v>
      </c>
      <c r="I50" s="110">
        <f t="shared" si="0"/>
        <v>0</v>
      </c>
      <c r="J50" s="315"/>
      <c r="K50" s="315"/>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c r="B51" s="108"/>
      <c r="C51" s="124" t="s">
        <v>2382</v>
      </c>
      <c r="D51" s="142"/>
      <c r="E51" s="133">
        <v>806.96</v>
      </c>
      <c r="F51" s="110"/>
      <c r="G51" s="110"/>
      <c r="H51" s="157">
        <v>0</v>
      </c>
      <c r="I51" s="110">
        <f t="shared" si="0"/>
        <v>0</v>
      </c>
      <c r="J51" s="315"/>
      <c r="K51" s="315"/>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c r="B52" s="108"/>
      <c r="C52" s="124" t="s">
        <v>151</v>
      </c>
      <c r="D52" s="142"/>
      <c r="E52" s="133">
        <v>127.6</v>
      </c>
      <c r="F52" s="110"/>
      <c r="G52" s="110"/>
      <c r="H52" s="157">
        <v>0</v>
      </c>
      <c r="I52" s="110">
        <f t="shared" si="0"/>
        <v>0</v>
      </c>
      <c r="J52" s="315"/>
      <c r="K52" s="315"/>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c r="B53" s="108"/>
      <c r="C53" s="124" t="s">
        <v>2383</v>
      </c>
      <c r="D53" s="142"/>
      <c r="E53" s="133">
        <v>489.88</v>
      </c>
      <c r="F53" s="110"/>
      <c r="G53" s="110"/>
      <c r="H53" s="157">
        <v>0</v>
      </c>
      <c r="I53" s="110">
        <f t="shared" si="0"/>
        <v>0</v>
      </c>
      <c r="J53" s="315"/>
      <c r="K53" s="315"/>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v>18</v>
      </c>
      <c r="B54" s="108" t="s">
        <v>152</v>
      </c>
      <c r="C54" s="123" t="s">
        <v>153</v>
      </c>
      <c r="D54" s="141" t="s">
        <v>128</v>
      </c>
      <c r="E54" s="110">
        <v>317.08</v>
      </c>
      <c r="F54" s="110"/>
      <c r="G54" s="110">
        <f>ROUND(E54*F54,2)</f>
        <v>0</v>
      </c>
      <c r="H54" s="157" t="s">
        <v>811</v>
      </c>
      <c r="I54" s="110">
        <f t="shared" si="0"/>
        <v>0</v>
      </c>
      <c r="J54" s="315"/>
      <c r="K54" s="315"/>
      <c r="L54" s="107"/>
      <c r="M54" s="107"/>
      <c r="N54" s="107"/>
      <c r="O54" s="107"/>
      <c r="P54" s="107"/>
      <c r="Q54" s="107"/>
      <c r="R54" s="107" t="s">
        <v>119</v>
      </c>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c r="B55" s="108"/>
      <c r="C55" s="124" t="s">
        <v>2384</v>
      </c>
      <c r="D55" s="142"/>
      <c r="E55" s="133">
        <v>317.08</v>
      </c>
      <c r="F55" s="110"/>
      <c r="G55" s="110"/>
      <c r="H55" s="157">
        <v>0</v>
      </c>
      <c r="I55" s="110">
        <f t="shared" si="0"/>
        <v>0</v>
      </c>
      <c r="J55" s="315"/>
      <c r="K55" s="315"/>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v>19</v>
      </c>
      <c r="B56" s="108" t="s">
        <v>154</v>
      </c>
      <c r="C56" s="123" t="s">
        <v>155</v>
      </c>
      <c r="D56" s="141" t="s">
        <v>128</v>
      </c>
      <c r="E56" s="110">
        <v>3170.8</v>
      </c>
      <c r="F56" s="110"/>
      <c r="G56" s="110">
        <f>ROUND(E56*F56,2)</f>
        <v>0</v>
      </c>
      <c r="H56" s="157" t="s">
        <v>811</v>
      </c>
      <c r="I56" s="110">
        <f t="shared" si="0"/>
        <v>0</v>
      </c>
      <c r="J56" s="315"/>
      <c r="K56" s="315"/>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c r="C57" s="124" t="s">
        <v>2385</v>
      </c>
      <c r="D57" s="142"/>
      <c r="E57" s="133">
        <v>3170.8</v>
      </c>
      <c r="F57" s="110"/>
      <c r="G57" s="110"/>
      <c r="H57" s="157">
        <v>0</v>
      </c>
      <c r="I57" s="110">
        <f t="shared" si="0"/>
        <v>0</v>
      </c>
      <c r="J57" s="315"/>
      <c r="K57" s="315"/>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v>20</v>
      </c>
      <c r="B58" s="108" t="s">
        <v>156</v>
      </c>
      <c r="C58" s="123" t="s">
        <v>157</v>
      </c>
      <c r="D58" s="141" t="s">
        <v>128</v>
      </c>
      <c r="E58" s="110">
        <v>317.08299999999997</v>
      </c>
      <c r="F58" s="110"/>
      <c r="G58" s="110">
        <f>ROUND(E58*F58,2)</f>
        <v>0</v>
      </c>
      <c r="H58" s="157" t="s">
        <v>811</v>
      </c>
      <c r="I58" s="110">
        <f t="shared" si="0"/>
        <v>0</v>
      </c>
      <c r="J58" s="315"/>
      <c r="K58" s="315"/>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c r="B59" s="108"/>
      <c r="C59" s="124" t="s">
        <v>2384</v>
      </c>
      <c r="D59" s="142"/>
      <c r="E59" s="133">
        <v>317.08</v>
      </c>
      <c r="F59" s="110"/>
      <c r="G59" s="110"/>
      <c r="H59" s="157">
        <v>0</v>
      </c>
      <c r="I59" s="110">
        <f t="shared" si="0"/>
        <v>0</v>
      </c>
      <c r="J59" s="315"/>
      <c r="K59" s="315"/>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v>21</v>
      </c>
      <c r="B60" s="108" t="s">
        <v>158</v>
      </c>
      <c r="C60" s="123" t="s">
        <v>159</v>
      </c>
      <c r="D60" s="141" t="s">
        <v>160</v>
      </c>
      <c r="E60" s="110">
        <v>1270</v>
      </c>
      <c r="F60" s="110"/>
      <c r="G60" s="110">
        <f>ROUND(E60*F60,2)</f>
        <v>0</v>
      </c>
      <c r="H60" s="157" t="s">
        <v>811</v>
      </c>
      <c r="I60" s="110">
        <f t="shared" si="0"/>
        <v>0</v>
      </c>
      <c r="J60" s="315"/>
      <c r="K60" s="315"/>
      <c r="L60" s="107"/>
      <c r="M60" s="107"/>
      <c r="N60" s="107"/>
      <c r="O60" s="107"/>
      <c r="P60" s="107"/>
      <c r="Q60" s="107"/>
      <c r="R60" s="107" t="s">
        <v>119</v>
      </c>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x14ac:dyDescent="0.2">
      <c r="A61" s="108"/>
      <c r="B61" s="108"/>
      <c r="C61" s="124" t="s">
        <v>161</v>
      </c>
      <c r="D61" s="142"/>
      <c r="E61" s="133">
        <v>1270</v>
      </c>
      <c r="F61" s="110"/>
      <c r="G61" s="110"/>
      <c r="H61" s="157">
        <v>0</v>
      </c>
      <c r="I61" s="110">
        <f t="shared" si="0"/>
        <v>0</v>
      </c>
      <c r="J61" s="315"/>
      <c r="K61" s="315"/>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v>22</v>
      </c>
      <c r="B62" s="108" t="s">
        <v>162</v>
      </c>
      <c r="C62" s="123" t="s">
        <v>163</v>
      </c>
      <c r="D62" s="141" t="s">
        <v>160</v>
      </c>
      <c r="E62" s="110">
        <v>1270</v>
      </c>
      <c r="F62" s="110"/>
      <c r="G62" s="110">
        <f>ROUND(E62*F62,2)</f>
        <v>0</v>
      </c>
      <c r="H62" s="157" t="s">
        <v>811</v>
      </c>
      <c r="I62" s="110">
        <f t="shared" si="0"/>
        <v>0</v>
      </c>
      <c r="J62" s="315"/>
      <c r="K62" s="315"/>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c r="B63" s="108"/>
      <c r="C63" s="124" t="s">
        <v>161</v>
      </c>
      <c r="D63" s="142"/>
      <c r="E63" s="133">
        <v>1270</v>
      </c>
      <c r="F63" s="110"/>
      <c r="G63" s="110"/>
      <c r="H63" s="157">
        <v>0</v>
      </c>
      <c r="I63" s="110">
        <f t="shared" si="0"/>
        <v>0</v>
      </c>
      <c r="J63" s="315"/>
      <c r="K63" s="315"/>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v>23</v>
      </c>
      <c r="B64" s="108" t="s">
        <v>164</v>
      </c>
      <c r="C64" s="123" t="s">
        <v>165</v>
      </c>
      <c r="D64" s="141" t="s">
        <v>160</v>
      </c>
      <c r="E64" s="110">
        <v>1270</v>
      </c>
      <c r="F64" s="110"/>
      <c r="G64" s="110">
        <f>ROUND(E64*F64,2)</f>
        <v>0</v>
      </c>
      <c r="H64" s="157" t="s">
        <v>811</v>
      </c>
      <c r="I64" s="110">
        <f t="shared" si="0"/>
        <v>0</v>
      </c>
      <c r="J64" s="315"/>
      <c r="K64" s="315"/>
      <c r="L64" s="107"/>
      <c r="M64" s="107"/>
      <c r="N64" s="107"/>
      <c r="O64" s="107"/>
      <c r="P64" s="107"/>
      <c r="Q64" s="107"/>
      <c r="R64" s="107" t="s">
        <v>124</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c r="B65" s="108"/>
      <c r="C65" s="124" t="s">
        <v>161</v>
      </c>
      <c r="D65" s="142"/>
      <c r="E65" s="133">
        <v>1270</v>
      </c>
      <c r="F65" s="110"/>
      <c r="G65" s="110"/>
      <c r="H65" s="157">
        <v>0</v>
      </c>
      <c r="I65" s="110">
        <f t="shared" si="0"/>
        <v>0</v>
      </c>
      <c r="J65" s="315"/>
      <c r="K65" s="315"/>
      <c r="L65" s="107"/>
      <c r="M65" s="107"/>
      <c r="N65" s="107"/>
      <c r="O65" s="107"/>
      <c r="P65" s="107"/>
      <c r="Q65" s="107"/>
      <c r="R65" s="107" t="s">
        <v>121</v>
      </c>
      <c r="S65" s="107">
        <v>0</v>
      </c>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ht="22.5" outlineLevel="1" x14ac:dyDescent="0.2">
      <c r="A66" s="108">
        <v>24</v>
      </c>
      <c r="B66" s="108" t="s">
        <v>166</v>
      </c>
      <c r="C66" s="123" t="s">
        <v>167</v>
      </c>
      <c r="D66" s="141" t="s">
        <v>118</v>
      </c>
      <c r="E66" s="110">
        <v>2</v>
      </c>
      <c r="F66" s="110"/>
      <c r="G66" s="110">
        <f>ROUND(E66*F66,2)</f>
        <v>0</v>
      </c>
      <c r="H66" s="157" t="s">
        <v>810</v>
      </c>
      <c r="I66" s="110"/>
      <c r="J66" s="315"/>
      <c r="K66" s="315">
        <f>G66</f>
        <v>0</v>
      </c>
      <c r="L66" s="107"/>
      <c r="M66" s="107"/>
      <c r="N66" s="107"/>
      <c r="O66" s="107"/>
      <c r="P66" s="107"/>
      <c r="Q66" s="107"/>
      <c r="R66" s="107" t="s">
        <v>119</v>
      </c>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x14ac:dyDescent="0.2">
      <c r="A67" s="108"/>
      <c r="B67" s="108"/>
      <c r="C67" s="124" t="s">
        <v>168</v>
      </c>
      <c r="D67" s="142"/>
      <c r="E67" s="133">
        <v>2</v>
      </c>
      <c r="F67" s="110"/>
      <c r="G67" s="110"/>
      <c r="H67" s="157">
        <v>0</v>
      </c>
      <c r="I67" s="110"/>
      <c r="J67" s="315"/>
      <c r="K67" s="315">
        <f t="shared" ref="K67:K70" si="2">G67</f>
        <v>0</v>
      </c>
      <c r="L67" s="107"/>
      <c r="M67" s="107"/>
      <c r="N67" s="107"/>
      <c r="O67" s="107"/>
      <c r="P67" s="107"/>
      <c r="Q67" s="107"/>
      <c r="R67" s="107" t="s">
        <v>121</v>
      </c>
      <c r="S67" s="107">
        <v>0</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ht="22.5" outlineLevel="1" x14ac:dyDescent="0.2">
      <c r="A68" s="108">
        <v>25</v>
      </c>
      <c r="B68" s="108" t="s">
        <v>169</v>
      </c>
      <c r="C68" s="123" t="s">
        <v>170</v>
      </c>
      <c r="D68" s="141" t="s">
        <v>118</v>
      </c>
      <c r="E68" s="110">
        <v>20</v>
      </c>
      <c r="F68" s="110"/>
      <c r="G68" s="110">
        <f>ROUND(E68*F68,2)</f>
        <v>0</v>
      </c>
      <c r="H68" s="157" t="s">
        <v>810</v>
      </c>
      <c r="I68" s="110"/>
      <c r="J68" s="315"/>
      <c r="K68" s="315">
        <f t="shared" si="2"/>
        <v>0</v>
      </c>
      <c r="L68" s="107"/>
      <c r="M68" s="107"/>
      <c r="N68" s="107"/>
      <c r="O68" s="107"/>
      <c r="P68" s="107"/>
      <c r="Q68" s="107"/>
      <c r="R68" s="107" t="s">
        <v>119</v>
      </c>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c r="B69" s="108"/>
      <c r="C69" s="124" t="s">
        <v>171</v>
      </c>
      <c r="D69" s="142"/>
      <c r="E69" s="133">
        <v>20</v>
      </c>
      <c r="F69" s="110"/>
      <c r="G69" s="110"/>
      <c r="H69" s="157">
        <v>0</v>
      </c>
      <c r="I69" s="110"/>
      <c r="J69" s="315"/>
      <c r="K69" s="315">
        <f t="shared" si="2"/>
        <v>0</v>
      </c>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ht="22.5" outlineLevel="1" x14ac:dyDescent="0.2">
      <c r="A70" s="108">
        <v>26</v>
      </c>
      <c r="B70" s="108" t="s">
        <v>173</v>
      </c>
      <c r="C70" s="123" t="s">
        <v>174</v>
      </c>
      <c r="D70" s="141" t="s">
        <v>175</v>
      </c>
      <c r="E70" s="110">
        <v>4</v>
      </c>
      <c r="F70" s="110"/>
      <c r="G70" s="110">
        <f>ROUND(E70*F70,2)</f>
        <v>0</v>
      </c>
      <c r="H70" s="157" t="s">
        <v>810</v>
      </c>
      <c r="I70" s="110"/>
      <c r="J70" s="315"/>
      <c r="K70" s="315">
        <f t="shared" si="2"/>
        <v>0</v>
      </c>
      <c r="L70" s="107"/>
      <c r="M70" s="107"/>
      <c r="N70" s="107"/>
      <c r="O70" s="107"/>
      <c r="P70" s="107"/>
      <c r="Q70" s="107"/>
      <c r="R70" s="107" t="s">
        <v>119</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c r="B71" s="108"/>
      <c r="C71" s="124" t="s">
        <v>176</v>
      </c>
      <c r="D71" s="142"/>
      <c r="E71" s="133">
        <v>4</v>
      </c>
      <c r="F71" s="110"/>
      <c r="G71" s="110"/>
      <c r="H71" s="157">
        <v>0</v>
      </c>
      <c r="I71" s="110">
        <f t="shared" si="0"/>
        <v>0</v>
      </c>
      <c r="J71" s="315"/>
      <c r="K71" s="315"/>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x14ac:dyDescent="0.2">
      <c r="A72" s="109" t="s">
        <v>114</v>
      </c>
      <c r="B72" s="109" t="s">
        <v>46</v>
      </c>
      <c r="C72" s="125" t="s">
        <v>47</v>
      </c>
      <c r="D72" s="143"/>
      <c r="E72" s="111"/>
      <c r="F72" s="111"/>
      <c r="G72" s="111">
        <f>SUMIF(R73:R111,"&lt;&gt;NOR",G73:G111)</f>
        <v>0</v>
      </c>
      <c r="H72" s="158"/>
      <c r="I72" s="111">
        <f>SUMIF(T73:T111,"&lt;&gt;NOR",I73:I111)</f>
        <v>0</v>
      </c>
      <c r="J72" s="318"/>
      <c r="K72" s="318">
        <f>SUMIF(V73:V111,"&lt;&gt;NOR",K73:K111)</f>
        <v>0</v>
      </c>
      <c r="R72" t="s">
        <v>115</v>
      </c>
    </row>
    <row r="73" spans="1:47" outlineLevel="1" x14ac:dyDescent="0.2">
      <c r="A73" s="108">
        <v>27</v>
      </c>
      <c r="B73" s="108" t="s">
        <v>177</v>
      </c>
      <c r="C73" s="123" t="s">
        <v>178</v>
      </c>
      <c r="D73" s="141" t="s">
        <v>179</v>
      </c>
      <c r="E73" s="110">
        <v>139</v>
      </c>
      <c r="F73" s="110"/>
      <c r="G73" s="110">
        <f>ROUND(E73*F73,2)</f>
        <v>0</v>
      </c>
      <c r="H73" s="157" t="s">
        <v>811</v>
      </c>
      <c r="I73" s="110">
        <f t="shared" ref="I73:I136" si="3">G73</f>
        <v>0</v>
      </c>
      <c r="J73" s="315"/>
      <c r="K73" s="315"/>
      <c r="L73" s="107"/>
      <c r="M73" s="107"/>
      <c r="N73" s="107"/>
      <c r="O73" s="107"/>
      <c r="P73" s="107"/>
      <c r="Q73" s="107"/>
      <c r="R73" s="107" t="s">
        <v>119</v>
      </c>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c r="B74" s="108"/>
      <c r="C74" s="124" t="s">
        <v>180</v>
      </c>
      <c r="D74" s="142"/>
      <c r="E74" s="133">
        <v>139</v>
      </c>
      <c r="F74" s="110"/>
      <c r="G74" s="110"/>
      <c r="H74" s="157">
        <v>0</v>
      </c>
      <c r="I74" s="110">
        <f t="shared" si="3"/>
        <v>0</v>
      </c>
      <c r="J74" s="315"/>
      <c r="K74" s="315"/>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v>28</v>
      </c>
      <c r="B75" s="108" t="s">
        <v>181</v>
      </c>
      <c r="C75" s="123" t="s">
        <v>182</v>
      </c>
      <c r="D75" s="141" t="s">
        <v>179</v>
      </c>
      <c r="E75" s="110">
        <v>152.9</v>
      </c>
      <c r="F75" s="110"/>
      <c r="G75" s="110">
        <f>ROUND(E75*F75,2)</f>
        <v>0</v>
      </c>
      <c r="H75" s="157" t="s">
        <v>811</v>
      </c>
      <c r="I75" s="110">
        <f t="shared" si="3"/>
        <v>0</v>
      </c>
      <c r="J75" s="315"/>
      <c r="K75" s="315"/>
      <c r="L75" s="107"/>
      <c r="M75" s="107"/>
      <c r="N75" s="107"/>
      <c r="O75" s="107"/>
      <c r="P75" s="107"/>
      <c r="Q75" s="107"/>
      <c r="R75" s="107" t="s">
        <v>183</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x14ac:dyDescent="0.2">
      <c r="A76" s="108"/>
      <c r="B76" s="108"/>
      <c r="C76" s="124" t="s">
        <v>184</v>
      </c>
      <c r="D76" s="142"/>
      <c r="E76" s="133">
        <v>152.9</v>
      </c>
      <c r="F76" s="110"/>
      <c r="G76" s="110"/>
      <c r="H76" s="157">
        <v>0</v>
      </c>
      <c r="I76" s="110">
        <f t="shared" si="3"/>
        <v>0</v>
      </c>
      <c r="J76" s="315"/>
      <c r="K76" s="315"/>
      <c r="L76" s="107"/>
      <c r="M76" s="107"/>
      <c r="N76" s="107"/>
      <c r="O76" s="107"/>
      <c r="P76" s="107"/>
      <c r="Q76" s="107"/>
      <c r="R76" s="107" t="s">
        <v>121</v>
      </c>
      <c r="S76" s="107">
        <v>0</v>
      </c>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x14ac:dyDescent="0.2">
      <c r="A77" s="108">
        <v>29</v>
      </c>
      <c r="B77" s="108" t="s">
        <v>185</v>
      </c>
      <c r="C77" s="123" t="s">
        <v>186</v>
      </c>
      <c r="D77" s="141" t="s">
        <v>160</v>
      </c>
      <c r="E77" s="110">
        <v>573.13</v>
      </c>
      <c r="F77" s="110"/>
      <c r="G77" s="110">
        <f>ROUND(E77*F77,2)</f>
        <v>0</v>
      </c>
      <c r="H77" s="157" t="s">
        <v>811</v>
      </c>
      <c r="I77" s="110">
        <f t="shared" si="3"/>
        <v>0</v>
      </c>
      <c r="J77" s="315"/>
      <c r="K77" s="315"/>
      <c r="L77" s="107"/>
      <c r="M77" s="107"/>
      <c r="N77" s="107"/>
      <c r="O77" s="107"/>
      <c r="P77" s="107"/>
      <c r="Q77" s="107"/>
      <c r="R77" s="107" t="s">
        <v>119</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x14ac:dyDescent="0.2">
      <c r="A78" s="108"/>
      <c r="B78" s="108"/>
      <c r="C78" s="124" t="s">
        <v>187</v>
      </c>
      <c r="D78" s="142"/>
      <c r="E78" s="133">
        <v>423.2</v>
      </c>
      <c r="F78" s="110"/>
      <c r="G78" s="110"/>
      <c r="H78" s="157">
        <v>0</v>
      </c>
      <c r="I78" s="110">
        <f t="shared" si="3"/>
        <v>0</v>
      </c>
      <c r="J78" s="315"/>
      <c r="K78" s="315"/>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x14ac:dyDescent="0.2">
      <c r="A79" s="108"/>
      <c r="B79" s="108"/>
      <c r="C79" s="124" t="s">
        <v>188</v>
      </c>
      <c r="D79" s="142"/>
      <c r="E79" s="133">
        <v>67.3</v>
      </c>
      <c r="F79" s="110"/>
      <c r="G79" s="110"/>
      <c r="H79" s="157">
        <v>0</v>
      </c>
      <c r="I79" s="110">
        <f t="shared" si="3"/>
        <v>0</v>
      </c>
      <c r="J79" s="315"/>
      <c r="K79" s="315"/>
      <c r="L79" s="107"/>
      <c r="M79" s="107"/>
      <c r="N79" s="107"/>
      <c r="O79" s="107"/>
      <c r="P79" s="107"/>
      <c r="Q79" s="107"/>
      <c r="R79" s="107" t="s">
        <v>121</v>
      </c>
      <c r="S79" s="107">
        <v>0</v>
      </c>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x14ac:dyDescent="0.2">
      <c r="A80" s="108"/>
      <c r="B80" s="108"/>
      <c r="C80" s="124" t="s">
        <v>189</v>
      </c>
      <c r="D80" s="142"/>
      <c r="E80" s="133">
        <v>2.4500000000000002</v>
      </c>
      <c r="F80" s="110"/>
      <c r="G80" s="110"/>
      <c r="H80" s="157">
        <v>0</v>
      </c>
      <c r="I80" s="110">
        <f t="shared" si="3"/>
        <v>0</v>
      </c>
      <c r="J80" s="315"/>
      <c r="K80" s="315"/>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x14ac:dyDescent="0.2">
      <c r="A81" s="108"/>
      <c r="B81" s="108"/>
      <c r="C81" s="124" t="s">
        <v>190</v>
      </c>
      <c r="D81" s="142"/>
      <c r="E81" s="133">
        <v>2.88</v>
      </c>
      <c r="F81" s="110"/>
      <c r="G81" s="110"/>
      <c r="H81" s="157">
        <v>0</v>
      </c>
      <c r="I81" s="110">
        <f t="shared" si="3"/>
        <v>0</v>
      </c>
      <c r="J81" s="315"/>
      <c r="K81" s="315"/>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x14ac:dyDescent="0.2">
      <c r="A82" s="108"/>
      <c r="B82" s="108"/>
      <c r="C82" s="124" t="s">
        <v>134</v>
      </c>
      <c r="D82" s="142"/>
      <c r="E82" s="133"/>
      <c r="F82" s="110"/>
      <c r="G82" s="110"/>
      <c r="H82" s="157">
        <v>0</v>
      </c>
      <c r="I82" s="110">
        <f t="shared" si="3"/>
        <v>0</v>
      </c>
      <c r="J82" s="315"/>
      <c r="K82" s="315"/>
      <c r="L82" s="107"/>
      <c r="M82" s="107"/>
      <c r="N82" s="107"/>
      <c r="O82" s="107"/>
      <c r="P82" s="107"/>
      <c r="Q82" s="107"/>
      <c r="R82" s="107" t="s">
        <v>121</v>
      </c>
      <c r="S82" s="107">
        <v>0</v>
      </c>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x14ac:dyDescent="0.2">
      <c r="A83" s="108"/>
      <c r="B83" s="108"/>
      <c r="C83" s="124" t="s">
        <v>191</v>
      </c>
      <c r="D83" s="142"/>
      <c r="E83" s="133"/>
      <c r="F83" s="110"/>
      <c r="G83" s="110"/>
      <c r="H83" s="157">
        <v>0</v>
      </c>
      <c r="I83" s="110">
        <f t="shared" si="3"/>
        <v>0</v>
      </c>
      <c r="J83" s="315"/>
      <c r="K83" s="315"/>
      <c r="L83" s="107"/>
      <c r="M83" s="107"/>
      <c r="N83" s="107"/>
      <c r="O83" s="107"/>
      <c r="P83" s="107"/>
      <c r="Q83" s="107"/>
      <c r="R83" s="107" t="s">
        <v>121</v>
      </c>
      <c r="S83" s="107">
        <v>0</v>
      </c>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x14ac:dyDescent="0.2">
      <c r="A84" s="108"/>
      <c r="B84" s="108"/>
      <c r="C84" s="124" t="s">
        <v>192</v>
      </c>
      <c r="D84" s="142"/>
      <c r="E84" s="133"/>
      <c r="F84" s="110"/>
      <c r="G84" s="110"/>
      <c r="H84" s="157">
        <v>0</v>
      </c>
      <c r="I84" s="110">
        <f t="shared" si="3"/>
        <v>0</v>
      </c>
      <c r="J84" s="315"/>
      <c r="K84" s="315"/>
      <c r="L84" s="107"/>
      <c r="M84" s="107"/>
      <c r="N84" s="107"/>
      <c r="O84" s="107"/>
      <c r="P84" s="107"/>
      <c r="Q84" s="107"/>
      <c r="R84" s="107" t="s">
        <v>121</v>
      </c>
      <c r="S84" s="107">
        <v>0</v>
      </c>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c r="B85" s="108"/>
      <c r="C85" s="124" t="s">
        <v>193</v>
      </c>
      <c r="D85" s="142"/>
      <c r="E85" s="133">
        <v>67.3</v>
      </c>
      <c r="F85" s="110"/>
      <c r="G85" s="110"/>
      <c r="H85" s="157">
        <v>0</v>
      </c>
      <c r="I85" s="110">
        <f t="shared" si="3"/>
        <v>0</v>
      </c>
      <c r="J85" s="315"/>
      <c r="K85" s="315"/>
      <c r="L85" s="107"/>
      <c r="M85" s="107"/>
      <c r="N85" s="107"/>
      <c r="O85" s="107"/>
      <c r="P85" s="107"/>
      <c r="Q85" s="107"/>
      <c r="R85" s="107" t="s">
        <v>121</v>
      </c>
      <c r="S85" s="107">
        <v>0</v>
      </c>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x14ac:dyDescent="0.2">
      <c r="A86" s="108"/>
      <c r="B86" s="108"/>
      <c r="C86" s="124" t="s">
        <v>194</v>
      </c>
      <c r="D86" s="142"/>
      <c r="E86" s="133">
        <v>10</v>
      </c>
      <c r="F86" s="110"/>
      <c r="G86" s="110"/>
      <c r="H86" s="157">
        <v>0</v>
      </c>
      <c r="I86" s="110">
        <f t="shared" si="3"/>
        <v>0</v>
      </c>
      <c r="J86" s="315"/>
      <c r="K86" s="315"/>
      <c r="L86" s="107"/>
      <c r="M86" s="107"/>
      <c r="N86" s="107"/>
      <c r="O86" s="107"/>
      <c r="P86" s="107"/>
      <c r="Q86" s="107"/>
      <c r="R86" s="107" t="s">
        <v>121</v>
      </c>
      <c r="S86" s="107">
        <v>0</v>
      </c>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x14ac:dyDescent="0.2">
      <c r="A87" s="108">
        <v>30</v>
      </c>
      <c r="B87" s="108" t="s">
        <v>195</v>
      </c>
      <c r="C87" s="123" t="s">
        <v>196</v>
      </c>
      <c r="D87" s="141" t="s">
        <v>128</v>
      </c>
      <c r="E87" s="110">
        <v>64.704999999999998</v>
      </c>
      <c r="F87" s="110"/>
      <c r="G87" s="110">
        <f>ROUND(E87*F87,2)</f>
        <v>0</v>
      </c>
      <c r="H87" s="157" t="s">
        <v>811</v>
      </c>
      <c r="I87" s="110">
        <f t="shared" si="3"/>
        <v>0</v>
      </c>
      <c r="J87" s="315"/>
      <c r="K87" s="315"/>
      <c r="L87" s="107"/>
      <c r="M87" s="107"/>
      <c r="N87" s="107"/>
      <c r="O87" s="107"/>
      <c r="P87" s="107"/>
      <c r="Q87" s="107"/>
      <c r="R87" s="107" t="s">
        <v>119</v>
      </c>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x14ac:dyDescent="0.2">
      <c r="A88" s="108"/>
      <c r="B88" s="108"/>
      <c r="C88" s="124" t="s">
        <v>197</v>
      </c>
      <c r="D88" s="142"/>
      <c r="E88" s="133">
        <v>1.2250000000000001</v>
      </c>
      <c r="F88" s="110"/>
      <c r="G88" s="110"/>
      <c r="H88" s="157">
        <v>0</v>
      </c>
      <c r="I88" s="110">
        <f t="shared" si="3"/>
        <v>0</v>
      </c>
      <c r="J88" s="315"/>
      <c r="K88" s="315"/>
      <c r="L88" s="107"/>
      <c r="M88" s="107"/>
      <c r="N88" s="107"/>
      <c r="O88" s="107"/>
      <c r="P88" s="107"/>
      <c r="Q88" s="107"/>
      <c r="R88" s="107" t="s">
        <v>121</v>
      </c>
      <c r="S88" s="107">
        <v>0</v>
      </c>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x14ac:dyDescent="0.2">
      <c r="A89" s="108"/>
      <c r="B89" s="108"/>
      <c r="C89" s="124" t="s">
        <v>198</v>
      </c>
      <c r="D89" s="142"/>
      <c r="E89" s="133">
        <v>63.48</v>
      </c>
      <c r="F89" s="110"/>
      <c r="G89" s="110"/>
      <c r="H89" s="157">
        <v>0</v>
      </c>
      <c r="I89" s="110">
        <f t="shared" si="3"/>
        <v>0</v>
      </c>
      <c r="J89" s="315"/>
      <c r="K89" s="315"/>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v>31</v>
      </c>
      <c r="B90" s="108" t="s">
        <v>199</v>
      </c>
      <c r="C90" s="123" t="s">
        <v>200</v>
      </c>
      <c r="D90" s="141" t="s">
        <v>128</v>
      </c>
      <c r="E90" s="110">
        <v>45.347999999999999</v>
      </c>
      <c r="F90" s="110"/>
      <c r="G90" s="110">
        <f>ROUND(E90*F90,2)</f>
        <v>0</v>
      </c>
      <c r="H90" s="157" t="s">
        <v>811</v>
      </c>
      <c r="I90" s="110">
        <f t="shared" si="3"/>
        <v>0</v>
      </c>
      <c r="J90" s="315"/>
      <c r="K90" s="315"/>
      <c r="L90" s="107"/>
      <c r="M90" s="107"/>
      <c r="N90" s="107"/>
      <c r="O90" s="107"/>
      <c r="P90" s="107"/>
      <c r="Q90" s="107"/>
      <c r="R90" s="107" t="s">
        <v>119</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ht="33.75" outlineLevel="1" x14ac:dyDescent="0.2">
      <c r="A91" s="108"/>
      <c r="B91" s="108"/>
      <c r="C91" s="124" t="s">
        <v>201</v>
      </c>
      <c r="D91" s="142"/>
      <c r="E91" s="133">
        <v>45.347999999999999</v>
      </c>
      <c r="F91" s="110"/>
      <c r="G91" s="110"/>
      <c r="H91" s="157">
        <v>0</v>
      </c>
      <c r="I91" s="110">
        <f t="shared" si="3"/>
        <v>0</v>
      </c>
      <c r="J91" s="315"/>
      <c r="K91" s="315"/>
      <c r="L91" s="107"/>
      <c r="M91" s="107"/>
      <c r="N91" s="107"/>
      <c r="O91" s="107"/>
      <c r="P91" s="107"/>
      <c r="Q91" s="107"/>
      <c r="R91" s="107" t="s">
        <v>121</v>
      </c>
      <c r="S91" s="107">
        <v>0</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x14ac:dyDescent="0.2">
      <c r="A92" s="108">
        <v>32</v>
      </c>
      <c r="B92" s="108" t="s">
        <v>202</v>
      </c>
      <c r="C92" s="123" t="s">
        <v>203</v>
      </c>
      <c r="D92" s="141" t="s">
        <v>160</v>
      </c>
      <c r="E92" s="110">
        <v>6.63</v>
      </c>
      <c r="F92" s="110"/>
      <c r="G92" s="110">
        <f>ROUND(E92*F92,2)</f>
        <v>0</v>
      </c>
      <c r="H92" s="157" t="s">
        <v>811</v>
      </c>
      <c r="I92" s="110">
        <f t="shared" si="3"/>
        <v>0</v>
      </c>
      <c r="J92" s="315"/>
      <c r="K92" s="315"/>
      <c r="L92" s="107"/>
      <c r="M92" s="107"/>
      <c r="N92" s="107"/>
      <c r="O92" s="107"/>
      <c r="P92" s="107"/>
      <c r="Q92" s="107"/>
      <c r="R92" s="107" t="s">
        <v>119</v>
      </c>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x14ac:dyDescent="0.2">
      <c r="A93" s="108"/>
      <c r="B93" s="108"/>
      <c r="C93" s="124" t="s">
        <v>204</v>
      </c>
      <c r="D93" s="142"/>
      <c r="E93" s="133">
        <v>6.63</v>
      </c>
      <c r="F93" s="110"/>
      <c r="G93" s="110"/>
      <c r="H93" s="157">
        <v>0</v>
      </c>
      <c r="I93" s="110">
        <f t="shared" si="3"/>
        <v>0</v>
      </c>
      <c r="J93" s="315"/>
      <c r="K93" s="315"/>
      <c r="L93" s="107"/>
      <c r="M93" s="107"/>
      <c r="N93" s="107"/>
      <c r="O93" s="107"/>
      <c r="P93" s="107"/>
      <c r="Q93" s="107"/>
      <c r="R93" s="107" t="s">
        <v>121</v>
      </c>
      <c r="S93" s="107">
        <v>0</v>
      </c>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v>33</v>
      </c>
      <c r="B94" s="108" t="s">
        <v>205</v>
      </c>
      <c r="C94" s="123" t="s">
        <v>206</v>
      </c>
      <c r="D94" s="141" t="s">
        <v>160</v>
      </c>
      <c r="E94" s="110">
        <v>6.63</v>
      </c>
      <c r="F94" s="110"/>
      <c r="G94" s="110">
        <f>ROUND(E94*F94,2)</f>
        <v>0</v>
      </c>
      <c r="H94" s="157" t="s">
        <v>811</v>
      </c>
      <c r="I94" s="110">
        <f t="shared" si="3"/>
        <v>0</v>
      </c>
      <c r="J94" s="315"/>
      <c r="K94" s="315"/>
      <c r="L94" s="107"/>
      <c r="M94" s="107"/>
      <c r="N94" s="107"/>
      <c r="O94" s="107"/>
      <c r="P94" s="107"/>
      <c r="Q94" s="107"/>
      <c r="R94" s="107" t="s">
        <v>119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x14ac:dyDescent="0.2">
      <c r="A95" s="108"/>
      <c r="B95" s="108"/>
      <c r="C95" s="124" t="s">
        <v>204</v>
      </c>
      <c r="D95" s="142"/>
      <c r="E95" s="133">
        <v>6.63</v>
      </c>
      <c r="F95" s="110"/>
      <c r="G95" s="110"/>
      <c r="H95" s="157">
        <v>0</v>
      </c>
      <c r="I95" s="110">
        <f t="shared" si="3"/>
        <v>0</v>
      </c>
      <c r="J95" s="315"/>
      <c r="K95" s="315"/>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ht="22.5" outlineLevel="1" x14ac:dyDescent="0.2">
      <c r="A96" s="108">
        <v>34</v>
      </c>
      <c r="B96" s="108" t="s">
        <v>207</v>
      </c>
      <c r="C96" s="123" t="s">
        <v>208</v>
      </c>
      <c r="D96" s="141" t="s">
        <v>160</v>
      </c>
      <c r="E96" s="110">
        <v>94.75</v>
      </c>
      <c r="F96" s="110"/>
      <c r="G96" s="110">
        <f>ROUND(E96*F96,2)</f>
        <v>0</v>
      </c>
      <c r="H96" s="157" t="s">
        <v>811</v>
      </c>
      <c r="I96" s="110">
        <f t="shared" si="3"/>
        <v>0</v>
      </c>
      <c r="J96" s="315"/>
      <c r="K96" s="315"/>
      <c r="L96" s="107"/>
      <c r="M96" s="107"/>
      <c r="N96" s="107"/>
      <c r="O96" s="107"/>
      <c r="P96" s="107"/>
      <c r="Q96" s="107"/>
      <c r="R96" s="107" t="s">
        <v>119</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ht="33.75" outlineLevel="1" x14ac:dyDescent="0.2">
      <c r="A97" s="108"/>
      <c r="B97" s="108"/>
      <c r="C97" s="124" t="s">
        <v>209</v>
      </c>
      <c r="D97" s="142"/>
      <c r="E97" s="133">
        <v>94.75</v>
      </c>
      <c r="F97" s="110"/>
      <c r="G97" s="110"/>
      <c r="H97" s="157">
        <v>0</v>
      </c>
      <c r="I97" s="110">
        <f t="shared" si="3"/>
        <v>0</v>
      </c>
      <c r="J97" s="315"/>
      <c r="K97" s="315"/>
      <c r="L97" s="107"/>
      <c r="M97" s="107"/>
      <c r="N97" s="107"/>
      <c r="O97" s="107"/>
      <c r="P97" s="107"/>
      <c r="Q97" s="107"/>
      <c r="R97" s="107" t="s">
        <v>121</v>
      </c>
      <c r="S97" s="107">
        <v>0</v>
      </c>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ht="22.5" outlineLevel="1" x14ac:dyDescent="0.2">
      <c r="A98" s="108">
        <v>35</v>
      </c>
      <c r="B98" s="108" t="s">
        <v>2386</v>
      </c>
      <c r="C98" s="123" t="s">
        <v>2387</v>
      </c>
      <c r="D98" s="141" t="s">
        <v>160</v>
      </c>
      <c r="E98" s="110">
        <v>94.75</v>
      </c>
      <c r="F98" s="110"/>
      <c r="G98" s="110">
        <f>ROUND(E98*F98,2)</f>
        <v>0</v>
      </c>
      <c r="H98" s="157" t="s">
        <v>811</v>
      </c>
      <c r="I98" s="110">
        <f t="shared" si="3"/>
        <v>0</v>
      </c>
      <c r="J98" s="315"/>
      <c r="K98" s="315"/>
      <c r="L98" s="107"/>
      <c r="M98" s="107"/>
      <c r="N98" s="107"/>
      <c r="O98" s="107"/>
      <c r="P98" s="107"/>
      <c r="Q98" s="107"/>
      <c r="R98" s="107" t="s">
        <v>119</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ht="33.75" outlineLevel="1" x14ac:dyDescent="0.2">
      <c r="A99" s="108"/>
      <c r="B99" s="108"/>
      <c r="C99" s="124" t="s">
        <v>209</v>
      </c>
      <c r="D99" s="142"/>
      <c r="E99" s="133">
        <v>94.75</v>
      </c>
      <c r="F99" s="110"/>
      <c r="G99" s="110"/>
      <c r="H99" s="157">
        <v>0</v>
      </c>
      <c r="I99" s="110">
        <f t="shared" si="3"/>
        <v>0</v>
      </c>
      <c r="J99" s="315"/>
      <c r="K99" s="315"/>
      <c r="L99" s="107"/>
      <c r="M99" s="107"/>
      <c r="N99" s="107"/>
      <c r="O99" s="107"/>
      <c r="P99" s="107"/>
      <c r="Q99" s="107"/>
      <c r="R99" s="107" t="s">
        <v>121</v>
      </c>
      <c r="S99" s="107">
        <v>0</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v>36</v>
      </c>
      <c r="B100" s="108" t="s">
        <v>211</v>
      </c>
      <c r="C100" s="123" t="s">
        <v>212</v>
      </c>
      <c r="D100" s="141" t="s">
        <v>128</v>
      </c>
      <c r="E100" s="110">
        <v>63.48</v>
      </c>
      <c r="F100" s="110"/>
      <c r="G100" s="110">
        <f>ROUND(E100*F100,2)</f>
        <v>0</v>
      </c>
      <c r="H100" s="157" t="s">
        <v>811</v>
      </c>
      <c r="I100" s="110">
        <f t="shared" si="3"/>
        <v>0</v>
      </c>
      <c r="J100" s="315"/>
      <c r="K100" s="315"/>
      <c r="L100" s="107"/>
      <c r="M100" s="107"/>
      <c r="N100" s="107"/>
      <c r="O100" s="107"/>
      <c r="P100" s="107"/>
      <c r="Q100" s="107"/>
      <c r="R100" s="107" t="s">
        <v>119</v>
      </c>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c r="B101" s="108"/>
      <c r="C101" s="124" t="s">
        <v>213</v>
      </c>
      <c r="D101" s="142"/>
      <c r="E101" s="133">
        <v>63.48</v>
      </c>
      <c r="F101" s="110"/>
      <c r="G101" s="110"/>
      <c r="H101" s="157">
        <v>0</v>
      </c>
      <c r="I101" s="110">
        <f t="shared" si="3"/>
        <v>0</v>
      </c>
      <c r="J101" s="315"/>
      <c r="K101" s="315"/>
      <c r="L101" s="107"/>
      <c r="M101" s="107"/>
      <c r="N101" s="107"/>
      <c r="O101" s="107"/>
      <c r="P101" s="107"/>
      <c r="Q101" s="107"/>
      <c r="R101" s="107" t="s">
        <v>121</v>
      </c>
      <c r="S101" s="107">
        <v>0</v>
      </c>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08">
        <v>37</v>
      </c>
      <c r="B102" s="108" t="s">
        <v>214</v>
      </c>
      <c r="C102" s="123" t="s">
        <v>215</v>
      </c>
      <c r="D102" s="141" t="s">
        <v>160</v>
      </c>
      <c r="E102" s="110">
        <v>14.685</v>
      </c>
      <c r="F102" s="110"/>
      <c r="G102" s="110">
        <f>ROUND(E102*F102,2)</f>
        <v>0</v>
      </c>
      <c r="H102" s="157" t="s">
        <v>811</v>
      </c>
      <c r="I102" s="110">
        <f t="shared" si="3"/>
        <v>0</v>
      </c>
      <c r="J102" s="315"/>
      <c r="K102" s="315"/>
      <c r="L102" s="107"/>
      <c r="M102" s="107"/>
      <c r="N102" s="107"/>
      <c r="O102" s="107"/>
      <c r="P102" s="107"/>
      <c r="Q102" s="107"/>
      <c r="R102" s="107" t="s">
        <v>119</v>
      </c>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x14ac:dyDescent="0.2">
      <c r="A103" s="108"/>
      <c r="B103" s="108"/>
      <c r="C103" s="124" t="s">
        <v>216</v>
      </c>
      <c r="D103" s="142"/>
      <c r="E103" s="133">
        <v>14.685</v>
      </c>
      <c r="F103" s="110"/>
      <c r="G103" s="110"/>
      <c r="H103" s="157">
        <v>0</v>
      </c>
      <c r="I103" s="110">
        <f t="shared" si="3"/>
        <v>0</v>
      </c>
      <c r="J103" s="315"/>
      <c r="K103" s="315"/>
      <c r="L103" s="107"/>
      <c r="M103" s="107"/>
      <c r="N103" s="107"/>
      <c r="O103" s="107"/>
      <c r="P103" s="107"/>
      <c r="Q103" s="107"/>
      <c r="R103" s="107" t="s">
        <v>121</v>
      </c>
      <c r="S103" s="107">
        <v>0</v>
      </c>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x14ac:dyDescent="0.2">
      <c r="A104" s="108">
        <v>38</v>
      </c>
      <c r="B104" s="108" t="s">
        <v>217</v>
      </c>
      <c r="C104" s="123" t="s">
        <v>218</v>
      </c>
      <c r="D104" s="141" t="s">
        <v>160</v>
      </c>
      <c r="E104" s="110">
        <v>14.685</v>
      </c>
      <c r="F104" s="110"/>
      <c r="G104" s="110">
        <f>ROUND(E104*F104,2)</f>
        <v>0</v>
      </c>
      <c r="H104" s="157" t="s">
        <v>811</v>
      </c>
      <c r="I104" s="110">
        <f t="shared" si="3"/>
        <v>0</v>
      </c>
      <c r="J104" s="315"/>
      <c r="K104" s="315"/>
      <c r="L104" s="107"/>
      <c r="M104" s="107"/>
      <c r="N104" s="107"/>
      <c r="O104" s="107"/>
      <c r="P104" s="107"/>
      <c r="Q104" s="107"/>
      <c r="R104" s="107" t="s">
        <v>119</v>
      </c>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x14ac:dyDescent="0.2">
      <c r="A105" s="108"/>
      <c r="B105" s="108"/>
      <c r="C105" s="124" t="s">
        <v>216</v>
      </c>
      <c r="D105" s="142"/>
      <c r="E105" s="133">
        <v>14.685</v>
      </c>
      <c r="F105" s="110"/>
      <c r="G105" s="110"/>
      <c r="H105" s="157">
        <v>0</v>
      </c>
      <c r="I105" s="110">
        <f t="shared" si="3"/>
        <v>0</v>
      </c>
      <c r="J105" s="315"/>
      <c r="K105" s="315"/>
      <c r="L105" s="107"/>
      <c r="M105" s="107"/>
      <c r="N105" s="107"/>
      <c r="O105" s="107"/>
      <c r="P105" s="107"/>
      <c r="Q105" s="107"/>
      <c r="R105" s="107" t="s">
        <v>121</v>
      </c>
      <c r="S105" s="107">
        <v>0</v>
      </c>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ht="22.5" outlineLevel="1" x14ac:dyDescent="0.2">
      <c r="A106" s="108">
        <v>39</v>
      </c>
      <c r="B106" s="108" t="s">
        <v>219</v>
      </c>
      <c r="C106" s="123" t="s">
        <v>220</v>
      </c>
      <c r="D106" s="141" t="s">
        <v>210</v>
      </c>
      <c r="E106" s="110">
        <v>2.1628059199999998</v>
      </c>
      <c r="F106" s="110"/>
      <c r="G106" s="110">
        <f>ROUND(E106*F106,2)</f>
        <v>0</v>
      </c>
      <c r="H106" s="157" t="s">
        <v>811</v>
      </c>
      <c r="I106" s="110">
        <f t="shared" si="3"/>
        <v>0</v>
      </c>
      <c r="J106" s="315"/>
      <c r="K106" s="315"/>
      <c r="L106" s="107"/>
      <c r="M106" s="107"/>
      <c r="N106" s="107"/>
      <c r="O106" s="107"/>
      <c r="P106" s="107"/>
      <c r="Q106" s="107"/>
      <c r="R106" s="107" t="s">
        <v>119</v>
      </c>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x14ac:dyDescent="0.2">
      <c r="A107" s="108"/>
      <c r="B107" s="108"/>
      <c r="C107" s="124" t="s">
        <v>221</v>
      </c>
      <c r="D107" s="142"/>
      <c r="E107" s="133">
        <v>2.1628059199999998</v>
      </c>
      <c r="F107" s="110"/>
      <c r="G107" s="110"/>
      <c r="H107" s="157">
        <v>0</v>
      </c>
      <c r="I107" s="110">
        <f t="shared" si="3"/>
        <v>0</v>
      </c>
      <c r="J107" s="315"/>
      <c r="K107" s="315"/>
      <c r="L107" s="107"/>
      <c r="M107" s="107"/>
      <c r="N107" s="107"/>
      <c r="O107" s="107"/>
      <c r="P107" s="107"/>
      <c r="Q107" s="107"/>
      <c r="R107" s="107" t="s">
        <v>121</v>
      </c>
      <c r="S107" s="107">
        <v>0</v>
      </c>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x14ac:dyDescent="0.2">
      <c r="A108" s="108">
        <v>40</v>
      </c>
      <c r="B108" s="108" t="s">
        <v>222</v>
      </c>
      <c r="C108" s="123" t="s">
        <v>223</v>
      </c>
      <c r="D108" s="141" t="s">
        <v>128</v>
      </c>
      <c r="E108" s="110">
        <v>2.88</v>
      </c>
      <c r="F108" s="110"/>
      <c r="G108" s="110">
        <f>ROUND(E108*F108,2)</f>
        <v>0</v>
      </c>
      <c r="H108" s="157" t="s">
        <v>811</v>
      </c>
      <c r="I108" s="110">
        <f t="shared" si="3"/>
        <v>0</v>
      </c>
      <c r="J108" s="315"/>
      <c r="K108" s="315"/>
      <c r="L108" s="107"/>
      <c r="M108" s="107"/>
      <c r="N108" s="107"/>
      <c r="O108" s="107"/>
      <c r="P108" s="107"/>
      <c r="Q108" s="107"/>
      <c r="R108" s="107" t="s">
        <v>119</v>
      </c>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outlineLevel="1" x14ac:dyDescent="0.2">
      <c r="A109" s="108"/>
      <c r="B109" s="108"/>
      <c r="C109" s="124" t="s">
        <v>224</v>
      </c>
      <c r="D109" s="142"/>
      <c r="E109" s="133">
        <v>2.88</v>
      </c>
      <c r="F109" s="110"/>
      <c r="G109" s="110"/>
      <c r="H109" s="157">
        <v>0</v>
      </c>
      <c r="I109" s="110">
        <f t="shared" si="3"/>
        <v>0</v>
      </c>
      <c r="J109" s="315"/>
      <c r="K109" s="315"/>
      <c r="L109" s="107"/>
      <c r="M109" s="107"/>
      <c r="N109" s="107"/>
      <c r="O109" s="107"/>
      <c r="P109" s="107"/>
      <c r="Q109" s="107"/>
      <c r="R109" s="107" t="s">
        <v>121</v>
      </c>
      <c r="S109" s="107">
        <v>0</v>
      </c>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x14ac:dyDescent="0.2">
      <c r="A110" s="108">
        <v>41</v>
      </c>
      <c r="B110" s="108" t="s">
        <v>225</v>
      </c>
      <c r="C110" s="123" t="s">
        <v>226</v>
      </c>
      <c r="D110" s="141" t="s">
        <v>118</v>
      </c>
      <c r="E110" s="110">
        <v>12</v>
      </c>
      <c r="F110" s="110"/>
      <c r="G110" s="110">
        <f>ROUND(E110*F110,2)</f>
        <v>0</v>
      </c>
      <c r="H110" s="157" t="s">
        <v>810</v>
      </c>
      <c r="I110" s="110"/>
      <c r="J110" s="315"/>
      <c r="K110" s="315">
        <f>G110</f>
        <v>0</v>
      </c>
      <c r="L110" s="107"/>
      <c r="M110" s="107"/>
      <c r="N110" s="107"/>
      <c r="O110" s="107"/>
      <c r="P110" s="107"/>
      <c r="Q110" s="107"/>
      <c r="R110" s="107" t="s">
        <v>119</v>
      </c>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x14ac:dyDescent="0.2">
      <c r="A111" s="108"/>
      <c r="B111" s="108"/>
      <c r="C111" s="124" t="s">
        <v>227</v>
      </c>
      <c r="D111" s="142"/>
      <c r="E111" s="133">
        <v>12</v>
      </c>
      <c r="F111" s="110"/>
      <c r="G111" s="110"/>
      <c r="H111" s="157">
        <v>0</v>
      </c>
      <c r="I111" s="110">
        <f t="shared" si="3"/>
        <v>0</v>
      </c>
      <c r="J111" s="315"/>
      <c r="K111" s="315"/>
      <c r="L111" s="107"/>
      <c r="M111" s="107"/>
      <c r="N111" s="107"/>
      <c r="O111" s="107"/>
      <c r="P111" s="107"/>
      <c r="Q111" s="107"/>
      <c r="R111" s="107" t="s">
        <v>121</v>
      </c>
      <c r="S111" s="107">
        <v>0</v>
      </c>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x14ac:dyDescent="0.2">
      <c r="A112" s="109" t="s">
        <v>114</v>
      </c>
      <c r="B112" s="109" t="s">
        <v>48</v>
      </c>
      <c r="C112" s="125" t="s">
        <v>49</v>
      </c>
      <c r="D112" s="143"/>
      <c r="E112" s="111"/>
      <c r="F112" s="111"/>
      <c r="G112" s="111">
        <f>SUMIF(R113:R160,"&lt;&gt;NOR",G113:G160)</f>
        <v>0</v>
      </c>
      <c r="H112" s="158"/>
      <c r="I112" s="111">
        <f t="shared" si="3"/>
        <v>0</v>
      </c>
      <c r="J112" s="318"/>
      <c r="K112" s="318"/>
      <c r="R112" t="s">
        <v>115</v>
      </c>
    </row>
    <row r="113" spans="1:47" outlineLevel="1" x14ac:dyDescent="0.2">
      <c r="A113" s="108">
        <v>42</v>
      </c>
      <c r="B113" s="108" t="s">
        <v>228</v>
      </c>
      <c r="C113" s="123" t="s">
        <v>229</v>
      </c>
      <c r="D113" s="141" t="s">
        <v>160</v>
      </c>
      <c r="E113" s="110">
        <v>10.185</v>
      </c>
      <c r="F113" s="110"/>
      <c r="G113" s="110">
        <f>ROUND(E113*F113,2)</f>
        <v>0</v>
      </c>
      <c r="H113" s="157" t="s">
        <v>811</v>
      </c>
      <c r="I113" s="110">
        <f t="shared" si="3"/>
        <v>0</v>
      </c>
      <c r="J113" s="315"/>
      <c r="K113" s="315"/>
      <c r="L113" s="107"/>
      <c r="M113" s="107"/>
      <c r="N113" s="107"/>
      <c r="O113" s="107"/>
      <c r="P113" s="107"/>
      <c r="Q113" s="107"/>
      <c r="R113" s="107" t="s">
        <v>119</v>
      </c>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x14ac:dyDescent="0.2">
      <c r="A114" s="108"/>
      <c r="B114" s="108"/>
      <c r="C114" s="124" t="s">
        <v>230</v>
      </c>
      <c r="D114" s="142"/>
      <c r="E114" s="133"/>
      <c r="F114" s="110"/>
      <c r="G114" s="110"/>
      <c r="H114" s="157">
        <v>0</v>
      </c>
      <c r="I114" s="110">
        <f t="shared" si="3"/>
        <v>0</v>
      </c>
      <c r="J114" s="315"/>
      <c r="K114" s="315"/>
      <c r="L114" s="107"/>
      <c r="M114" s="107"/>
      <c r="N114" s="107"/>
      <c r="O114" s="107"/>
      <c r="P114" s="107"/>
      <c r="Q114" s="107"/>
      <c r="R114" s="107" t="s">
        <v>121</v>
      </c>
      <c r="S114" s="107">
        <v>0</v>
      </c>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x14ac:dyDescent="0.2">
      <c r="A115" s="108"/>
      <c r="B115" s="108"/>
      <c r="C115" s="124" t="s">
        <v>231</v>
      </c>
      <c r="D115" s="142"/>
      <c r="E115" s="133">
        <v>10.185</v>
      </c>
      <c r="F115" s="110"/>
      <c r="G115" s="110"/>
      <c r="H115" s="157">
        <v>0</v>
      </c>
      <c r="I115" s="110">
        <f t="shared" si="3"/>
        <v>0</v>
      </c>
      <c r="J115" s="315"/>
      <c r="K115" s="315"/>
      <c r="L115" s="107"/>
      <c r="M115" s="107"/>
      <c r="N115" s="107"/>
      <c r="O115" s="107"/>
      <c r="P115" s="107"/>
      <c r="Q115" s="107"/>
      <c r="R115" s="107" t="s">
        <v>121</v>
      </c>
      <c r="S115" s="107">
        <v>0</v>
      </c>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x14ac:dyDescent="0.2">
      <c r="A116" s="108">
        <v>43</v>
      </c>
      <c r="B116" s="108" t="s">
        <v>232</v>
      </c>
      <c r="C116" s="123" t="s">
        <v>233</v>
      </c>
      <c r="D116" s="141" t="s">
        <v>160</v>
      </c>
      <c r="E116" s="110">
        <v>280.93149999999997</v>
      </c>
      <c r="F116" s="110"/>
      <c r="G116" s="110">
        <f>ROUND(E116*F116,2)</f>
        <v>0</v>
      </c>
      <c r="H116" s="157" t="s">
        <v>811</v>
      </c>
      <c r="I116" s="110">
        <f t="shared" si="3"/>
        <v>0</v>
      </c>
      <c r="J116" s="315"/>
      <c r="K116" s="315"/>
      <c r="L116" s="107"/>
      <c r="M116" s="107"/>
      <c r="N116" s="107"/>
      <c r="O116" s="107"/>
      <c r="P116" s="107"/>
      <c r="Q116" s="107"/>
      <c r="R116" s="107" t="s">
        <v>119</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x14ac:dyDescent="0.2">
      <c r="A117" s="108"/>
      <c r="B117" s="108"/>
      <c r="C117" s="124" t="s">
        <v>230</v>
      </c>
      <c r="D117" s="142"/>
      <c r="E117" s="133"/>
      <c r="F117" s="110"/>
      <c r="G117" s="110"/>
      <c r="H117" s="157">
        <v>0</v>
      </c>
      <c r="I117" s="110">
        <f t="shared" si="3"/>
        <v>0</v>
      </c>
      <c r="J117" s="315"/>
      <c r="K117" s="315"/>
      <c r="L117" s="107"/>
      <c r="M117" s="107"/>
      <c r="N117" s="107"/>
      <c r="O117" s="107"/>
      <c r="P117" s="107"/>
      <c r="Q117" s="107"/>
      <c r="R117" s="107" t="s">
        <v>121</v>
      </c>
      <c r="S117" s="107">
        <v>0</v>
      </c>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x14ac:dyDescent="0.2">
      <c r="A118" s="108"/>
      <c r="B118" s="108"/>
      <c r="C118" s="124" t="s">
        <v>234</v>
      </c>
      <c r="D118" s="142"/>
      <c r="E118" s="133">
        <v>299.36200000000002</v>
      </c>
      <c r="F118" s="110"/>
      <c r="G118" s="110"/>
      <c r="H118" s="157">
        <v>0</v>
      </c>
      <c r="I118" s="110">
        <f t="shared" si="3"/>
        <v>0</v>
      </c>
      <c r="J118" s="315"/>
      <c r="K118" s="315"/>
      <c r="L118" s="107"/>
      <c r="M118" s="107"/>
      <c r="N118" s="107"/>
      <c r="O118" s="107"/>
      <c r="P118" s="107"/>
      <c r="Q118" s="107"/>
      <c r="R118" s="107" t="s">
        <v>121</v>
      </c>
      <c r="S118" s="107">
        <v>0</v>
      </c>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x14ac:dyDescent="0.2">
      <c r="A119" s="108"/>
      <c r="B119" s="108"/>
      <c r="C119" s="124" t="s">
        <v>235</v>
      </c>
      <c r="D119" s="142"/>
      <c r="E119" s="133"/>
      <c r="F119" s="110"/>
      <c r="G119" s="110"/>
      <c r="H119" s="157">
        <v>0</v>
      </c>
      <c r="I119" s="110">
        <f t="shared" si="3"/>
        <v>0</v>
      </c>
      <c r="J119" s="315"/>
      <c r="K119" s="315"/>
      <c r="L119" s="107"/>
      <c r="M119" s="107"/>
      <c r="N119" s="107"/>
      <c r="O119" s="107"/>
      <c r="P119" s="107"/>
      <c r="Q119" s="107"/>
      <c r="R119" s="107" t="s">
        <v>121</v>
      </c>
      <c r="S119" s="107">
        <v>0</v>
      </c>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x14ac:dyDescent="0.2">
      <c r="A120" s="108"/>
      <c r="B120" s="108"/>
      <c r="C120" s="124" t="s">
        <v>236</v>
      </c>
      <c r="D120" s="142"/>
      <c r="E120" s="133">
        <v>-33.65</v>
      </c>
      <c r="F120" s="110"/>
      <c r="G120" s="110"/>
      <c r="H120" s="157">
        <v>0</v>
      </c>
      <c r="I120" s="110">
        <f t="shared" si="3"/>
        <v>0</v>
      </c>
      <c r="J120" s="315"/>
      <c r="K120" s="315"/>
      <c r="L120" s="107"/>
      <c r="M120" s="107"/>
      <c r="N120" s="107"/>
      <c r="O120" s="107"/>
      <c r="P120" s="107"/>
      <c r="Q120" s="107"/>
      <c r="R120" s="107" t="s">
        <v>121</v>
      </c>
      <c r="S120" s="107">
        <v>0</v>
      </c>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x14ac:dyDescent="0.2">
      <c r="A121" s="108"/>
      <c r="B121" s="108"/>
      <c r="C121" s="124" t="s">
        <v>237</v>
      </c>
      <c r="D121" s="142"/>
      <c r="E121" s="133">
        <v>-31.522500000000001</v>
      </c>
      <c r="F121" s="110"/>
      <c r="G121" s="110"/>
      <c r="H121" s="157">
        <v>0</v>
      </c>
      <c r="I121" s="110">
        <f t="shared" si="3"/>
        <v>0</v>
      </c>
      <c r="J121" s="315"/>
      <c r="K121" s="315"/>
      <c r="L121" s="107"/>
      <c r="M121" s="107"/>
      <c r="N121" s="107"/>
      <c r="O121" s="107"/>
      <c r="P121" s="107"/>
      <c r="Q121" s="107"/>
      <c r="R121" s="107" t="s">
        <v>121</v>
      </c>
      <c r="S121" s="107">
        <v>0</v>
      </c>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x14ac:dyDescent="0.2">
      <c r="A122" s="108"/>
      <c r="B122" s="108"/>
      <c r="C122" s="124" t="s">
        <v>134</v>
      </c>
      <c r="D122" s="142"/>
      <c r="E122" s="133"/>
      <c r="F122" s="110"/>
      <c r="G122" s="110"/>
      <c r="H122" s="157">
        <v>0</v>
      </c>
      <c r="I122" s="110">
        <f t="shared" si="3"/>
        <v>0</v>
      </c>
      <c r="J122" s="315"/>
      <c r="K122" s="315"/>
      <c r="L122" s="107"/>
      <c r="M122" s="107"/>
      <c r="N122" s="107"/>
      <c r="O122" s="107"/>
      <c r="P122" s="107"/>
      <c r="Q122" s="107"/>
      <c r="R122" s="107" t="s">
        <v>121</v>
      </c>
      <c r="S122" s="107">
        <v>0</v>
      </c>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x14ac:dyDescent="0.2">
      <c r="A123" s="108"/>
      <c r="B123" s="108"/>
      <c r="C123" s="124" t="s">
        <v>238</v>
      </c>
      <c r="D123" s="142"/>
      <c r="E123" s="133"/>
      <c r="F123" s="110"/>
      <c r="G123" s="110"/>
      <c r="H123" s="157">
        <v>0</v>
      </c>
      <c r="I123" s="110">
        <f t="shared" si="3"/>
        <v>0</v>
      </c>
      <c r="J123" s="315"/>
      <c r="K123" s="315"/>
      <c r="L123" s="107"/>
      <c r="M123" s="107"/>
      <c r="N123" s="107"/>
      <c r="O123" s="107"/>
      <c r="P123" s="107"/>
      <c r="Q123" s="107"/>
      <c r="R123" s="107" t="s">
        <v>121</v>
      </c>
      <c r="S123" s="107">
        <v>0</v>
      </c>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x14ac:dyDescent="0.2">
      <c r="A124" s="108"/>
      <c r="B124" s="108"/>
      <c r="C124" s="124" t="s">
        <v>239</v>
      </c>
      <c r="D124" s="142"/>
      <c r="E124" s="133">
        <v>46.741999999999997</v>
      </c>
      <c r="F124" s="110"/>
      <c r="G124" s="110"/>
      <c r="H124" s="157">
        <v>0</v>
      </c>
      <c r="I124" s="110">
        <f t="shared" si="3"/>
        <v>0</v>
      </c>
      <c r="J124" s="315"/>
      <c r="K124" s="315"/>
      <c r="L124" s="107"/>
      <c r="M124" s="107"/>
      <c r="N124" s="107"/>
      <c r="O124" s="107"/>
      <c r="P124" s="107"/>
      <c r="Q124" s="107"/>
      <c r="R124" s="107" t="s">
        <v>121</v>
      </c>
      <c r="S124" s="107">
        <v>0</v>
      </c>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ht="22.5" outlineLevel="1" x14ac:dyDescent="0.2">
      <c r="A125" s="108">
        <v>44</v>
      </c>
      <c r="B125" s="108" t="s">
        <v>240</v>
      </c>
      <c r="C125" s="123" t="s">
        <v>241</v>
      </c>
      <c r="D125" s="141" t="s">
        <v>160</v>
      </c>
      <c r="E125" s="110">
        <v>64.199999999999989</v>
      </c>
      <c r="F125" s="110"/>
      <c r="G125" s="110">
        <f>ROUND(E125*F125,2)</f>
        <v>0</v>
      </c>
      <c r="H125" s="157" t="s">
        <v>811</v>
      </c>
      <c r="I125" s="110">
        <f t="shared" si="3"/>
        <v>0</v>
      </c>
      <c r="J125" s="315"/>
      <c r="K125" s="315"/>
      <c r="L125" s="107"/>
      <c r="M125" s="107"/>
      <c r="N125" s="107"/>
      <c r="O125" s="107"/>
      <c r="P125" s="107"/>
      <c r="Q125" s="107"/>
      <c r="R125" s="107" t="s">
        <v>119</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x14ac:dyDescent="0.2">
      <c r="A126" s="108"/>
      <c r="B126" s="108"/>
      <c r="C126" s="124" t="s">
        <v>242</v>
      </c>
      <c r="D126" s="142"/>
      <c r="E126" s="133">
        <v>64.2</v>
      </c>
      <c r="F126" s="110"/>
      <c r="G126" s="110"/>
      <c r="H126" s="157">
        <v>0</v>
      </c>
      <c r="I126" s="110">
        <f t="shared" si="3"/>
        <v>0</v>
      </c>
      <c r="J126" s="315"/>
      <c r="K126" s="315"/>
      <c r="L126" s="107"/>
      <c r="M126" s="107"/>
      <c r="N126" s="107"/>
      <c r="O126" s="107"/>
      <c r="P126" s="107"/>
      <c r="Q126" s="107"/>
      <c r="R126" s="107" t="s">
        <v>121</v>
      </c>
      <c r="S126" s="107">
        <v>0</v>
      </c>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x14ac:dyDescent="0.2">
      <c r="A127" s="108">
        <v>45</v>
      </c>
      <c r="B127" s="108" t="s">
        <v>243</v>
      </c>
      <c r="C127" s="123" t="s">
        <v>244</v>
      </c>
      <c r="D127" s="141" t="s">
        <v>210</v>
      </c>
      <c r="E127" s="110">
        <v>0.8666999999999998</v>
      </c>
      <c r="F127" s="110"/>
      <c r="G127" s="110">
        <f>ROUND(E127*F127,2)</f>
        <v>0</v>
      </c>
      <c r="H127" s="157" t="s">
        <v>811</v>
      </c>
      <c r="I127" s="110">
        <f t="shared" si="3"/>
        <v>0</v>
      </c>
      <c r="J127" s="315"/>
      <c r="K127" s="315"/>
      <c r="L127" s="107"/>
      <c r="M127" s="107"/>
      <c r="N127" s="107"/>
      <c r="O127" s="107"/>
      <c r="P127" s="107"/>
      <c r="Q127" s="107"/>
      <c r="R127" s="107" t="s">
        <v>119</v>
      </c>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x14ac:dyDescent="0.2">
      <c r="A128" s="108"/>
      <c r="B128" s="108"/>
      <c r="C128" s="124" t="s">
        <v>245</v>
      </c>
      <c r="D128" s="142"/>
      <c r="E128" s="133">
        <v>0.86670000000000003</v>
      </c>
      <c r="F128" s="110"/>
      <c r="G128" s="110"/>
      <c r="H128" s="157">
        <v>0</v>
      </c>
      <c r="I128" s="110">
        <f t="shared" si="3"/>
        <v>0</v>
      </c>
      <c r="J128" s="315"/>
      <c r="K128" s="315"/>
      <c r="L128" s="107"/>
      <c r="M128" s="107"/>
      <c r="N128" s="107"/>
      <c r="O128" s="107"/>
      <c r="P128" s="107"/>
      <c r="Q128" s="107"/>
      <c r="R128" s="107" t="s">
        <v>121</v>
      </c>
      <c r="S128" s="107">
        <v>0</v>
      </c>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x14ac:dyDescent="0.2">
      <c r="A129" s="108">
        <v>46</v>
      </c>
      <c r="B129" s="108" t="s">
        <v>246</v>
      </c>
      <c r="C129" s="123" t="s">
        <v>247</v>
      </c>
      <c r="D129" s="141" t="s">
        <v>160</v>
      </c>
      <c r="E129" s="110">
        <v>325.45400000000001</v>
      </c>
      <c r="F129" s="110"/>
      <c r="G129" s="110">
        <f>ROUND(E129*F129,2)</f>
        <v>0</v>
      </c>
      <c r="H129" s="157" t="s">
        <v>811</v>
      </c>
      <c r="I129" s="110">
        <f t="shared" si="3"/>
        <v>0</v>
      </c>
      <c r="J129" s="315"/>
      <c r="K129" s="315"/>
      <c r="L129" s="107"/>
      <c r="M129" s="107"/>
      <c r="N129" s="107"/>
      <c r="O129" s="107"/>
      <c r="P129" s="107"/>
      <c r="Q129" s="107"/>
      <c r="R129" s="107" t="s">
        <v>119</v>
      </c>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ht="33.75" outlineLevel="1" x14ac:dyDescent="0.2">
      <c r="A130" s="108"/>
      <c r="B130" s="108"/>
      <c r="C130" s="124" t="s">
        <v>248</v>
      </c>
      <c r="D130" s="142"/>
      <c r="E130" s="133">
        <v>325.45400000000001</v>
      </c>
      <c r="F130" s="110"/>
      <c r="G130" s="110"/>
      <c r="H130" s="157">
        <v>0</v>
      </c>
      <c r="I130" s="110">
        <f t="shared" si="3"/>
        <v>0</v>
      </c>
      <c r="J130" s="315"/>
      <c r="K130" s="315"/>
      <c r="L130" s="107"/>
      <c r="M130" s="107"/>
      <c r="N130" s="107"/>
      <c r="O130" s="107"/>
      <c r="P130" s="107"/>
      <c r="Q130" s="107"/>
      <c r="R130" s="107" t="s">
        <v>121</v>
      </c>
      <c r="S130" s="107">
        <v>0</v>
      </c>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x14ac:dyDescent="0.2">
      <c r="A131" s="108">
        <v>47</v>
      </c>
      <c r="B131" s="108" t="s">
        <v>249</v>
      </c>
      <c r="C131" s="123" t="s">
        <v>250</v>
      </c>
      <c r="D131" s="141" t="s">
        <v>160</v>
      </c>
      <c r="E131" s="110">
        <v>52.146000000000001</v>
      </c>
      <c r="F131" s="110"/>
      <c r="G131" s="110">
        <f>ROUND(E131*F131,2)</f>
        <v>0</v>
      </c>
      <c r="H131" s="157" t="s">
        <v>811</v>
      </c>
      <c r="I131" s="110">
        <f t="shared" si="3"/>
        <v>0</v>
      </c>
      <c r="J131" s="315"/>
      <c r="K131" s="315"/>
      <c r="L131" s="107"/>
      <c r="M131" s="107"/>
      <c r="N131" s="107"/>
      <c r="O131" s="107"/>
      <c r="P131" s="107"/>
      <c r="Q131" s="107"/>
      <c r="R131" s="107" t="s">
        <v>119</v>
      </c>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x14ac:dyDescent="0.2">
      <c r="A132" s="108"/>
      <c r="B132" s="108"/>
      <c r="C132" s="124" t="s">
        <v>251</v>
      </c>
      <c r="D132" s="142"/>
      <c r="E132" s="133">
        <v>52.146000000000001</v>
      </c>
      <c r="F132" s="110"/>
      <c r="G132" s="110"/>
      <c r="H132" s="157">
        <v>0</v>
      </c>
      <c r="I132" s="110">
        <f t="shared" si="3"/>
        <v>0</v>
      </c>
      <c r="J132" s="315"/>
      <c r="K132" s="315"/>
      <c r="L132" s="107"/>
      <c r="M132" s="107"/>
      <c r="N132" s="107"/>
      <c r="O132" s="107"/>
      <c r="P132" s="107"/>
      <c r="Q132" s="107"/>
      <c r="R132" s="107" t="s">
        <v>121</v>
      </c>
      <c r="S132" s="107">
        <v>0</v>
      </c>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x14ac:dyDescent="0.2">
      <c r="A133" s="108">
        <v>48</v>
      </c>
      <c r="B133" s="108" t="s">
        <v>252</v>
      </c>
      <c r="C133" s="123" t="s">
        <v>253</v>
      </c>
      <c r="D133" s="141" t="s">
        <v>179</v>
      </c>
      <c r="E133" s="110">
        <v>238.67000000000002</v>
      </c>
      <c r="F133" s="110"/>
      <c r="G133" s="110">
        <f>ROUND(E133*F133,2)</f>
        <v>0</v>
      </c>
      <c r="H133" s="157" t="s">
        <v>811</v>
      </c>
      <c r="I133" s="110">
        <f t="shared" si="3"/>
        <v>0</v>
      </c>
      <c r="J133" s="315"/>
      <c r="K133" s="315"/>
      <c r="L133" s="107"/>
      <c r="M133" s="107"/>
      <c r="N133" s="107"/>
      <c r="O133" s="107"/>
      <c r="P133" s="107"/>
      <c r="Q133" s="107"/>
      <c r="R133" s="107" t="s">
        <v>119</v>
      </c>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x14ac:dyDescent="0.2">
      <c r="A134" s="108"/>
      <c r="B134" s="108"/>
      <c r="C134" s="124" t="s">
        <v>254</v>
      </c>
      <c r="D134" s="142"/>
      <c r="E134" s="133">
        <v>238.67</v>
      </c>
      <c r="F134" s="110"/>
      <c r="G134" s="110"/>
      <c r="H134" s="157">
        <v>0</v>
      </c>
      <c r="I134" s="110">
        <f t="shared" si="3"/>
        <v>0</v>
      </c>
      <c r="J134" s="315"/>
      <c r="K134" s="315"/>
      <c r="L134" s="107"/>
      <c r="M134" s="107"/>
      <c r="N134" s="107"/>
      <c r="O134" s="107"/>
      <c r="P134" s="107"/>
      <c r="Q134" s="107"/>
      <c r="R134" s="107" t="s">
        <v>121</v>
      </c>
      <c r="S134" s="107">
        <v>0</v>
      </c>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x14ac:dyDescent="0.2">
      <c r="A135" s="108">
        <v>49</v>
      </c>
      <c r="B135" s="108" t="s">
        <v>255</v>
      </c>
      <c r="C135" s="123" t="s">
        <v>256</v>
      </c>
      <c r="D135" s="141" t="s">
        <v>179</v>
      </c>
      <c r="E135" s="110">
        <v>125</v>
      </c>
      <c r="F135" s="110"/>
      <c r="G135" s="110">
        <f>ROUND(E135*F135,2)</f>
        <v>0</v>
      </c>
      <c r="H135" s="157" t="s">
        <v>811</v>
      </c>
      <c r="I135" s="110">
        <f t="shared" si="3"/>
        <v>0</v>
      </c>
      <c r="J135" s="315"/>
      <c r="K135" s="315"/>
      <c r="L135" s="107"/>
      <c r="M135" s="107"/>
      <c r="N135" s="107"/>
      <c r="O135" s="107"/>
      <c r="P135" s="107"/>
      <c r="Q135" s="107"/>
      <c r="R135" s="107" t="s">
        <v>119</v>
      </c>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ht="33.75" outlineLevel="1" x14ac:dyDescent="0.2">
      <c r="A136" s="108"/>
      <c r="B136" s="108"/>
      <c r="C136" s="124" t="s">
        <v>257</v>
      </c>
      <c r="D136" s="142"/>
      <c r="E136" s="133">
        <v>109.2</v>
      </c>
      <c r="F136" s="110"/>
      <c r="G136" s="110"/>
      <c r="H136" s="157">
        <v>0</v>
      </c>
      <c r="I136" s="110">
        <f t="shared" si="3"/>
        <v>0</v>
      </c>
      <c r="J136" s="315"/>
      <c r="K136" s="315"/>
      <c r="L136" s="107"/>
      <c r="M136" s="107"/>
      <c r="N136" s="107"/>
      <c r="O136" s="107"/>
      <c r="P136" s="107"/>
      <c r="Q136" s="107"/>
      <c r="R136" s="107" t="s">
        <v>121</v>
      </c>
      <c r="S136" s="107">
        <v>0</v>
      </c>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x14ac:dyDescent="0.2">
      <c r="A137" s="108"/>
      <c r="B137" s="108"/>
      <c r="C137" s="124" t="s">
        <v>258</v>
      </c>
      <c r="D137" s="142"/>
      <c r="E137" s="133">
        <v>15.8</v>
      </c>
      <c r="F137" s="110"/>
      <c r="G137" s="110"/>
      <c r="H137" s="157">
        <v>0</v>
      </c>
      <c r="I137" s="110">
        <f t="shared" ref="I137:I200" si="4">G137</f>
        <v>0</v>
      </c>
      <c r="J137" s="315"/>
      <c r="K137" s="315"/>
      <c r="L137" s="107"/>
      <c r="M137" s="107"/>
      <c r="N137" s="107"/>
      <c r="O137" s="107"/>
      <c r="P137" s="107"/>
      <c r="Q137" s="107"/>
      <c r="R137" s="107" t="s">
        <v>121</v>
      </c>
      <c r="S137" s="107">
        <v>0</v>
      </c>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x14ac:dyDescent="0.2">
      <c r="A138" s="108">
        <v>50</v>
      </c>
      <c r="B138" s="108" t="s">
        <v>259</v>
      </c>
      <c r="C138" s="123" t="s">
        <v>260</v>
      </c>
      <c r="D138" s="141" t="s">
        <v>179</v>
      </c>
      <c r="E138" s="110">
        <v>125</v>
      </c>
      <c r="F138" s="110"/>
      <c r="G138" s="110">
        <f>ROUND(E138*F138,2)</f>
        <v>0</v>
      </c>
      <c r="H138" s="157" t="s">
        <v>811</v>
      </c>
      <c r="I138" s="110">
        <f t="shared" si="4"/>
        <v>0</v>
      </c>
      <c r="J138" s="315"/>
      <c r="K138" s="315"/>
      <c r="L138" s="107"/>
      <c r="M138" s="107"/>
      <c r="N138" s="107"/>
      <c r="O138" s="107"/>
      <c r="P138" s="107"/>
      <c r="Q138" s="107"/>
      <c r="R138" s="107" t="s">
        <v>119</v>
      </c>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33.75" outlineLevel="1" x14ac:dyDescent="0.2">
      <c r="A139" s="108"/>
      <c r="B139" s="108"/>
      <c r="C139" s="124" t="s">
        <v>257</v>
      </c>
      <c r="D139" s="142"/>
      <c r="E139" s="133">
        <v>109.2</v>
      </c>
      <c r="F139" s="110"/>
      <c r="G139" s="110"/>
      <c r="H139" s="157">
        <v>0</v>
      </c>
      <c r="I139" s="110">
        <f t="shared" si="4"/>
        <v>0</v>
      </c>
      <c r="J139" s="315"/>
      <c r="K139" s="315"/>
      <c r="L139" s="107"/>
      <c r="M139" s="107"/>
      <c r="N139" s="107"/>
      <c r="O139" s="107"/>
      <c r="P139" s="107"/>
      <c r="Q139" s="107"/>
      <c r="R139" s="107" t="s">
        <v>121</v>
      </c>
      <c r="S139" s="107">
        <v>0</v>
      </c>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x14ac:dyDescent="0.2">
      <c r="A140" s="108"/>
      <c r="B140" s="108"/>
      <c r="C140" s="124" t="s">
        <v>258</v>
      </c>
      <c r="D140" s="142"/>
      <c r="E140" s="133">
        <v>15.8</v>
      </c>
      <c r="F140" s="110"/>
      <c r="G140" s="110"/>
      <c r="H140" s="157">
        <v>0</v>
      </c>
      <c r="I140" s="110">
        <f t="shared" si="4"/>
        <v>0</v>
      </c>
      <c r="J140" s="315"/>
      <c r="K140" s="315"/>
      <c r="L140" s="107"/>
      <c r="M140" s="107"/>
      <c r="N140" s="107"/>
      <c r="O140" s="107"/>
      <c r="P140" s="107"/>
      <c r="Q140" s="107"/>
      <c r="R140" s="107" t="s">
        <v>121</v>
      </c>
      <c r="S140" s="107">
        <v>0</v>
      </c>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outlineLevel="1" x14ac:dyDescent="0.2">
      <c r="A141" s="108">
        <v>51</v>
      </c>
      <c r="B141" s="108" t="s">
        <v>261</v>
      </c>
      <c r="C141" s="123" t="s">
        <v>262</v>
      </c>
      <c r="D141" s="141" t="s">
        <v>118</v>
      </c>
      <c r="E141" s="110">
        <v>18</v>
      </c>
      <c r="F141" s="110"/>
      <c r="G141" s="110">
        <f>ROUND(E141*F141,2)</f>
        <v>0</v>
      </c>
      <c r="H141" s="157" t="s">
        <v>811</v>
      </c>
      <c r="I141" s="110">
        <f t="shared" si="4"/>
        <v>0</v>
      </c>
      <c r="J141" s="315"/>
      <c r="K141" s="315"/>
      <c r="L141" s="107"/>
      <c r="M141" s="107"/>
      <c r="N141" s="107"/>
      <c r="O141" s="107"/>
      <c r="P141" s="107"/>
      <c r="Q141" s="107"/>
      <c r="R141" s="107" t="s">
        <v>119</v>
      </c>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outlineLevel="1" x14ac:dyDescent="0.2">
      <c r="A142" s="108"/>
      <c r="B142" s="108"/>
      <c r="C142" s="124" t="s">
        <v>263</v>
      </c>
      <c r="D142" s="142"/>
      <c r="E142" s="133">
        <v>18</v>
      </c>
      <c r="F142" s="110"/>
      <c r="G142" s="110"/>
      <c r="H142" s="157">
        <v>0</v>
      </c>
      <c r="I142" s="110">
        <f t="shared" si="4"/>
        <v>0</v>
      </c>
      <c r="J142" s="315"/>
      <c r="K142" s="315"/>
      <c r="L142" s="107"/>
      <c r="M142" s="107"/>
      <c r="N142" s="107"/>
      <c r="O142" s="107"/>
      <c r="P142" s="107"/>
      <c r="Q142" s="107"/>
      <c r="R142" s="107" t="s">
        <v>121</v>
      </c>
      <c r="S142" s="107">
        <v>0</v>
      </c>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outlineLevel="1" x14ac:dyDescent="0.2">
      <c r="A143" s="108">
        <v>52</v>
      </c>
      <c r="B143" s="108" t="s">
        <v>264</v>
      </c>
      <c r="C143" s="123" t="s">
        <v>265</v>
      </c>
      <c r="D143" s="141" t="s">
        <v>118</v>
      </c>
      <c r="E143" s="110">
        <v>1</v>
      </c>
      <c r="F143" s="110"/>
      <c r="G143" s="110">
        <f>ROUND(E143*F143,2)</f>
        <v>0</v>
      </c>
      <c r="H143" s="157" t="s">
        <v>811</v>
      </c>
      <c r="I143" s="110">
        <f t="shared" si="4"/>
        <v>0</v>
      </c>
      <c r="J143" s="315"/>
      <c r="K143" s="315"/>
      <c r="L143" s="107"/>
      <c r="M143" s="107"/>
      <c r="N143" s="107"/>
      <c r="O143" s="107"/>
      <c r="P143" s="107"/>
      <c r="Q143" s="107"/>
      <c r="R143" s="107" t="s">
        <v>119</v>
      </c>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outlineLevel="1" x14ac:dyDescent="0.2">
      <c r="A144" s="108"/>
      <c r="B144" s="108"/>
      <c r="C144" s="124" t="s">
        <v>266</v>
      </c>
      <c r="D144" s="142"/>
      <c r="E144" s="133">
        <v>1</v>
      </c>
      <c r="F144" s="110"/>
      <c r="G144" s="110"/>
      <c r="H144" s="157">
        <v>0</v>
      </c>
      <c r="I144" s="110">
        <f t="shared" si="4"/>
        <v>0</v>
      </c>
      <c r="J144" s="315"/>
      <c r="K144" s="315"/>
      <c r="L144" s="107"/>
      <c r="M144" s="107"/>
      <c r="N144" s="107"/>
      <c r="O144" s="107"/>
      <c r="P144" s="107"/>
      <c r="Q144" s="107"/>
      <c r="R144" s="107" t="s">
        <v>121</v>
      </c>
      <c r="S144" s="107">
        <v>0</v>
      </c>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x14ac:dyDescent="0.2">
      <c r="A145" s="108">
        <v>53</v>
      </c>
      <c r="B145" s="108" t="s">
        <v>267</v>
      </c>
      <c r="C145" s="123" t="s">
        <v>268</v>
      </c>
      <c r="D145" s="141" t="s">
        <v>179</v>
      </c>
      <c r="E145" s="110">
        <v>24</v>
      </c>
      <c r="F145" s="110"/>
      <c r="G145" s="110">
        <f>ROUND(E145*F145,2)</f>
        <v>0</v>
      </c>
      <c r="H145" s="157" t="s">
        <v>811</v>
      </c>
      <c r="I145" s="110">
        <f t="shared" si="4"/>
        <v>0</v>
      </c>
      <c r="J145" s="315"/>
      <c r="K145" s="315"/>
      <c r="L145" s="107"/>
      <c r="M145" s="107"/>
      <c r="N145" s="107"/>
      <c r="O145" s="107"/>
      <c r="P145" s="107"/>
      <c r="Q145" s="107"/>
      <c r="R145" s="107" t="s">
        <v>119</v>
      </c>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x14ac:dyDescent="0.2">
      <c r="A146" s="108"/>
      <c r="B146" s="108"/>
      <c r="C146" s="124" t="s">
        <v>269</v>
      </c>
      <c r="D146" s="142"/>
      <c r="E146" s="133">
        <v>24</v>
      </c>
      <c r="F146" s="110"/>
      <c r="G146" s="110"/>
      <c r="H146" s="157">
        <v>0</v>
      </c>
      <c r="I146" s="110">
        <f t="shared" si="4"/>
        <v>0</v>
      </c>
      <c r="J146" s="315"/>
      <c r="K146" s="315"/>
      <c r="L146" s="107"/>
      <c r="M146" s="107"/>
      <c r="N146" s="107"/>
      <c r="O146" s="107"/>
      <c r="P146" s="107"/>
      <c r="Q146" s="107"/>
      <c r="R146" s="107" t="s">
        <v>121</v>
      </c>
      <c r="S146" s="107">
        <v>0</v>
      </c>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outlineLevel="1" x14ac:dyDescent="0.2">
      <c r="A147" s="108">
        <v>54</v>
      </c>
      <c r="B147" s="108" t="s">
        <v>270</v>
      </c>
      <c r="C147" s="123" t="s">
        <v>271</v>
      </c>
      <c r="D147" s="141" t="s">
        <v>118</v>
      </c>
      <c r="E147" s="110">
        <v>3</v>
      </c>
      <c r="F147" s="110"/>
      <c r="G147" s="110">
        <f>ROUND(E147*F147,2)</f>
        <v>0</v>
      </c>
      <c r="H147" s="157" t="s">
        <v>811</v>
      </c>
      <c r="I147" s="110">
        <f t="shared" si="4"/>
        <v>0</v>
      </c>
      <c r="J147" s="315"/>
      <c r="K147" s="315"/>
      <c r="L147" s="107"/>
      <c r="M147" s="107"/>
      <c r="N147" s="107"/>
      <c r="O147" s="107"/>
      <c r="P147" s="107"/>
      <c r="Q147" s="107"/>
      <c r="R147" s="107" t="s">
        <v>119</v>
      </c>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x14ac:dyDescent="0.2">
      <c r="A148" s="108"/>
      <c r="B148" s="108"/>
      <c r="C148" s="124" t="s">
        <v>272</v>
      </c>
      <c r="D148" s="142"/>
      <c r="E148" s="133">
        <v>3</v>
      </c>
      <c r="F148" s="110"/>
      <c r="G148" s="110"/>
      <c r="H148" s="157">
        <v>0</v>
      </c>
      <c r="I148" s="110">
        <f t="shared" si="4"/>
        <v>0</v>
      </c>
      <c r="J148" s="315"/>
      <c r="K148" s="315"/>
      <c r="L148" s="107"/>
      <c r="M148" s="107"/>
      <c r="N148" s="107"/>
      <c r="O148" s="107"/>
      <c r="P148" s="107"/>
      <c r="Q148" s="107"/>
      <c r="R148" s="107" t="s">
        <v>121</v>
      </c>
      <c r="S148" s="107">
        <v>0</v>
      </c>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x14ac:dyDescent="0.2">
      <c r="A149" s="108">
        <v>55</v>
      </c>
      <c r="B149" s="108" t="s">
        <v>273</v>
      </c>
      <c r="C149" s="123" t="s">
        <v>274</v>
      </c>
      <c r="D149" s="141" t="s">
        <v>118</v>
      </c>
      <c r="E149" s="110">
        <v>3</v>
      </c>
      <c r="F149" s="110"/>
      <c r="G149" s="110">
        <f>ROUND(E149*F149,2)</f>
        <v>0</v>
      </c>
      <c r="H149" s="157" t="s">
        <v>811</v>
      </c>
      <c r="I149" s="110">
        <f t="shared" si="4"/>
        <v>0</v>
      </c>
      <c r="J149" s="315"/>
      <c r="K149" s="315"/>
      <c r="L149" s="107"/>
      <c r="M149" s="107"/>
      <c r="N149" s="107"/>
      <c r="O149" s="107"/>
      <c r="P149" s="107"/>
      <c r="Q149" s="107"/>
      <c r="R149" s="107" t="s">
        <v>119</v>
      </c>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x14ac:dyDescent="0.2">
      <c r="A150" s="108"/>
      <c r="B150" s="108"/>
      <c r="C150" s="124" t="s">
        <v>275</v>
      </c>
      <c r="D150" s="142"/>
      <c r="E150" s="133">
        <v>3</v>
      </c>
      <c r="F150" s="110"/>
      <c r="G150" s="110"/>
      <c r="H150" s="157">
        <v>0</v>
      </c>
      <c r="I150" s="110">
        <f t="shared" si="4"/>
        <v>0</v>
      </c>
      <c r="J150" s="315"/>
      <c r="K150" s="315"/>
      <c r="L150" s="107"/>
      <c r="M150" s="107"/>
      <c r="N150" s="107"/>
      <c r="O150" s="107"/>
      <c r="P150" s="107"/>
      <c r="Q150" s="107"/>
      <c r="R150" s="107" t="s">
        <v>121</v>
      </c>
      <c r="S150" s="107">
        <v>0</v>
      </c>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x14ac:dyDescent="0.2">
      <c r="A151" s="108">
        <v>56</v>
      </c>
      <c r="B151" s="108" t="s">
        <v>276</v>
      </c>
      <c r="C151" s="123" t="s">
        <v>277</v>
      </c>
      <c r="D151" s="141" t="s">
        <v>118</v>
      </c>
      <c r="E151" s="110">
        <v>6</v>
      </c>
      <c r="F151" s="110"/>
      <c r="G151" s="110">
        <f>ROUND(E151*F151,2)</f>
        <v>0</v>
      </c>
      <c r="H151" s="157" t="s">
        <v>811</v>
      </c>
      <c r="I151" s="110">
        <f t="shared" si="4"/>
        <v>0</v>
      </c>
      <c r="J151" s="315"/>
      <c r="K151" s="315"/>
      <c r="L151" s="107"/>
      <c r="M151" s="107"/>
      <c r="N151" s="107"/>
      <c r="O151" s="107"/>
      <c r="P151" s="107"/>
      <c r="Q151" s="107"/>
      <c r="R151" s="107" t="s">
        <v>119</v>
      </c>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outlineLevel="1" x14ac:dyDescent="0.2">
      <c r="A152" s="108"/>
      <c r="B152" s="108"/>
      <c r="C152" s="124" t="s">
        <v>278</v>
      </c>
      <c r="D152" s="142"/>
      <c r="E152" s="133">
        <v>6</v>
      </c>
      <c r="F152" s="110"/>
      <c r="G152" s="110"/>
      <c r="H152" s="157">
        <v>0</v>
      </c>
      <c r="I152" s="110">
        <f t="shared" si="4"/>
        <v>0</v>
      </c>
      <c r="J152" s="315"/>
      <c r="K152" s="315"/>
      <c r="L152" s="107"/>
      <c r="M152" s="107"/>
      <c r="N152" s="107"/>
      <c r="O152" s="107"/>
      <c r="P152" s="107"/>
      <c r="Q152" s="107"/>
      <c r="R152" s="107" t="s">
        <v>121</v>
      </c>
      <c r="S152" s="107">
        <v>0</v>
      </c>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x14ac:dyDescent="0.2">
      <c r="A153" s="108">
        <v>57</v>
      </c>
      <c r="B153" s="108" t="s">
        <v>279</v>
      </c>
      <c r="C153" s="123" t="s">
        <v>280</v>
      </c>
      <c r="D153" s="141" t="s">
        <v>179</v>
      </c>
      <c r="E153" s="110">
        <v>7.75</v>
      </c>
      <c r="F153" s="110"/>
      <c r="G153" s="110">
        <f>ROUND(E153*F153,2)</f>
        <v>0</v>
      </c>
      <c r="H153" s="157" t="s">
        <v>811</v>
      </c>
      <c r="I153" s="110">
        <f t="shared" si="4"/>
        <v>0</v>
      </c>
      <c r="J153" s="315"/>
      <c r="K153" s="315"/>
      <c r="L153" s="107"/>
      <c r="M153" s="107"/>
      <c r="N153" s="107"/>
      <c r="O153" s="107"/>
      <c r="P153" s="107"/>
      <c r="Q153" s="107"/>
      <c r="R153" s="107" t="s">
        <v>119</v>
      </c>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outlineLevel="1" x14ac:dyDescent="0.2">
      <c r="A154" s="108"/>
      <c r="B154" s="108"/>
      <c r="C154" s="124" t="s">
        <v>281</v>
      </c>
      <c r="D154" s="142"/>
      <c r="E154" s="133">
        <v>7.75</v>
      </c>
      <c r="F154" s="110"/>
      <c r="G154" s="110"/>
      <c r="H154" s="157">
        <v>0</v>
      </c>
      <c r="I154" s="110">
        <f t="shared" si="4"/>
        <v>0</v>
      </c>
      <c r="J154" s="315"/>
      <c r="K154" s="315"/>
      <c r="L154" s="107"/>
      <c r="M154" s="107"/>
      <c r="N154" s="107"/>
      <c r="O154" s="107"/>
      <c r="P154" s="107"/>
      <c r="Q154" s="107"/>
      <c r="R154" s="107" t="s">
        <v>121</v>
      </c>
      <c r="S154" s="107">
        <v>0</v>
      </c>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outlineLevel="1" x14ac:dyDescent="0.2">
      <c r="A155" s="108">
        <v>58</v>
      </c>
      <c r="B155" s="108" t="s">
        <v>282</v>
      </c>
      <c r="C155" s="123" t="s">
        <v>283</v>
      </c>
      <c r="D155" s="141" t="s">
        <v>210</v>
      </c>
      <c r="E155" s="110">
        <v>0.17541999999999999</v>
      </c>
      <c r="F155" s="110"/>
      <c r="G155" s="110">
        <f>ROUND(E155*F155,2)</f>
        <v>0</v>
      </c>
      <c r="H155" s="157" t="s">
        <v>811</v>
      </c>
      <c r="I155" s="110">
        <f t="shared" si="4"/>
        <v>0</v>
      </c>
      <c r="J155" s="315"/>
      <c r="K155" s="315"/>
      <c r="L155" s="107"/>
      <c r="M155" s="107"/>
      <c r="N155" s="107"/>
      <c r="O155" s="107"/>
      <c r="P155" s="107"/>
      <c r="Q155" s="107"/>
      <c r="R155" s="107" t="s">
        <v>119</v>
      </c>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outlineLevel="1" x14ac:dyDescent="0.2">
      <c r="A156" s="108"/>
      <c r="B156" s="108"/>
      <c r="C156" s="124" t="s">
        <v>284</v>
      </c>
      <c r="D156" s="142"/>
      <c r="E156" s="133">
        <v>0.17541999999999999</v>
      </c>
      <c r="F156" s="110"/>
      <c r="G156" s="110"/>
      <c r="H156" s="157">
        <v>0</v>
      </c>
      <c r="I156" s="110">
        <f t="shared" si="4"/>
        <v>0</v>
      </c>
      <c r="J156" s="315"/>
      <c r="K156" s="315"/>
      <c r="L156" s="107"/>
      <c r="M156" s="107"/>
      <c r="N156" s="107"/>
      <c r="O156" s="107"/>
      <c r="P156" s="107"/>
      <c r="Q156" s="107"/>
      <c r="R156" s="107" t="s">
        <v>121</v>
      </c>
      <c r="S156" s="107">
        <v>0</v>
      </c>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x14ac:dyDescent="0.2">
      <c r="A157" s="108">
        <v>59</v>
      </c>
      <c r="B157" s="108" t="s">
        <v>285</v>
      </c>
      <c r="C157" s="123" t="s">
        <v>286</v>
      </c>
      <c r="D157" s="141" t="s">
        <v>210</v>
      </c>
      <c r="E157" s="110">
        <v>0.19296199999999999</v>
      </c>
      <c r="F157" s="110"/>
      <c r="G157" s="110">
        <f>ROUND(E157*F157,2)</f>
        <v>0</v>
      </c>
      <c r="H157" s="157" t="s">
        <v>811</v>
      </c>
      <c r="I157" s="110">
        <f t="shared" si="4"/>
        <v>0</v>
      </c>
      <c r="J157" s="315"/>
      <c r="K157" s="315"/>
      <c r="L157" s="107"/>
      <c r="M157" s="107"/>
      <c r="N157" s="107"/>
      <c r="O157" s="107"/>
      <c r="P157" s="107"/>
      <c r="Q157" s="107"/>
      <c r="R157" s="107" t="s">
        <v>183</v>
      </c>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x14ac:dyDescent="0.2">
      <c r="A158" s="108"/>
      <c r="B158" s="108"/>
      <c r="C158" s="124" t="s">
        <v>287</v>
      </c>
      <c r="D158" s="142"/>
      <c r="E158" s="133">
        <v>0.19296199999999999</v>
      </c>
      <c r="F158" s="110"/>
      <c r="G158" s="110"/>
      <c r="H158" s="157">
        <v>0</v>
      </c>
      <c r="I158" s="110">
        <f t="shared" si="4"/>
        <v>0</v>
      </c>
      <c r="J158" s="315"/>
      <c r="K158" s="315"/>
      <c r="L158" s="107"/>
      <c r="M158" s="107"/>
      <c r="N158" s="107"/>
      <c r="O158" s="107"/>
      <c r="P158" s="107"/>
      <c r="Q158" s="107"/>
      <c r="R158" s="107" t="s">
        <v>121</v>
      </c>
      <c r="S158" s="107">
        <v>0</v>
      </c>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ht="22.5" outlineLevel="1" x14ac:dyDescent="0.2">
      <c r="A159" s="108">
        <v>60</v>
      </c>
      <c r="B159" s="108" t="s">
        <v>288</v>
      </c>
      <c r="C159" s="123" t="s">
        <v>289</v>
      </c>
      <c r="D159" s="141" t="s">
        <v>160</v>
      </c>
      <c r="E159" s="110">
        <v>6.0368000000000004</v>
      </c>
      <c r="F159" s="110"/>
      <c r="G159" s="110">
        <f>ROUND(E159*F159,2)</f>
        <v>0</v>
      </c>
      <c r="H159" s="157" t="s">
        <v>811</v>
      </c>
      <c r="I159" s="110">
        <f t="shared" si="4"/>
        <v>0</v>
      </c>
      <c r="J159" s="315"/>
      <c r="K159" s="315"/>
      <c r="L159" s="107"/>
      <c r="M159" s="107"/>
      <c r="N159" s="107"/>
      <c r="O159" s="107"/>
      <c r="P159" s="107"/>
      <c r="Q159" s="107"/>
      <c r="R159" s="107" t="s">
        <v>119</v>
      </c>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x14ac:dyDescent="0.2">
      <c r="A160" s="108"/>
      <c r="B160" s="108"/>
      <c r="C160" s="124" t="s">
        <v>290</v>
      </c>
      <c r="D160" s="142"/>
      <c r="E160" s="133">
        <v>6.0368000000000004</v>
      </c>
      <c r="F160" s="110"/>
      <c r="G160" s="110"/>
      <c r="H160" s="157">
        <v>0</v>
      </c>
      <c r="I160" s="110">
        <f t="shared" si="4"/>
        <v>0</v>
      </c>
      <c r="J160" s="315"/>
      <c r="K160" s="315"/>
      <c r="L160" s="107"/>
      <c r="M160" s="107"/>
      <c r="N160" s="107"/>
      <c r="O160" s="107"/>
      <c r="P160" s="107"/>
      <c r="Q160" s="107"/>
      <c r="R160" s="107" t="s">
        <v>121</v>
      </c>
      <c r="S160" s="107">
        <v>0</v>
      </c>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x14ac:dyDescent="0.2">
      <c r="A161" s="109" t="s">
        <v>114</v>
      </c>
      <c r="B161" s="109" t="s">
        <v>50</v>
      </c>
      <c r="C161" s="125" t="s">
        <v>51</v>
      </c>
      <c r="D161" s="143"/>
      <c r="E161" s="111"/>
      <c r="F161" s="111"/>
      <c r="G161" s="111">
        <f>SUMIF(R162:R186,"&lt;&gt;NOR",G162:G186)</f>
        <v>0</v>
      </c>
      <c r="H161" s="158"/>
      <c r="I161" s="111">
        <f t="shared" si="4"/>
        <v>0</v>
      </c>
      <c r="J161" s="318"/>
      <c r="K161" s="318"/>
      <c r="R161" t="s">
        <v>115</v>
      </c>
    </row>
    <row r="162" spans="1:47" ht="22.5" outlineLevel="1" x14ac:dyDescent="0.2">
      <c r="A162" s="108">
        <v>61</v>
      </c>
      <c r="B162" s="108" t="s">
        <v>291</v>
      </c>
      <c r="C162" s="123" t="s">
        <v>292</v>
      </c>
      <c r="D162" s="141" t="s">
        <v>160</v>
      </c>
      <c r="E162" s="110">
        <v>103.35000000000001</v>
      </c>
      <c r="F162" s="110"/>
      <c r="G162" s="110">
        <f>ROUND(E162*F162,2)</f>
        <v>0</v>
      </c>
      <c r="H162" s="157" t="s">
        <v>811</v>
      </c>
      <c r="I162" s="110">
        <f t="shared" si="4"/>
        <v>0</v>
      </c>
      <c r="J162" s="315"/>
      <c r="K162" s="315"/>
      <c r="L162" s="107"/>
      <c r="M162" s="107"/>
      <c r="N162" s="107"/>
      <c r="O162" s="107"/>
      <c r="P162" s="107"/>
      <c r="Q162" s="107"/>
      <c r="R162" s="107" t="s">
        <v>119</v>
      </c>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x14ac:dyDescent="0.2">
      <c r="A163" s="108"/>
      <c r="B163" s="108"/>
      <c r="C163" s="124" t="s">
        <v>293</v>
      </c>
      <c r="D163" s="142"/>
      <c r="E163" s="133"/>
      <c r="F163" s="110"/>
      <c r="G163" s="110"/>
      <c r="H163" s="157">
        <v>0</v>
      </c>
      <c r="I163" s="110">
        <f t="shared" si="4"/>
        <v>0</v>
      </c>
      <c r="J163" s="315"/>
      <c r="K163" s="315"/>
      <c r="L163" s="107"/>
      <c r="M163" s="107"/>
      <c r="N163" s="107"/>
      <c r="O163" s="107"/>
      <c r="P163" s="107"/>
      <c r="Q163" s="107"/>
      <c r="R163" s="107" t="s">
        <v>121</v>
      </c>
      <c r="S163" s="107">
        <v>0</v>
      </c>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x14ac:dyDescent="0.2">
      <c r="A164" s="108"/>
      <c r="B164" s="108"/>
      <c r="C164" s="124" t="s">
        <v>294</v>
      </c>
      <c r="D164" s="142"/>
      <c r="E164" s="133">
        <v>103.35</v>
      </c>
      <c r="F164" s="110"/>
      <c r="G164" s="110"/>
      <c r="H164" s="157">
        <v>0</v>
      </c>
      <c r="I164" s="110">
        <f t="shared" si="4"/>
        <v>0</v>
      </c>
      <c r="J164" s="315"/>
      <c r="K164" s="315"/>
      <c r="L164" s="107"/>
      <c r="M164" s="107"/>
      <c r="N164" s="107"/>
      <c r="O164" s="107"/>
      <c r="P164" s="107"/>
      <c r="Q164" s="107"/>
      <c r="R164" s="107" t="s">
        <v>121</v>
      </c>
      <c r="S164" s="107">
        <v>0</v>
      </c>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ht="22.5" outlineLevel="1" x14ac:dyDescent="0.2">
      <c r="A165" s="108">
        <v>62</v>
      </c>
      <c r="B165" s="108" t="s">
        <v>295</v>
      </c>
      <c r="C165" s="123" t="s">
        <v>296</v>
      </c>
      <c r="D165" s="141" t="s">
        <v>160</v>
      </c>
      <c r="E165" s="110">
        <v>52.400000000000006</v>
      </c>
      <c r="F165" s="110"/>
      <c r="G165" s="110">
        <f>ROUND(E165*F165,2)</f>
        <v>0</v>
      </c>
      <c r="H165" s="157" t="s">
        <v>811</v>
      </c>
      <c r="I165" s="110">
        <f t="shared" si="4"/>
        <v>0</v>
      </c>
      <c r="J165" s="315"/>
      <c r="K165" s="315"/>
      <c r="L165" s="107"/>
      <c r="M165" s="107"/>
      <c r="N165" s="107"/>
      <c r="O165" s="107"/>
      <c r="P165" s="107"/>
      <c r="Q165" s="107"/>
      <c r="R165" s="107" t="s">
        <v>119</v>
      </c>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x14ac:dyDescent="0.2">
      <c r="A166" s="108"/>
      <c r="B166" s="108"/>
      <c r="C166" s="124" t="s">
        <v>293</v>
      </c>
      <c r="D166" s="142"/>
      <c r="E166" s="133"/>
      <c r="F166" s="110"/>
      <c r="G166" s="110"/>
      <c r="H166" s="157">
        <v>0</v>
      </c>
      <c r="I166" s="110">
        <f t="shared" si="4"/>
        <v>0</v>
      </c>
      <c r="J166" s="315"/>
      <c r="K166" s="315"/>
      <c r="L166" s="107"/>
      <c r="M166" s="107"/>
      <c r="N166" s="107"/>
      <c r="O166" s="107"/>
      <c r="P166" s="107"/>
      <c r="Q166" s="107"/>
      <c r="R166" s="107" t="s">
        <v>121</v>
      </c>
      <c r="S166" s="107">
        <v>0</v>
      </c>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outlineLevel="1" x14ac:dyDescent="0.2">
      <c r="A167" s="108"/>
      <c r="B167" s="108"/>
      <c r="C167" s="124" t="s">
        <v>297</v>
      </c>
      <c r="D167" s="142"/>
      <c r="E167" s="133">
        <v>52.4</v>
      </c>
      <c r="F167" s="110"/>
      <c r="G167" s="110"/>
      <c r="H167" s="157">
        <v>0</v>
      </c>
      <c r="I167" s="110">
        <f t="shared" si="4"/>
        <v>0</v>
      </c>
      <c r="J167" s="315"/>
      <c r="K167" s="315"/>
      <c r="L167" s="107"/>
      <c r="M167" s="107"/>
      <c r="N167" s="107"/>
      <c r="O167" s="107"/>
      <c r="P167" s="107"/>
      <c r="Q167" s="107"/>
      <c r="R167" s="107" t="s">
        <v>121</v>
      </c>
      <c r="S167" s="107">
        <v>0</v>
      </c>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x14ac:dyDescent="0.2">
      <c r="A168" s="108">
        <v>63</v>
      </c>
      <c r="B168" s="108" t="s">
        <v>2388</v>
      </c>
      <c r="C168" s="123" t="s">
        <v>2389</v>
      </c>
      <c r="D168" s="141" t="s">
        <v>160</v>
      </c>
      <c r="E168" s="110">
        <v>198.2</v>
      </c>
      <c r="F168" s="110"/>
      <c r="G168" s="110">
        <f>ROUND(E168*F168,2)</f>
        <v>0</v>
      </c>
      <c r="H168" s="157" t="s">
        <v>811</v>
      </c>
      <c r="I168" s="110">
        <f t="shared" si="4"/>
        <v>0</v>
      </c>
      <c r="J168" s="315"/>
      <c r="K168" s="315"/>
      <c r="L168" s="107"/>
      <c r="M168" s="107"/>
      <c r="N168" s="107"/>
      <c r="O168" s="107"/>
      <c r="P168" s="107"/>
      <c r="Q168" s="107"/>
      <c r="R168" s="107" t="s">
        <v>119</v>
      </c>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x14ac:dyDescent="0.2">
      <c r="A169" s="108"/>
      <c r="B169" s="108"/>
      <c r="C169" s="124" t="s">
        <v>293</v>
      </c>
      <c r="D169" s="142"/>
      <c r="E169" s="133"/>
      <c r="F169" s="110"/>
      <c r="G169" s="110"/>
      <c r="H169" s="157">
        <v>0</v>
      </c>
      <c r="I169" s="110">
        <f t="shared" si="4"/>
        <v>0</v>
      </c>
      <c r="J169" s="315"/>
      <c r="K169" s="315"/>
      <c r="L169" s="107"/>
      <c r="M169" s="107"/>
      <c r="N169" s="107"/>
      <c r="O169" s="107"/>
      <c r="P169" s="107"/>
      <c r="Q169" s="107"/>
      <c r="R169" s="107" t="s">
        <v>121</v>
      </c>
      <c r="S169" s="107">
        <v>0</v>
      </c>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x14ac:dyDescent="0.2">
      <c r="A170" s="108"/>
      <c r="B170" s="108"/>
      <c r="C170" s="124" t="s">
        <v>298</v>
      </c>
      <c r="D170" s="142"/>
      <c r="E170" s="133">
        <v>198.2</v>
      </c>
      <c r="F170" s="110"/>
      <c r="G170" s="110"/>
      <c r="H170" s="157">
        <v>0</v>
      </c>
      <c r="I170" s="110">
        <f t="shared" si="4"/>
        <v>0</v>
      </c>
      <c r="J170" s="315"/>
      <c r="K170" s="315"/>
      <c r="L170" s="107"/>
      <c r="M170" s="107"/>
      <c r="N170" s="107"/>
      <c r="O170" s="107"/>
      <c r="P170" s="107"/>
      <c r="Q170" s="107"/>
      <c r="R170" s="107" t="s">
        <v>121</v>
      </c>
      <c r="S170" s="107">
        <v>0</v>
      </c>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x14ac:dyDescent="0.2">
      <c r="A171" s="108">
        <v>64</v>
      </c>
      <c r="B171" s="108" t="s">
        <v>299</v>
      </c>
      <c r="C171" s="123" t="s">
        <v>300</v>
      </c>
      <c r="D171" s="141" t="s">
        <v>160</v>
      </c>
      <c r="E171" s="110">
        <v>29.65</v>
      </c>
      <c r="F171" s="110"/>
      <c r="G171" s="110">
        <f>ROUND(E171*F171,2)</f>
        <v>0</v>
      </c>
      <c r="H171" s="157" t="s">
        <v>811</v>
      </c>
      <c r="I171" s="110">
        <f t="shared" si="4"/>
        <v>0</v>
      </c>
      <c r="J171" s="315"/>
      <c r="K171" s="315"/>
      <c r="L171" s="107"/>
      <c r="M171" s="107"/>
      <c r="N171" s="107"/>
      <c r="O171" s="107"/>
      <c r="P171" s="107"/>
      <c r="Q171" s="107"/>
      <c r="R171" s="107" t="s">
        <v>119</v>
      </c>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outlineLevel="1" x14ac:dyDescent="0.2">
      <c r="A172" s="108"/>
      <c r="B172" s="108"/>
      <c r="C172" s="124" t="s">
        <v>301</v>
      </c>
      <c r="D172" s="142"/>
      <c r="E172" s="133">
        <v>29.65</v>
      </c>
      <c r="F172" s="110"/>
      <c r="G172" s="110"/>
      <c r="H172" s="157">
        <v>0</v>
      </c>
      <c r="I172" s="110">
        <f t="shared" si="4"/>
        <v>0</v>
      </c>
      <c r="J172" s="315"/>
      <c r="K172" s="315"/>
      <c r="L172" s="107"/>
      <c r="M172" s="107"/>
      <c r="N172" s="107"/>
      <c r="O172" s="107"/>
      <c r="P172" s="107"/>
      <c r="Q172" s="107"/>
      <c r="R172" s="107" t="s">
        <v>121</v>
      </c>
      <c r="S172" s="107">
        <v>0</v>
      </c>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x14ac:dyDescent="0.2">
      <c r="A173" s="108">
        <v>65</v>
      </c>
      <c r="B173" s="108" t="s">
        <v>302</v>
      </c>
      <c r="C173" s="123" t="s">
        <v>303</v>
      </c>
      <c r="D173" s="141" t="s">
        <v>160</v>
      </c>
      <c r="E173" s="110">
        <v>19.691000000000003</v>
      </c>
      <c r="F173" s="110"/>
      <c r="G173" s="110">
        <f>ROUND(E173*F173,2)</f>
        <v>0</v>
      </c>
      <c r="H173" s="157" t="s">
        <v>810</v>
      </c>
      <c r="I173" s="110">
        <f t="shared" si="4"/>
        <v>0</v>
      </c>
      <c r="J173" s="315"/>
      <c r="K173" s="315"/>
      <c r="L173" s="107"/>
      <c r="M173" s="107"/>
      <c r="N173" s="107"/>
      <c r="O173" s="107"/>
      <c r="P173" s="107"/>
      <c r="Q173" s="107"/>
      <c r="R173" s="107" t="s">
        <v>119</v>
      </c>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x14ac:dyDescent="0.2">
      <c r="A174" s="108"/>
      <c r="B174" s="108"/>
      <c r="C174" s="124" t="s">
        <v>293</v>
      </c>
      <c r="D174" s="142"/>
      <c r="E174" s="133"/>
      <c r="F174" s="110"/>
      <c r="G174" s="110"/>
      <c r="H174" s="157">
        <v>0</v>
      </c>
      <c r="I174" s="110">
        <f t="shared" si="4"/>
        <v>0</v>
      </c>
      <c r="J174" s="315"/>
      <c r="K174" s="315"/>
      <c r="L174" s="107"/>
      <c r="M174" s="107"/>
      <c r="N174" s="107"/>
      <c r="O174" s="107"/>
      <c r="P174" s="107"/>
      <c r="Q174" s="107"/>
      <c r="R174" s="107" t="s">
        <v>121</v>
      </c>
      <c r="S174" s="107">
        <v>0</v>
      </c>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x14ac:dyDescent="0.2">
      <c r="A175" s="108"/>
      <c r="B175" s="108"/>
      <c r="C175" s="124" t="s">
        <v>304</v>
      </c>
      <c r="D175" s="142"/>
      <c r="E175" s="133">
        <v>19.690999999999999</v>
      </c>
      <c r="F175" s="110"/>
      <c r="G175" s="110"/>
      <c r="H175" s="157">
        <v>0</v>
      </c>
      <c r="I175" s="110">
        <f t="shared" si="4"/>
        <v>0</v>
      </c>
      <c r="J175" s="315"/>
      <c r="K175" s="315"/>
      <c r="L175" s="107"/>
      <c r="M175" s="107"/>
      <c r="N175" s="107"/>
      <c r="O175" s="107"/>
      <c r="P175" s="107"/>
      <c r="Q175" s="107"/>
      <c r="R175" s="107" t="s">
        <v>121</v>
      </c>
      <c r="S175" s="107">
        <v>0</v>
      </c>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x14ac:dyDescent="0.2">
      <c r="A176" s="108">
        <v>66</v>
      </c>
      <c r="B176" s="108" t="s">
        <v>305</v>
      </c>
      <c r="C176" s="123" t="s">
        <v>306</v>
      </c>
      <c r="D176" s="141" t="s">
        <v>160</v>
      </c>
      <c r="E176" s="110">
        <v>53.189000000000007</v>
      </c>
      <c r="F176" s="110"/>
      <c r="G176" s="110">
        <f>ROUND(E176*F176,2)</f>
        <v>0</v>
      </c>
      <c r="H176" s="157" t="s">
        <v>810</v>
      </c>
      <c r="I176" s="110">
        <f t="shared" si="4"/>
        <v>0</v>
      </c>
      <c r="J176" s="315"/>
      <c r="K176" s="315"/>
      <c r="L176" s="107"/>
      <c r="M176" s="107"/>
      <c r="N176" s="107"/>
      <c r="O176" s="107"/>
      <c r="P176" s="107"/>
      <c r="Q176" s="107"/>
      <c r="R176" s="107" t="s">
        <v>119</v>
      </c>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x14ac:dyDescent="0.2">
      <c r="A177" s="108"/>
      <c r="B177" s="108"/>
      <c r="C177" s="124" t="s">
        <v>293</v>
      </c>
      <c r="D177" s="142"/>
      <c r="E177" s="133"/>
      <c r="F177" s="110"/>
      <c r="G177" s="110"/>
      <c r="H177" s="157">
        <v>0</v>
      </c>
      <c r="I177" s="110">
        <f t="shared" si="4"/>
        <v>0</v>
      </c>
      <c r="J177" s="315"/>
      <c r="K177" s="315"/>
      <c r="L177" s="107"/>
      <c r="M177" s="107"/>
      <c r="N177" s="107"/>
      <c r="O177" s="107"/>
      <c r="P177" s="107"/>
      <c r="Q177" s="107"/>
      <c r="R177" s="107" t="s">
        <v>121</v>
      </c>
      <c r="S177" s="107">
        <v>0</v>
      </c>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outlineLevel="1" x14ac:dyDescent="0.2">
      <c r="A178" s="108"/>
      <c r="B178" s="108"/>
      <c r="C178" s="124" t="s">
        <v>307</v>
      </c>
      <c r="D178" s="142"/>
      <c r="E178" s="133">
        <v>53.189</v>
      </c>
      <c r="F178" s="110"/>
      <c r="G178" s="110"/>
      <c r="H178" s="157">
        <v>0</v>
      </c>
      <c r="I178" s="110">
        <f t="shared" si="4"/>
        <v>0</v>
      </c>
      <c r="J178" s="315"/>
      <c r="K178" s="315"/>
      <c r="L178" s="107"/>
      <c r="M178" s="107"/>
      <c r="N178" s="107"/>
      <c r="O178" s="107"/>
      <c r="P178" s="107"/>
      <c r="Q178" s="107"/>
      <c r="R178" s="107" t="s">
        <v>121</v>
      </c>
      <c r="S178" s="107">
        <v>0</v>
      </c>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ht="22.5" outlineLevel="1" x14ac:dyDescent="0.2">
      <c r="A179" s="108">
        <v>67</v>
      </c>
      <c r="B179" s="108" t="s">
        <v>308</v>
      </c>
      <c r="C179" s="123" t="s">
        <v>309</v>
      </c>
      <c r="D179" s="141" t="s">
        <v>160</v>
      </c>
      <c r="E179" s="110">
        <v>14.279999999999998</v>
      </c>
      <c r="F179" s="110"/>
      <c r="G179" s="110">
        <f>ROUND(E179*F179,2)</f>
        <v>0</v>
      </c>
      <c r="H179" s="157" t="s">
        <v>811</v>
      </c>
      <c r="I179" s="110">
        <f t="shared" si="4"/>
        <v>0</v>
      </c>
      <c r="J179" s="315"/>
      <c r="K179" s="315"/>
      <c r="L179" s="107"/>
      <c r="M179" s="107"/>
      <c r="N179" s="107"/>
      <c r="O179" s="107"/>
      <c r="P179" s="107"/>
      <c r="Q179" s="107"/>
      <c r="R179" s="107" t="s">
        <v>119</v>
      </c>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outlineLevel="1" x14ac:dyDescent="0.2">
      <c r="A180" s="108"/>
      <c r="B180" s="108"/>
      <c r="C180" s="124" t="s">
        <v>310</v>
      </c>
      <c r="D180" s="142"/>
      <c r="E180" s="133">
        <v>14.28</v>
      </c>
      <c r="F180" s="110"/>
      <c r="G180" s="110"/>
      <c r="H180" s="157">
        <v>0</v>
      </c>
      <c r="I180" s="110">
        <f t="shared" si="4"/>
        <v>0</v>
      </c>
      <c r="J180" s="315"/>
      <c r="K180" s="315"/>
      <c r="L180" s="107"/>
      <c r="M180" s="107"/>
      <c r="N180" s="107"/>
      <c r="O180" s="107"/>
      <c r="P180" s="107"/>
      <c r="Q180" s="107"/>
      <c r="R180" s="107" t="s">
        <v>121</v>
      </c>
      <c r="S180" s="107">
        <v>0</v>
      </c>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ht="22.5" outlineLevel="1" x14ac:dyDescent="0.2">
      <c r="A181" s="108">
        <v>68</v>
      </c>
      <c r="B181" s="108" t="s">
        <v>311</v>
      </c>
      <c r="C181" s="123" t="s">
        <v>312</v>
      </c>
      <c r="D181" s="141" t="s">
        <v>179</v>
      </c>
      <c r="E181" s="110">
        <v>14.08</v>
      </c>
      <c r="F181" s="110"/>
      <c r="G181" s="110">
        <f>ROUND(E181*F181,2)</f>
        <v>0</v>
      </c>
      <c r="H181" s="157" t="s">
        <v>811</v>
      </c>
      <c r="I181" s="110">
        <f t="shared" si="4"/>
        <v>0</v>
      </c>
      <c r="J181" s="315"/>
      <c r="K181" s="315"/>
      <c r="L181" s="107"/>
      <c r="M181" s="107"/>
      <c r="N181" s="107"/>
      <c r="O181" s="107"/>
      <c r="P181" s="107"/>
      <c r="Q181" s="107"/>
      <c r="R181" s="107" t="s">
        <v>119</v>
      </c>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outlineLevel="1" x14ac:dyDescent="0.2">
      <c r="A182" s="108"/>
      <c r="B182" s="108"/>
      <c r="C182" s="124" t="s">
        <v>313</v>
      </c>
      <c r="D182" s="142"/>
      <c r="E182" s="133">
        <v>14.08</v>
      </c>
      <c r="F182" s="110"/>
      <c r="G182" s="110"/>
      <c r="H182" s="157">
        <v>0</v>
      </c>
      <c r="I182" s="110">
        <f t="shared" si="4"/>
        <v>0</v>
      </c>
      <c r="J182" s="315"/>
      <c r="K182" s="315"/>
      <c r="L182" s="107"/>
      <c r="M182" s="107"/>
      <c r="N182" s="107"/>
      <c r="O182" s="107"/>
      <c r="P182" s="107"/>
      <c r="Q182" s="107"/>
      <c r="R182" s="107" t="s">
        <v>121</v>
      </c>
      <c r="S182" s="107">
        <v>0</v>
      </c>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outlineLevel="1" x14ac:dyDescent="0.2">
      <c r="A183" s="108">
        <v>69</v>
      </c>
      <c r="B183" s="108" t="s">
        <v>314</v>
      </c>
      <c r="C183" s="123" t="s">
        <v>315</v>
      </c>
      <c r="D183" s="141" t="s">
        <v>118</v>
      </c>
      <c r="E183" s="110">
        <v>8</v>
      </c>
      <c r="F183" s="110"/>
      <c r="G183" s="110">
        <f>ROUND(E183*F183,2)</f>
        <v>0</v>
      </c>
      <c r="H183" s="157" t="s">
        <v>811</v>
      </c>
      <c r="I183" s="110">
        <f t="shared" si="4"/>
        <v>0</v>
      </c>
      <c r="J183" s="315"/>
      <c r="K183" s="315"/>
      <c r="L183" s="107"/>
      <c r="M183" s="107"/>
      <c r="N183" s="107"/>
      <c r="O183" s="107"/>
      <c r="P183" s="107"/>
      <c r="Q183" s="107"/>
      <c r="R183" s="107" t="s">
        <v>119</v>
      </c>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x14ac:dyDescent="0.2">
      <c r="A184" s="108"/>
      <c r="B184" s="108"/>
      <c r="C184" s="124" t="s">
        <v>316</v>
      </c>
      <c r="D184" s="142"/>
      <c r="E184" s="133">
        <v>8</v>
      </c>
      <c r="F184" s="110"/>
      <c r="G184" s="110"/>
      <c r="H184" s="157">
        <v>0</v>
      </c>
      <c r="I184" s="110">
        <f t="shared" si="4"/>
        <v>0</v>
      </c>
      <c r="J184" s="315"/>
      <c r="K184" s="315"/>
      <c r="L184" s="107"/>
      <c r="M184" s="107"/>
      <c r="N184" s="107"/>
      <c r="O184" s="107"/>
      <c r="P184" s="107"/>
      <c r="Q184" s="107"/>
      <c r="R184" s="107" t="s">
        <v>121</v>
      </c>
      <c r="S184" s="107">
        <v>0</v>
      </c>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x14ac:dyDescent="0.2">
      <c r="A185" s="108">
        <v>70</v>
      </c>
      <c r="B185" s="108" t="s">
        <v>317</v>
      </c>
      <c r="C185" s="123" t="s">
        <v>318</v>
      </c>
      <c r="D185" s="141" t="s">
        <v>118</v>
      </c>
      <c r="E185" s="110">
        <v>11</v>
      </c>
      <c r="F185" s="110"/>
      <c r="G185" s="110">
        <f>ROUND(E185*F185,2)</f>
        <v>0</v>
      </c>
      <c r="H185" s="157" t="s">
        <v>810</v>
      </c>
      <c r="I185" s="110">
        <f t="shared" si="4"/>
        <v>0</v>
      </c>
      <c r="J185" s="315"/>
      <c r="K185" s="315"/>
      <c r="L185" s="107"/>
      <c r="M185" s="107"/>
      <c r="N185" s="107"/>
      <c r="O185" s="107"/>
      <c r="P185" s="107"/>
      <c r="Q185" s="107"/>
      <c r="R185" s="107" t="s">
        <v>119</v>
      </c>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x14ac:dyDescent="0.2">
      <c r="A186" s="108"/>
      <c r="B186" s="108"/>
      <c r="C186" s="124" t="s">
        <v>319</v>
      </c>
      <c r="D186" s="142"/>
      <c r="E186" s="133">
        <v>11</v>
      </c>
      <c r="F186" s="110"/>
      <c r="G186" s="110"/>
      <c r="H186" s="157">
        <v>0</v>
      </c>
      <c r="I186" s="110">
        <f t="shared" si="4"/>
        <v>0</v>
      </c>
      <c r="J186" s="315"/>
      <c r="K186" s="315"/>
      <c r="L186" s="107"/>
      <c r="M186" s="107"/>
      <c r="N186" s="107"/>
      <c r="O186" s="107"/>
      <c r="P186" s="107"/>
      <c r="Q186" s="107"/>
      <c r="R186" s="107" t="s">
        <v>121</v>
      </c>
      <c r="S186" s="107">
        <v>0</v>
      </c>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x14ac:dyDescent="0.2">
      <c r="A187" s="109" t="s">
        <v>114</v>
      </c>
      <c r="B187" s="109" t="s">
        <v>52</v>
      </c>
      <c r="C187" s="125" t="s">
        <v>53</v>
      </c>
      <c r="D187" s="143"/>
      <c r="E187" s="111"/>
      <c r="F187" s="111"/>
      <c r="G187" s="111">
        <f>SUMIF(R188:R236,"&lt;&gt;NOR",G188:G236)</f>
        <v>0</v>
      </c>
      <c r="H187" s="158"/>
      <c r="I187" s="111">
        <f t="shared" si="4"/>
        <v>0</v>
      </c>
      <c r="J187" s="318"/>
      <c r="K187" s="318"/>
      <c r="R187" t="s">
        <v>115</v>
      </c>
    </row>
    <row r="188" spans="1:47" outlineLevel="1" x14ac:dyDescent="0.2">
      <c r="A188" s="108">
        <v>71</v>
      </c>
      <c r="B188" s="108" t="s">
        <v>320</v>
      </c>
      <c r="C188" s="123" t="s">
        <v>321</v>
      </c>
      <c r="D188" s="141" t="s">
        <v>128</v>
      </c>
      <c r="E188" s="110">
        <v>84.33</v>
      </c>
      <c r="F188" s="110"/>
      <c r="G188" s="110">
        <f>ROUND(E188*F188,2)</f>
        <v>0</v>
      </c>
      <c r="H188" s="157" t="s">
        <v>811</v>
      </c>
      <c r="I188" s="110">
        <f t="shared" si="4"/>
        <v>0</v>
      </c>
      <c r="J188" s="315"/>
      <c r="K188" s="315"/>
      <c r="L188" s="107"/>
      <c r="M188" s="107"/>
      <c r="N188" s="107"/>
      <c r="O188" s="107"/>
      <c r="P188" s="107"/>
      <c r="Q188" s="107"/>
      <c r="R188" s="107" t="s">
        <v>119</v>
      </c>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x14ac:dyDescent="0.2">
      <c r="A189" s="108"/>
      <c r="B189" s="108"/>
      <c r="C189" s="124" t="s">
        <v>322</v>
      </c>
      <c r="D189" s="142"/>
      <c r="E189" s="133"/>
      <c r="F189" s="110"/>
      <c r="G189" s="110"/>
      <c r="H189" s="157">
        <v>0</v>
      </c>
      <c r="I189" s="110">
        <f t="shared" si="4"/>
        <v>0</v>
      </c>
      <c r="J189" s="315"/>
      <c r="K189" s="315"/>
      <c r="L189" s="107"/>
      <c r="M189" s="107"/>
      <c r="N189" s="107"/>
      <c r="O189" s="107"/>
      <c r="P189" s="107"/>
      <c r="Q189" s="107"/>
      <c r="R189" s="107" t="s">
        <v>121</v>
      </c>
      <c r="S189" s="107">
        <v>0</v>
      </c>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outlineLevel="1" x14ac:dyDescent="0.2">
      <c r="A190" s="108"/>
      <c r="B190" s="108"/>
      <c r="C190" s="124" t="s">
        <v>323</v>
      </c>
      <c r="D190" s="142"/>
      <c r="E190" s="133">
        <v>84.33</v>
      </c>
      <c r="F190" s="110"/>
      <c r="G190" s="110"/>
      <c r="H190" s="157">
        <v>0</v>
      </c>
      <c r="I190" s="110">
        <f t="shared" si="4"/>
        <v>0</v>
      </c>
      <c r="J190" s="315"/>
      <c r="K190" s="315"/>
      <c r="L190" s="107"/>
      <c r="M190" s="107"/>
      <c r="N190" s="107"/>
      <c r="O190" s="107"/>
      <c r="P190" s="107"/>
      <c r="Q190" s="107"/>
      <c r="R190" s="107" t="s">
        <v>121</v>
      </c>
      <c r="S190" s="107">
        <v>0</v>
      </c>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outlineLevel="1" x14ac:dyDescent="0.2">
      <c r="A191" s="108">
        <v>72</v>
      </c>
      <c r="B191" s="108" t="s">
        <v>324</v>
      </c>
      <c r="C191" s="123" t="s">
        <v>325</v>
      </c>
      <c r="D191" s="141" t="s">
        <v>128</v>
      </c>
      <c r="E191" s="110">
        <v>76.789999999999992</v>
      </c>
      <c r="F191" s="110"/>
      <c r="G191" s="110">
        <f>ROUND(E191*F191,2)</f>
        <v>0</v>
      </c>
      <c r="H191" s="157" t="s">
        <v>811</v>
      </c>
      <c r="I191" s="110">
        <f t="shared" si="4"/>
        <v>0</v>
      </c>
      <c r="J191" s="315"/>
      <c r="K191" s="315"/>
      <c r="L191" s="107"/>
      <c r="M191" s="107"/>
      <c r="N191" s="107"/>
      <c r="O191" s="107"/>
      <c r="P191" s="107"/>
      <c r="Q191" s="107"/>
      <c r="R191" s="107" t="s">
        <v>119</v>
      </c>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outlineLevel="1" x14ac:dyDescent="0.2">
      <c r="A192" s="108"/>
      <c r="B192" s="108"/>
      <c r="C192" s="124" t="s">
        <v>322</v>
      </c>
      <c r="D192" s="142"/>
      <c r="E192" s="133"/>
      <c r="F192" s="110"/>
      <c r="G192" s="110"/>
      <c r="H192" s="157">
        <v>0</v>
      </c>
      <c r="I192" s="110">
        <f t="shared" si="4"/>
        <v>0</v>
      </c>
      <c r="J192" s="315"/>
      <c r="K192" s="315"/>
      <c r="L192" s="107"/>
      <c r="M192" s="107"/>
      <c r="N192" s="107"/>
      <c r="O192" s="107"/>
      <c r="P192" s="107"/>
      <c r="Q192" s="107"/>
      <c r="R192" s="107" t="s">
        <v>121</v>
      </c>
      <c r="S192" s="107">
        <v>0</v>
      </c>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outlineLevel="1" x14ac:dyDescent="0.2">
      <c r="A193" s="108"/>
      <c r="B193" s="108"/>
      <c r="C193" s="124" t="s">
        <v>326</v>
      </c>
      <c r="D193" s="142"/>
      <c r="E193" s="133">
        <v>76.790000000000006</v>
      </c>
      <c r="F193" s="110"/>
      <c r="G193" s="110"/>
      <c r="H193" s="157">
        <v>0</v>
      </c>
      <c r="I193" s="110">
        <f t="shared" si="4"/>
        <v>0</v>
      </c>
      <c r="J193" s="315"/>
      <c r="K193" s="315"/>
      <c r="L193" s="107"/>
      <c r="M193" s="107"/>
      <c r="N193" s="107"/>
      <c r="O193" s="107"/>
      <c r="P193" s="107"/>
      <c r="Q193" s="107"/>
      <c r="R193" s="107" t="s">
        <v>121</v>
      </c>
      <c r="S193" s="107">
        <v>0</v>
      </c>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outlineLevel="1" x14ac:dyDescent="0.2">
      <c r="A194" s="108">
        <v>73</v>
      </c>
      <c r="B194" s="108" t="s">
        <v>327</v>
      </c>
      <c r="C194" s="123" t="s">
        <v>328</v>
      </c>
      <c r="D194" s="141" t="s">
        <v>160</v>
      </c>
      <c r="E194" s="110">
        <v>544.30499999999995</v>
      </c>
      <c r="F194" s="110"/>
      <c r="G194" s="110">
        <f>ROUND(E194*F194,2)</f>
        <v>0</v>
      </c>
      <c r="H194" s="157" t="s">
        <v>811</v>
      </c>
      <c r="I194" s="110">
        <f t="shared" si="4"/>
        <v>0</v>
      </c>
      <c r="J194" s="315"/>
      <c r="K194" s="315"/>
      <c r="L194" s="107"/>
      <c r="M194" s="107"/>
      <c r="N194" s="107"/>
      <c r="O194" s="107"/>
      <c r="P194" s="107"/>
      <c r="Q194" s="107"/>
      <c r="R194" s="107" t="s">
        <v>119</v>
      </c>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x14ac:dyDescent="0.2">
      <c r="A195" s="108"/>
      <c r="B195" s="108"/>
      <c r="C195" s="124" t="s">
        <v>322</v>
      </c>
      <c r="D195" s="142"/>
      <c r="E195" s="133"/>
      <c r="F195" s="110"/>
      <c r="G195" s="110"/>
      <c r="H195" s="157">
        <v>0</v>
      </c>
      <c r="I195" s="110">
        <f t="shared" si="4"/>
        <v>0</v>
      </c>
      <c r="J195" s="315"/>
      <c r="K195" s="315"/>
      <c r="L195" s="107"/>
      <c r="M195" s="107"/>
      <c r="N195" s="107"/>
      <c r="O195" s="107"/>
      <c r="P195" s="107"/>
      <c r="Q195" s="107"/>
      <c r="R195" s="107" t="s">
        <v>121</v>
      </c>
      <c r="S195" s="107">
        <v>0</v>
      </c>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outlineLevel="1" x14ac:dyDescent="0.2">
      <c r="A196" s="108"/>
      <c r="B196" s="108"/>
      <c r="C196" s="124" t="s">
        <v>329</v>
      </c>
      <c r="D196" s="142"/>
      <c r="E196" s="133">
        <v>500.5</v>
      </c>
      <c r="F196" s="110"/>
      <c r="G196" s="110"/>
      <c r="H196" s="157">
        <v>0</v>
      </c>
      <c r="I196" s="110">
        <f t="shared" si="4"/>
        <v>0</v>
      </c>
      <c r="J196" s="315"/>
      <c r="K196" s="315"/>
      <c r="L196" s="107"/>
      <c r="M196" s="107"/>
      <c r="N196" s="107"/>
      <c r="O196" s="107"/>
      <c r="P196" s="107"/>
      <c r="Q196" s="107"/>
      <c r="R196" s="107" t="s">
        <v>121</v>
      </c>
      <c r="S196" s="107">
        <v>0</v>
      </c>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outlineLevel="1" x14ac:dyDescent="0.2">
      <c r="A197" s="108"/>
      <c r="B197" s="108"/>
      <c r="C197" s="124" t="s">
        <v>330</v>
      </c>
      <c r="D197" s="142"/>
      <c r="E197" s="133">
        <v>43.805</v>
      </c>
      <c r="F197" s="110"/>
      <c r="G197" s="110"/>
      <c r="H197" s="157">
        <v>0</v>
      </c>
      <c r="I197" s="110">
        <f t="shared" si="4"/>
        <v>0</v>
      </c>
      <c r="J197" s="315"/>
      <c r="K197" s="315"/>
      <c r="L197" s="107"/>
      <c r="M197" s="107"/>
      <c r="N197" s="107"/>
      <c r="O197" s="107"/>
      <c r="P197" s="107"/>
      <c r="Q197" s="107"/>
      <c r="R197" s="107" t="s">
        <v>121</v>
      </c>
      <c r="S197" s="107">
        <v>0</v>
      </c>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outlineLevel="1" x14ac:dyDescent="0.2">
      <c r="A198" s="108">
        <v>74</v>
      </c>
      <c r="B198" s="108" t="s">
        <v>331</v>
      </c>
      <c r="C198" s="123" t="s">
        <v>332</v>
      </c>
      <c r="D198" s="141" t="s">
        <v>160</v>
      </c>
      <c r="E198" s="110">
        <v>544.30499999999995</v>
      </c>
      <c r="F198" s="110"/>
      <c r="G198" s="110">
        <f>ROUND(E198*F198,2)</f>
        <v>0</v>
      </c>
      <c r="H198" s="157" t="s">
        <v>811</v>
      </c>
      <c r="I198" s="110">
        <f t="shared" si="4"/>
        <v>0</v>
      </c>
      <c r="J198" s="315"/>
      <c r="K198" s="315"/>
      <c r="L198" s="107"/>
      <c r="M198" s="107"/>
      <c r="N198" s="107"/>
      <c r="O198" s="107"/>
      <c r="P198" s="107"/>
      <c r="Q198" s="107"/>
      <c r="R198" s="107" t="s">
        <v>119</v>
      </c>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outlineLevel="1" x14ac:dyDescent="0.2">
      <c r="A199" s="108"/>
      <c r="B199" s="108"/>
      <c r="C199" s="124" t="s">
        <v>322</v>
      </c>
      <c r="D199" s="142"/>
      <c r="E199" s="133"/>
      <c r="F199" s="110"/>
      <c r="G199" s="110"/>
      <c r="H199" s="157">
        <v>0</v>
      </c>
      <c r="I199" s="110">
        <f t="shared" si="4"/>
        <v>0</v>
      </c>
      <c r="J199" s="315"/>
      <c r="K199" s="315"/>
      <c r="L199" s="107"/>
      <c r="M199" s="107"/>
      <c r="N199" s="107"/>
      <c r="O199" s="107"/>
      <c r="P199" s="107"/>
      <c r="Q199" s="107"/>
      <c r="R199" s="107" t="s">
        <v>121</v>
      </c>
      <c r="S199" s="107">
        <v>0</v>
      </c>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x14ac:dyDescent="0.2">
      <c r="A200" s="108"/>
      <c r="B200" s="108"/>
      <c r="C200" s="124" t="s">
        <v>329</v>
      </c>
      <c r="D200" s="142"/>
      <c r="E200" s="133">
        <v>500.5</v>
      </c>
      <c r="F200" s="110"/>
      <c r="G200" s="110"/>
      <c r="H200" s="157">
        <v>0</v>
      </c>
      <c r="I200" s="110">
        <f t="shared" si="4"/>
        <v>0</v>
      </c>
      <c r="J200" s="315"/>
      <c r="K200" s="315"/>
      <c r="L200" s="107"/>
      <c r="M200" s="107"/>
      <c r="N200" s="107"/>
      <c r="O200" s="107"/>
      <c r="P200" s="107"/>
      <c r="Q200" s="107"/>
      <c r="R200" s="107" t="s">
        <v>121</v>
      </c>
      <c r="S200" s="107">
        <v>0</v>
      </c>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x14ac:dyDescent="0.2">
      <c r="A201" s="108"/>
      <c r="B201" s="108"/>
      <c r="C201" s="124" t="s">
        <v>330</v>
      </c>
      <c r="D201" s="142"/>
      <c r="E201" s="133">
        <v>43.805</v>
      </c>
      <c r="F201" s="110"/>
      <c r="G201" s="110"/>
      <c r="H201" s="157">
        <v>0</v>
      </c>
      <c r="I201" s="110">
        <f t="shared" ref="I201:I264" si="5">G201</f>
        <v>0</v>
      </c>
      <c r="J201" s="315"/>
      <c r="K201" s="315"/>
      <c r="L201" s="107"/>
      <c r="M201" s="107"/>
      <c r="N201" s="107"/>
      <c r="O201" s="107"/>
      <c r="P201" s="107"/>
      <c r="Q201" s="107"/>
      <c r="R201" s="107" t="s">
        <v>121</v>
      </c>
      <c r="S201" s="107">
        <v>0</v>
      </c>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x14ac:dyDescent="0.2">
      <c r="A202" s="108">
        <v>75</v>
      </c>
      <c r="B202" s="108" t="s">
        <v>333</v>
      </c>
      <c r="C202" s="123" t="s">
        <v>334</v>
      </c>
      <c r="D202" s="141" t="s">
        <v>160</v>
      </c>
      <c r="E202" s="110">
        <v>500.5</v>
      </c>
      <c r="F202" s="110"/>
      <c r="G202" s="110">
        <f>ROUND(E202*F202,2)</f>
        <v>0</v>
      </c>
      <c r="H202" s="157" t="s">
        <v>811</v>
      </c>
      <c r="I202" s="110">
        <f t="shared" si="5"/>
        <v>0</v>
      </c>
      <c r="J202" s="315"/>
      <c r="K202" s="315"/>
      <c r="L202" s="107"/>
      <c r="M202" s="107"/>
      <c r="N202" s="107"/>
      <c r="O202" s="107"/>
      <c r="P202" s="107"/>
      <c r="Q202" s="107"/>
      <c r="R202" s="107" t="s">
        <v>119</v>
      </c>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x14ac:dyDescent="0.2">
      <c r="A203" s="108"/>
      <c r="B203" s="108"/>
      <c r="C203" s="124" t="s">
        <v>322</v>
      </c>
      <c r="D203" s="142"/>
      <c r="E203" s="133"/>
      <c r="F203" s="110"/>
      <c r="G203" s="110"/>
      <c r="H203" s="157">
        <v>0</v>
      </c>
      <c r="I203" s="110">
        <f t="shared" si="5"/>
        <v>0</v>
      </c>
      <c r="J203" s="315"/>
      <c r="K203" s="315"/>
      <c r="L203" s="107"/>
      <c r="M203" s="107"/>
      <c r="N203" s="107"/>
      <c r="O203" s="107"/>
      <c r="P203" s="107"/>
      <c r="Q203" s="107"/>
      <c r="R203" s="107" t="s">
        <v>121</v>
      </c>
      <c r="S203" s="107">
        <v>0</v>
      </c>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x14ac:dyDescent="0.2">
      <c r="A204" s="108"/>
      <c r="B204" s="108"/>
      <c r="C204" s="124" t="s">
        <v>329</v>
      </c>
      <c r="D204" s="142"/>
      <c r="E204" s="133">
        <v>500.5</v>
      </c>
      <c r="F204" s="110"/>
      <c r="G204" s="110"/>
      <c r="H204" s="157">
        <v>0</v>
      </c>
      <c r="I204" s="110">
        <f t="shared" si="5"/>
        <v>0</v>
      </c>
      <c r="J204" s="315"/>
      <c r="K204" s="315"/>
      <c r="L204" s="107"/>
      <c r="M204" s="107"/>
      <c r="N204" s="107"/>
      <c r="O204" s="107"/>
      <c r="P204" s="107"/>
      <c r="Q204" s="107"/>
      <c r="R204" s="107" t="s">
        <v>121</v>
      </c>
      <c r="S204" s="107">
        <v>0</v>
      </c>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outlineLevel="1" x14ac:dyDescent="0.2">
      <c r="A205" s="108">
        <v>76</v>
      </c>
      <c r="B205" s="108" t="s">
        <v>335</v>
      </c>
      <c r="C205" s="123" t="s">
        <v>336</v>
      </c>
      <c r="D205" s="141" t="s">
        <v>160</v>
      </c>
      <c r="E205" s="110">
        <v>500.5</v>
      </c>
      <c r="F205" s="110"/>
      <c r="G205" s="110">
        <f>ROUND(E205*F205,2)</f>
        <v>0</v>
      </c>
      <c r="H205" s="157" t="s">
        <v>811</v>
      </c>
      <c r="I205" s="110">
        <f t="shared" si="5"/>
        <v>0</v>
      </c>
      <c r="J205" s="315"/>
      <c r="K205" s="315"/>
      <c r="L205" s="107"/>
      <c r="M205" s="107"/>
      <c r="N205" s="107"/>
      <c r="O205" s="107"/>
      <c r="P205" s="107"/>
      <c r="Q205" s="107"/>
      <c r="R205" s="107" t="s">
        <v>119</v>
      </c>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x14ac:dyDescent="0.2">
      <c r="A206" s="108"/>
      <c r="B206" s="108"/>
      <c r="C206" s="124" t="s">
        <v>322</v>
      </c>
      <c r="D206" s="142"/>
      <c r="E206" s="133"/>
      <c r="F206" s="110"/>
      <c r="G206" s="110"/>
      <c r="H206" s="157">
        <v>0</v>
      </c>
      <c r="I206" s="110">
        <f t="shared" si="5"/>
        <v>0</v>
      </c>
      <c r="J206" s="315"/>
      <c r="K206" s="315"/>
      <c r="L206" s="107"/>
      <c r="M206" s="107"/>
      <c r="N206" s="107"/>
      <c r="O206" s="107"/>
      <c r="P206" s="107"/>
      <c r="Q206" s="107"/>
      <c r="R206" s="107" t="s">
        <v>121</v>
      </c>
      <c r="S206" s="107">
        <v>0</v>
      </c>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outlineLevel="1" x14ac:dyDescent="0.2">
      <c r="A207" s="108"/>
      <c r="B207" s="108"/>
      <c r="C207" s="124" t="s">
        <v>329</v>
      </c>
      <c r="D207" s="142"/>
      <c r="E207" s="133">
        <v>500.5</v>
      </c>
      <c r="F207" s="110"/>
      <c r="G207" s="110"/>
      <c r="H207" s="157">
        <v>0</v>
      </c>
      <c r="I207" s="110">
        <f t="shared" si="5"/>
        <v>0</v>
      </c>
      <c r="J207" s="315"/>
      <c r="K207" s="315"/>
      <c r="L207" s="107"/>
      <c r="M207" s="107"/>
      <c r="N207" s="107"/>
      <c r="O207" s="107"/>
      <c r="P207" s="107"/>
      <c r="Q207" s="107"/>
      <c r="R207" s="107" t="s">
        <v>121</v>
      </c>
      <c r="S207" s="107">
        <v>0</v>
      </c>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x14ac:dyDescent="0.2">
      <c r="A208" s="108">
        <v>77</v>
      </c>
      <c r="B208" s="108" t="s">
        <v>337</v>
      </c>
      <c r="C208" s="123" t="s">
        <v>338</v>
      </c>
      <c r="D208" s="141" t="s">
        <v>210</v>
      </c>
      <c r="E208" s="110">
        <v>17.161799999999999</v>
      </c>
      <c r="F208" s="110"/>
      <c r="G208" s="110">
        <f>ROUND(E208*F208,2)</f>
        <v>0</v>
      </c>
      <c r="H208" s="157" t="s">
        <v>810</v>
      </c>
      <c r="I208" s="110">
        <f t="shared" si="5"/>
        <v>0</v>
      </c>
      <c r="J208" s="315"/>
      <c r="K208" s="315"/>
      <c r="L208" s="107"/>
      <c r="M208" s="107"/>
      <c r="N208" s="107"/>
      <c r="O208" s="107"/>
      <c r="P208" s="107"/>
      <c r="Q208" s="107"/>
      <c r="R208" s="107" t="s">
        <v>119</v>
      </c>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outlineLevel="1" x14ac:dyDescent="0.2">
      <c r="A209" s="108"/>
      <c r="B209" s="108"/>
      <c r="C209" s="124" t="s">
        <v>339</v>
      </c>
      <c r="D209" s="142"/>
      <c r="E209" s="133">
        <v>17.161799999999999</v>
      </c>
      <c r="F209" s="110"/>
      <c r="G209" s="110"/>
      <c r="H209" s="157">
        <v>0</v>
      </c>
      <c r="I209" s="110">
        <f t="shared" si="5"/>
        <v>0</v>
      </c>
      <c r="J209" s="315"/>
      <c r="K209" s="315"/>
      <c r="L209" s="107"/>
      <c r="M209" s="107"/>
      <c r="N209" s="107"/>
      <c r="O209" s="107"/>
      <c r="P209" s="107"/>
      <c r="Q209" s="107"/>
      <c r="R209" s="107" t="s">
        <v>121</v>
      </c>
      <c r="S209" s="107">
        <v>0</v>
      </c>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outlineLevel="1" x14ac:dyDescent="0.2">
      <c r="A210" s="108">
        <v>78</v>
      </c>
      <c r="B210" s="108" t="s">
        <v>340</v>
      </c>
      <c r="C210" s="123" t="s">
        <v>341</v>
      </c>
      <c r="D210" s="141" t="s">
        <v>128</v>
      </c>
      <c r="E210" s="110">
        <v>2.3992499999999999</v>
      </c>
      <c r="F210" s="110"/>
      <c r="G210" s="110">
        <f>ROUND(E210*F210,2)</f>
        <v>0</v>
      </c>
      <c r="H210" s="157" t="s">
        <v>811</v>
      </c>
      <c r="I210" s="110">
        <f t="shared" si="5"/>
        <v>0</v>
      </c>
      <c r="J210" s="315"/>
      <c r="K210" s="315"/>
      <c r="L210" s="107"/>
      <c r="M210" s="107"/>
      <c r="N210" s="107"/>
      <c r="O210" s="107"/>
      <c r="P210" s="107"/>
      <c r="Q210" s="107"/>
      <c r="R210" s="107" t="s">
        <v>119</v>
      </c>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x14ac:dyDescent="0.2">
      <c r="A211" s="108"/>
      <c r="B211" s="108"/>
      <c r="C211" s="124" t="s">
        <v>322</v>
      </c>
      <c r="D211" s="142"/>
      <c r="E211" s="133"/>
      <c r="F211" s="110"/>
      <c r="G211" s="110"/>
      <c r="H211" s="157">
        <v>0</v>
      </c>
      <c r="I211" s="110">
        <f t="shared" si="5"/>
        <v>0</v>
      </c>
      <c r="J211" s="315"/>
      <c r="K211" s="315"/>
      <c r="L211" s="107"/>
      <c r="M211" s="107"/>
      <c r="N211" s="107"/>
      <c r="O211" s="107"/>
      <c r="P211" s="107"/>
      <c r="Q211" s="107"/>
      <c r="R211" s="107" t="s">
        <v>121</v>
      </c>
      <c r="S211" s="107">
        <v>0</v>
      </c>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outlineLevel="1" x14ac:dyDescent="0.2">
      <c r="A212" s="108"/>
      <c r="B212" s="108"/>
      <c r="C212" s="124" t="s">
        <v>342</v>
      </c>
      <c r="D212" s="142"/>
      <c r="E212" s="133">
        <v>2.3992499999999999</v>
      </c>
      <c r="F212" s="110"/>
      <c r="G212" s="110"/>
      <c r="H212" s="157">
        <v>0</v>
      </c>
      <c r="I212" s="110">
        <f t="shared" si="5"/>
        <v>0</v>
      </c>
      <c r="J212" s="315"/>
      <c r="K212" s="315"/>
      <c r="L212" s="107"/>
      <c r="M212" s="107"/>
      <c r="N212" s="107"/>
      <c r="O212" s="107"/>
      <c r="P212" s="107"/>
      <c r="Q212" s="107"/>
      <c r="R212" s="107" t="s">
        <v>121</v>
      </c>
      <c r="S212" s="107">
        <v>0</v>
      </c>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x14ac:dyDescent="0.2">
      <c r="A213" s="108">
        <v>78</v>
      </c>
      <c r="B213" s="108" t="s">
        <v>343</v>
      </c>
      <c r="C213" s="123" t="s">
        <v>344</v>
      </c>
      <c r="D213" s="141" t="s">
        <v>128</v>
      </c>
      <c r="E213" s="110">
        <v>5.6391</v>
      </c>
      <c r="F213" s="110"/>
      <c r="G213" s="110">
        <f>ROUND(E213*F213,2)</f>
        <v>0</v>
      </c>
      <c r="H213" s="157" t="s">
        <v>810</v>
      </c>
      <c r="I213" s="110">
        <f t="shared" si="5"/>
        <v>0</v>
      </c>
      <c r="J213" s="315"/>
      <c r="K213" s="315"/>
      <c r="L213" s="107"/>
      <c r="M213" s="107"/>
      <c r="N213" s="107"/>
      <c r="O213" s="107"/>
      <c r="P213" s="107"/>
      <c r="Q213" s="107"/>
      <c r="R213" s="107" t="s">
        <v>119</v>
      </c>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x14ac:dyDescent="0.2">
      <c r="A214" s="108"/>
      <c r="B214" s="108"/>
      <c r="C214" s="124" t="s">
        <v>322</v>
      </c>
      <c r="D214" s="142"/>
      <c r="E214" s="133"/>
      <c r="F214" s="110"/>
      <c r="G214" s="110"/>
      <c r="H214" s="157">
        <v>0</v>
      </c>
      <c r="I214" s="110">
        <f t="shared" si="5"/>
        <v>0</v>
      </c>
      <c r="J214" s="315"/>
      <c r="K214" s="315"/>
      <c r="L214" s="107"/>
      <c r="M214" s="107"/>
      <c r="N214" s="107"/>
      <c r="O214" s="107"/>
      <c r="P214" s="107"/>
      <c r="Q214" s="107"/>
      <c r="R214" s="107" t="s">
        <v>121</v>
      </c>
      <c r="S214" s="107">
        <v>0</v>
      </c>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x14ac:dyDescent="0.2">
      <c r="A215" s="108"/>
      <c r="B215" s="108"/>
      <c r="C215" s="124" t="s">
        <v>345</v>
      </c>
      <c r="D215" s="142"/>
      <c r="E215" s="133">
        <v>3.4275000000000002</v>
      </c>
      <c r="F215" s="110"/>
      <c r="G215" s="110"/>
      <c r="H215" s="157">
        <v>0</v>
      </c>
      <c r="I215" s="110">
        <f t="shared" si="5"/>
        <v>0</v>
      </c>
      <c r="J215" s="315"/>
      <c r="K215" s="315"/>
      <c r="L215" s="107"/>
      <c r="M215" s="107"/>
      <c r="N215" s="107"/>
      <c r="O215" s="107"/>
      <c r="P215" s="107"/>
      <c r="Q215" s="107"/>
      <c r="R215" s="107" t="s">
        <v>121</v>
      </c>
      <c r="S215" s="107">
        <v>0</v>
      </c>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outlineLevel="1" x14ac:dyDescent="0.2">
      <c r="A216" s="108"/>
      <c r="B216" s="108"/>
      <c r="C216" s="124" t="s">
        <v>346</v>
      </c>
      <c r="D216" s="142"/>
      <c r="E216" s="133">
        <v>2.2115999999999998</v>
      </c>
      <c r="F216" s="110"/>
      <c r="G216" s="110"/>
      <c r="H216" s="157">
        <v>0</v>
      </c>
      <c r="I216" s="110">
        <f t="shared" si="5"/>
        <v>0</v>
      </c>
      <c r="J216" s="315"/>
      <c r="K216" s="315"/>
      <c r="L216" s="107"/>
      <c r="M216" s="107"/>
      <c r="N216" s="107"/>
      <c r="O216" s="107"/>
      <c r="P216" s="107"/>
      <c r="Q216" s="107"/>
      <c r="R216" s="107" t="s">
        <v>121</v>
      </c>
      <c r="S216" s="107">
        <v>0</v>
      </c>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outlineLevel="1" x14ac:dyDescent="0.2">
      <c r="A217" s="108">
        <v>80</v>
      </c>
      <c r="B217" s="108" t="s">
        <v>347</v>
      </c>
      <c r="C217" s="123" t="s">
        <v>348</v>
      </c>
      <c r="D217" s="141" t="s">
        <v>160</v>
      </c>
      <c r="E217" s="110">
        <v>71.859000000000009</v>
      </c>
      <c r="F217" s="110"/>
      <c r="G217" s="110">
        <f>ROUND(E217*F217,2)</f>
        <v>0</v>
      </c>
      <c r="H217" s="157" t="s">
        <v>811</v>
      </c>
      <c r="I217" s="110">
        <f t="shared" si="5"/>
        <v>0</v>
      </c>
      <c r="J217" s="315"/>
      <c r="K217" s="315"/>
      <c r="L217" s="107"/>
      <c r="M217" s="107"/>
      <c r="N217" s="107"/>
      <c r="O217" s="107"/>
      <c r="P217" s="107"/>
      <c r="Q217" s="107"/>
      <c r="R217" s="107" t="s">
        <v>119</v>
      </c>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x14ac:dyDescent="0.2">
      <c r="A218" s="108"/>
      <c r="B218" s="108"/>
      <c r="C218" s="124" t="s">
        <v>322</v>
      </c>
      <c r="D218" s="142"/>
      <c r="E218" s="133"/>
      <c r="F218" s="110"/>
      <c r="G218" s="110"/>
      <c r="H218" s="157">
        <v>0</v>
      </c>
      <c r="I218" s="110">
        <f t="shared" si="5"/>
        <v>0</v>
      </c>
      <c r="J218" s="315"/>
      <c r="K218" s="315"/>
      <c r="L218" s="107"/>
      <c r="M218" s="107"/>
      <c r="N218" s="107"/>
      <c r="O218" s="107"/>
      <c r="P218" s="107"/>
      <c r="Q218" s="107"/>
      <c r="R218" s="107" t="s">
        <v>121</v>
      </c>
      <c r="S218" s="107">
        <v>0</v>
      </c>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x14ac:dyDescent="0.2">
      <c r="A219" s="108"/>
      <c r="B219" s="108"/>
      <c r="C219" s="124" t="s">
        <v>349</v>
      </c>
      <c r="D219" s="142"/>
      <c r="E219" s="133">
        <v>22.85</v>
      </c>
      <c r="F219" s="110"/>
      <c r="G219" s="110"/>
      <c r="H219" s="157">
        <v>0</v>
      </c>
      <c r="I219" s="110">
        <f t="shared" si="5"/>
        <v>0</v>
      </c>
      <c r="J219" s="315"/>
      <c r="K219" s="315"/>
      <c r="L219" s="107"/>
      <c r="M219" s="107"/>
      <c r="N219" s="107"/>
      <c r="O219" s="107"/>
      <c r="P219" s="107"/>
      <c r="Q219" s="107"/>
      <c r="R219" s="107" t="s">
        <v>121</v>
      </c>
      <c r="S219" s="107">
        <v>0</v>
      </c>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outlineLevel="1" x14ac:dyDescent="0.2">
      <c r="A220" s="108"/>
      <c r="B220" s="108"/>
      <c r="C220" s="124" t="s">
        <v>350</v>
      </c>
      <c r="D220" s="142"/>
      <c r="E220" s="133">
        <v>29.704999999999998</v>
      </c>
      <c r="F220" s="110"/>
      <c r="G220" s="110"/>
      <c r="H220" s="157">
        <v>0</v>
      </c>
      <c r="I220" s="110">
        <f t="shared" si="5"/>
        <v>0</v>
      </c>
      <c r="J220" s="315"/>
      <c r="K220" s="315"/>
      <c r="L220" s="107"/>
      <c r="M220" s="107"/>
      <c r="N220" s="107"/>
      <c r="O220" s="107"/>
      <c r="P220" s="107"/>
      <c r="Q220" s="107"/>
      <c r="R220" s="107" t="s">
        <v>121</v>
      </c>
      <c r="S220" s="107">
        <v>0</v>
      </c>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row>
    <row r="221" spans="1:47" outlineLevel="1" x14ac:dyDescent="0.2">
      <c r="A221" s="108"/>
      <c r="B221" s="108"/>
      <c r="C221" s="124" t="s">
        <v>351</v>
      </c>
      <c r="D221" s="142"/>
      <c r="E221" s="133">
        <v>19.303999999999998</v>
      </c>
      <c r="F221" s="110"/>
      <c r="G221" s="110"/>
      <c r="H221" s="157">
        <v>0</v>
      </c>
      <c r="I221" s="110">
        <f t="shared" si="5"/>
        <v>0</v>
      </c>
      <c r="J221" s="315"/>
      <c r="K221" s="315"/>
      <c r="L221" s="107"/>
      <c r="M221" s="107"/>
      <c r="N221" s="107"/>
      <c r="O221" s="107"/>
      <c r="P221" s="107"/>
      <c r="Q221" s="107"/>
      <c r="R221" s="107" t="s">
        <v>121</v>
      </c>
      <c r="S221" s="107">
        <v>0</v>
      </c>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row>
    <row r="222" spans="1:47" outlineLevel="1" x14ac:dyDescent="0.2">
      <c r="A222" s="108">
        <v>81</v>
      </c>
      <c r="B222" s="108" t="s">
        <v>352</v>
      </c>
      <c r="C222" s="123" t="s">
        <v>353</v>
      </c>
      <c r="D222" s="141" t="s">
        <v>160</v>
      </c>
      <c r="E222" s="110">
        <v>71.859000000000009</v>
      </c>
      <c r="F222" s="110"/>
      <c r="G222" s="110">
        <f>ROUND(E222*F222,2)</f>
        <v>0</v>
      </c>
      <c r="H222" s="157" t="s">
        <v>811</v>
      </c>
      <c r="I222" s="110">
        <f t="shared" si="5"/>
        <v>0</v>
      </c>
      <c r="J222" s="315"/>
      <c r="K222" s="315"/>
      <c r="L222" s="107"/>
      <c r="M222" s="107"/>
      <c r="N222" s="107"/>
      <c r="O222" s="107"/>
      <c r="P222" s="107"/>
      <c r="Q222" s="107"/>
      <c r="R222" s="107" t="s">
        <v>119</v>
      </c>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row>
    <row r="223" spans="1:47" outlineLevel="1" x14ac:dyDescent="0.2">
      <c r="A223" s="108"/>
      <c r="B223" s="108"/>
      <c r="C223" s="124" t="s">
        <v>322</v>
      </c>
      <c r="D223" s="142"/>
      <c r="E223" s="133"/>
      <c r="F223" s="110"/>
      <c r="G223" s="110"/>
      <c r="H223" s="157">
        <v>0</v>
      </c>
      <c r="I223" s="110">
        <f t="shared" si="5"/>
        <v>0</v>
      </c>
      <c r="J223" s="315"/>
      <c r="K223" s="315"/>
      <c r="L223" s="107"/>
      <c r="M223" s="107"/>
      <c r="N223" s="107"/>
      <c r="O223" s="107"/>
      <c r="P223" s="107"/>
      <c r="Q223" s="107"/>
      <c r="R223" s="107" t="s">
        <v>121</v>
      </c>
      <c r="S223" s="107">
        <v>0</v>
      </c>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row>
    <row r="224" spans="1:47" outlineLevel="1" x14ac:dyDescent="0.2">
      <c r="A224" s="108"/>
      <c r="B224" s="108"/>
      <c r="C224" s="124" t="s">
        <v>349</v>
      </c>
      <c r="D224" s="142"/>
      <c r="E224" s="133">
        <v>22.85</v>
      </c>
      <c r="F224" s="110"/>
      <c r="G224" s="110"/>
      <c r="H224" s="157">
        <v>0</v>
      </c>
      <c r="I224" s="110">
        <f t="shared" si="5"/>
        <v>0</v>
      </c>
      <c r="J224" s="315"/>
      <c r="K224" s="315"/>
      <c r="L224" s="107"/>
      <c r="M224" s="107"/>
      <c r="N224" s="107"/>
      <c r="O224" s="107"/>
      <c r="P224" s="107"/>
      <c r="Q224" s="107"/>
      <c r="R224" s="107" t="s">
        <v>121</v>
      </c>
      <c r="S224" s="107">
        <v>0</v>
      </c>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row>
    <row r="225" spans="1:47" outlineLevel="1" x14ac:dyDescent="0.2">
      <c r="A225" s="108"/>
      <c r="B225" s="108"/>
      <c r="C225" s="124" t="s">
        <v>350</v>
      </c>
      <c r="D225" s="142"/>
      <c r="E225" s="133">
        <v>29.704999999999998</v>
      </c>
      <c r="F225" s="110"/>
      <c r="G225" s="110"/>
      <c r="H225" s="157">
        <v>0</v>
      </c>
      <c r="I225" s="110">
        <f t="shared" si="5"/>
        <v>0</v>
      </c>
      <c r="J225" s="315"/>
      <c r="K225" s="315"/>
      <c r="L225" s="107"/>
      <c r="M225" s="107"/>
      <c r="N225" s="107"/>
      <c r="O225" s="107"/>
      <c r="P225" s="107"/>
      <c r="Q225" s="107"/>
      <c r="R225" s="107" t="s">
        <v>121</v>
      </c>
      <c r="S225" s="107">
        <v>0</v>
      </c>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row>
    <row r="226" spans="1:47" outlineLevel="1" x14ac:dyDescent="0.2">
      <c r="A226" s="108"/>
      <c r="B226" s="108"/>
      <c r="C226" s="124" t="s">
        <v>351</v>
      </c>
      <c r="D226" s="142"/>
      <c r="E226" s="133">
        <v>19.303999999999998</v>
      </c>
      <c r="F226" s="110"/>
      <c r="G226" s="110"/>
      <c r="H226" s="157">
        <v>0</v>
      </c>
      <c r="I226" s="110">
        <f t="shared" si="5"/>
        <v>0</v>
      </c>
      <c r="J226" s="315"/>
      <c r="K226" s="315"/>
      <c r="L226" s="107"/>
      <c r="M226" s="107"/>
      <c r="N226" s="107"/>
      <c r="O226" s="107"/>
      <c r="P226" s="107"/>
      <c r="Q226" s="107"/>
      <c r="R226" s="107" t="s">
        <v>121</v>
      </c>
      <c r="S226" s="107">
        <v>0</v>
      </c>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row>
    <row r="227" spans="1:47" outlineLevel="1" x14ac:dyDescent="0.2">
      <c r="A227" s="108">
        <v>82</v>
      </c>
      <c r="B227" s="108" t="s">
        <v>354</v>
      </c>
      <c r="C227" s="123" t="s">
        <v>355</v>
      </c>
      <c r="D227" s="141" t="s">
        <v>160</v>
      </c>
      <c r="E227" s="110">
        <v>18.27</v>
      </c>
      <c r="F227" s="110"/>
      <c r="G227" s="110">
        <f>ROUND(E227*F227,2)</f>
        <v>0</v>
      </c>
      <c r="H227" s="157" t="s">
        <v>811</v>
      </c>
      <c r="I227" s="110">
        <f t="shared" si="5"/>
        <v>0</v>
      </c>
      <c r="J227" s="315"/>
      <c r="K227" s="315"/>
      <c r="L227" s="107"/>
      <c r="M227" s="107"/>
      <c r="N227" s="107"/>
      <c r="O227" s="107"/>
      <c r="P227" s="107"/>
      <c r="Q227" s="107"/>
      <c r="R227" s="107" t="s">
        <v>119</v>
      </c>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row>
    <row r="228" spans="1:47" outlineLevel="1" x14ac:dyDescent="0.2">
      <c r="A228" s="108"/>
      <c r="B228" s="108"/>
      <c r="C228" s="124" t="s">
        <v>322</v>
      </c>
      <c r="D228" s="142"/>
      <c r="E228" s="133"/>
      <c r="F228" s="110"/>
      <c r="G228" s="110"/>
      <c r="H228" s="157">
        <v>0</v>
      </c>
      <c r="I228" s="110">
        <f t="shared" si="5"/>
        <v>0</v>
      </c>
      <c r="J228" s="315"/>
      <c r="K228" s="315"/>
      <c r="L228" s="107"/>
      <c r="M228" s="107"/>
      <c r="N228" s="107"/>
      <c r="O228" s="107"/>
      <c r="P228" s="107"/>
      <c r="Q228" s="107"/>
      <c r="R228" s="107" t="s">
        <v>121</v>
      </c>
      <c r="S228" s="107">
        <v>0</v>
      </c>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row>
    <row r="229" spans="1:47" outlineLevel="1" x14ac:dyDescent="0.2">
      <c r="A229" s="108"/>
      <c r="B229" s="108"/>
      <c r="C229" s="124" t="s">
        <v>356</v>
      </c>
      <c r="D229" s="142"/>
      <c r="E229" s="133">
        <v>6.8550000000000004</v>
      </c>
      <c r="F229" s="110"/>
      <c r="G229" s="110"/>
      <c r="H229" s="157">
        <v>0</v>
      </c>
      <c r="I229" s="110">
        <f t="shared" si="5"/>
        <v>0</v>
      </c>
      <c r="J229" s="315"/>
      <c r="K229" s="315"/>
      <c r="L229" s="107"/>
      <c r="M229" s="107"/>
      <c r="N229" s="107"/>
      <c r="O229" s="107"/>
      <c r="P229" s="107"/>
      <c r="Q229" s="107"/>
      <c r="R229" s="107" t="s">
        <v>121</v>
      </c>
      <c r="S229" s="107">
        <v>0</v>
      </c>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row>
    <row r="230" spans="1:47" outlineLevel="1" x14ac:dyDescent="0.2">
      <c r="A230" s="108"/>
      <c r="B230" s="108"/>
      <c r="C230" s="124" t="s">
        <v>357</v>
      </c>
      <c r="D230" s="142"/>
      <c r="E230" s="133">
        <v>6.8550000000000004</v>
      </c>
      <c r="F230" s="110"/>
      <c r="G230" s="110"/>
      <c r="H230" s="157">
        <v>0</v>
      </c>
      <c r="I230" s="110">
        <f t="shared" si="5"/>
        <v>0</v>
      </c>
      <c r="J230" s="315"/>
      <c r="K230" s="315"/>
      <c r="L230" s="107"/>
      <c r="M230" s="107"/>
      <c r="N230" s="107"/>
      <c r="O230" s="107"/>
      <c r="P230" s="107"/>
      <c r="Q230" s="107"/>
      <c r="R230" s="107" t="s">
        <v>121</v>
      </c>
      <c r="S230" s="107">
        <v>0</v>
      </c>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row>
    <row r="231" spans="1:47" outlineLevel="1" x14ac:dyDescent="0.2">
      <c r="A231" s="108"/>
      <c r="B231" s="108"/>
      <c r="C231" s="124" t="s">
        <v>358</v>
      </c>
      <c r="D231" s="142"/>
      <c r="E231" s="133">
        <v>4.5599999999999996</v>
      </c>
      <c r="F231" s="110"/>
      <c r="G231" s="110"/>
      <c r="H231" s="157">
        <v>0</v>
      </c>
      <c r="I231" s="110">
        <f t="shared" si="5"/>
        <v>0</v>
      </c>
      <c r="J231" s="315"/>
      <c r="K231" s="315"/>
      <c r="L231" s="107"/>
      <c r="M231" s="107"/>
      <c r="N231" s="107"/>
      <c r="O231" s="107"/>
      <c r="P231" s="107"/>
      <c r="Q231" s="107"/>
      <c r="R231" s="107" t="s">
        <v>121</v>
      </c>
      <c r="S231" s="107">
        <v>0</v>
      </c>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row>
    <row r="232" spans="1:47" outlineLevel="1" x14ac:dyDescent="0.2">
      <c r="A232" s="108">
        <v>83</v>
      </c>
      <c r="B232" s="108" t="s">
        <v>359</v>
      </c>
      <c r="C232" s="123" t="s">
        <v>360</v>
      </c>
      <c r="D232" s="141" t="s">
        <v>160</v>
      </c>
      <c r="E232" s="110">
        <v>18.27</v>
      </c>
      <c r="F232" s="110"/>
      <c r="G232" s="110">
        <f>ROUND(E232*F232,2)</f>
        <v>0</v>
      </c>
      <c r="H232" s="157" t="s">
        <v>811</v>
      </c>
      <c r="I232" s="110">
        <f t="shared" si="5"/>
        <v>0</v>
      </c>
      <c r="J232" s="315"/>
      <c r="K232" s="315"/>
      <c r="L232" s="107"/>
      <c r="M232" s="107"/>
      <c r="N232" s="107"/>
      <c r="O232" s="107"/>
      <c r="P232" s="107"/>
      <c r="Q232" s="107"/>
      <c r="R232" s="107" t="s">
        <v>119</v>
      </c>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row>
    <row r="233" spans="1:47" outlineLevel="1" x14ac:dyDescent="0.2">
      <c r="A233" s="108"/>
      <c r="B233" s="108"/>
      <c r="C233" s="124" t="s">
        <v>322</v>
      </c>
      <c r="D233" s="142"/>
      <c r="E233" s="133"/>
      <c r="F233" s="110"/>
      <c r="G233" s="110"/>
      <c r="H233" s="157">
        <v>0</v>
      </c>
      <c r="I233" s="110">
        <f t="shared" si="5"/>
        <v>0</v>
      </c>
      <c r="J233" s="315"/>
      <c r="K233" s="315"/>
      <c r="L233" s="107"/>
      <c r="M233" s="107"/>
      <c r="N233" s="107"/>
      <c r="O233" s="107"/>
      <c r="P233" s="107"/>
      <c r="Q233" s="107"/>
      <c r="R233" s="107" t="s">
        <v>121</v>
      </c>
      <c r="S233" s="107">
        <v>0</v>
      </c>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row>
    <row r="234" spans="1:47" outlineLevel="1" x14ac:dyDescent="0.2">
      <c r="A234" s="108"/>
      <c r="B234" s="108"/>
      <c r="C234" s="124" t="s">
        <v>356</v>
      </c>
      <c r="D234" s="142"/>
      <c r="E234" s="133">
        <v>6.8550000000000004</v>
      </c>
      <c r="F234" s="110"/>
      <c r="G234" s="110"/>
      <c r="H234" s="157">
        <v>0</v>
      </c>
      <c r="I234" s="110">
        <f t="shared" si="5"/>
        <v>0</v>
      </c>
      <c r="J234" s="315"/>
      <c r="K234" s="315"/>
      <c r="L234" s="107"/>
      <c r="M234" s="107"/>
      <c r="N234" s="107"/>
      <c r="O234" s="107"/>
      <c r="P234" s="107"/>
      <c r="Q234" s="107"/>
      <c r="R234" s="107" t="s">
        <v>121</v>
      </c>
      <c r="S234" s="107">
        <v>0</v>
      </c>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row>
    <row r="235" spans="1:47" outlineLevel="1" x14ac:dyDescent="0.2">
      <c r="A235" s="108"/>
      <c r="B235" s="108"/>
      <c r="C235" s="124" t="s">
        <v>357</v>
      </c>
      <c r="D235" s="142"/>
      <c r="E235" s="133">
        <v>6.8550000000000004</v>
      </c>
      <c r="F235" s="110"/>
      <c r="G235" s="110"/>
      <c r="H235" s="157">
        <v>0</v>
      </c>
      <c r="I235" s="110">
        <f t="shared" si="5"/>
        <v>0</v>
      </c>
      <c r="J235" s="315"/>
      <c r="K235" s="315"/>
      <c r="L235" s="107"/>
      <c r="M235" s="107"/>
      <c r="N235" s="107"/>
      <c r="O235" s="107"/>
      <c r="P235" s="107"/>
      <c r="Q235" s="107"/>
      <c r="R235" s="107" t="s">
        <v>121</v>
      </c>
      <c r="S235" s="107">
        <v>0</v>
      </c>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row>
    <row r="236" spans="1:47" outlineLevel="1" x14ac:dyDescent="0.2">
      <c r="A236" s="108"/>
      <c r="B236" s="108"/>
      <c r="C236" s="124" t="s">
        <v>358</v>
      </c>
      <c r="D236" s="142"/>
      <c r="E236" s="133">
        <v>4.5599999999999996</v>
      </c>
      <c r="F236" s="110"/>
      <c r="G236" s="110"/>
      <c r="H236" s="157">
        <v>0</v>
      </c>
      <c r="I236" s="110">
        <f t="shared" si="5"/>
        <v>0</v>
      </c>
      <c r="J236" s="315"/>
      <c r="K236" s="315"/>
      <c r="L236" s="107"/>
      <c r="M236" s="107"/>
      <c r="N236" s="107"/>
      <c r="O236" s="107"/>
      <c r="P236" s="107"/>
      <c r="Q236" s="107"/>
      <c r="R236" s="107" t="s">
        <v>121</v>
      </c>
      <c r="S236" s="107">
        <v>0</v>
      </c>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row>
    <row r="237" spans="1:47" x14ac:dyDescent="0.2">
      <c r="A237" s="109" t="s">
        <v>114</v>
      </c>
      <c r="B237" s="109" t="s">
        <v>54</v>
      </c>
      <c r="C237" s="125" t="s">
        <v>55</v>
      </c>
      <c r="D237" s="143"/>
      <c r="E237" s="111"/>
      <c r="F237" s="111"/>
      <c r="G237" s="111">
        <f>SUMIF(R238:R258,"&lt;&gt;NOR",G238:G258)</f>
        <v>0</v>
      </c>
      <c r="H237" s="158"/>
      <c r="I237" s="111">
        <f t="shared" si="5"/>
        <v>0</v>
      </c>
      <c r="J237" s="318"/>
      <c r="K237" s="318"/>
      <c r="R237" t="s">
        <v>115</v>
      </c>
    </row>
    <row r="238" spans="1:47" ht="22.5" outlineLevel="1" x14ac:dyDescent="0.2">
      <c r="A238" s="108">
        <v>84</v>
      </c>
      <c r="B238" s="108" t="s">
        <v>361</v>
      </c>
      <c r="C238" s="123" t="s">
        <v>362</v>
      </c>
      <c r="D238" s="141" t="s">
        <v>179</v>
      </c>
      <c r="E238" s="110">
        <v>89.4</v>
      </c>
      <c r="F238" s="110"/>
      <c r="G238" s="110">
        <f>ROUND(E238*F238,2)</f>
        <v>0</v>
      </c>
      <c r="H238" s="157" t="s">
        <v>811</v>
      </c>
      <c r="I238" s="110">
        <f t="shared" si="5"/>
        <v>0</v>
      </c>
      <c r="J238" s="315"/>
      <c r="K238" s="315"/>
      <c r="L238" s="107"/>
      <c r="M238" s="107"/>
      <c r="N238" s="107"/>
      <c r="O238" s="107"/>
      <c r="P238" s="107"/>
      <c r="Q238" s="107"/>
      <c r="R238" s="107" t="s">
        <v>119</v>
      </c>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row>
    <row r="239" spans="1:47" outlineLevel="1" x14ac:dyDescent="0.2">
      <c r="A239" s="108"/>
      <c r="B239" s="108"/>
      <c r="C239" s="124" t="s">
        <v>363</v>
      </c>
      <c r="D239" s="142"/>
      <c r="E239" s="133">
        <v>22</v>
      </c>
      <c r="F239" s="110"/>
      <c r="G239" s="110"/>
      <c r="H239" s="157">
        <v>0</v>
      </c>
      <c r="I239" s="110">
        <f t="shared" si="5"/>
        <v>0</v>
      </c>
      <c r="J239" s="315"/>
      <c r="K239" s="315"/>
      <c r="L239" s="107"/>
      <c r="M239" s="107"/>
      <c r="N239" s="107"/>
      <c r="O239" s="107"/>
      <c r="P239" s="107"/>
      <c r="Q239" s="107"/>
      <c r="R239" s="107" t="s">
        <v>121</v>
      </c>
      <c r="S239" s="107">
        <v>0</v>
      </c>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row>
    <row r="240" spans="1:47" outlineLevel="1" x14ac:dyDescent="0.2">
      <c r="A240" s="108"/>
      <c r="B240" s="108"/>
      <c r="C240" s="124" t="s">
        <v>364</v>
      </c>
      <c r="D240" s="142"/>
      <c r="E240" s="133">
        <v>67.400000000000006</v>
      </c>
      <c r="F240" s="110"/>
      <c r="G240" s="110"/>
      <c r="H240" s="157">
        <v>0</v>
      </c>
      <c r="I240" s="110">
        <f t="shared" si="5"/>
        <v>0</v>
      </c>
      <c r="J240" s="315"/>
      <c r="K240" s="315"/>
      <c r="L240" s="107"/>
      <c r="M240" s="107"/>
      <c r="N240" s="107"/>
      <c r="O240" s="107"/>
      <c r="P240" s="107"/>
      <c r="Q240" s="107"/>
      <c r="R240" s="107" t="s">
        <v>121</v>
      </c>
      <c r="S240" s="107">
        <v>0</v>
      </c>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row>
    <row r="241" spans="1:47" outlineLevel="1" x14ac:dyDescent="0.2">
      <c r="A241" s="108">
        <v>85</v>
      </c>
      <c r="B241" s="108" t="s">
        <v>365</v>
      </c>
      <c r="C241" s="123" t="s">
        <v>366</v>
      </c>
      <c r="D241" s="141" t="s">
        <v>160</v>
      </c>
      <c r="E241" s="110">
        <v>77.3</v>
      </c>
      <c r="F241" s="110"/>
      <c r="G241" s="110">
        <f>ROUND(E241*F241,2)</f>
        <v>0</v>
      </c>
      <c r="H241" s="157" t="s">
        <v>811</v>
      </c>
      <c r="I241" s="110">
        <f t="shared" si="5"/>
        <v>0</v>
      </c>
      <c r="J241" s="315"/>
      <c r="K241" s="315"/>
      <c r="L241" s="107"/>
      <c r="M241" s="107"/>
      <c r="N241" s="107"/>
      <c r="O241" s="107"/>
      <c r="P241" s="107"/>
      <c r="Q241" s="107"/>
      <c r="R241" s="107" t="s">
        <v>119</v>
      </c>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row>
    <row r="242" spans="1:47" outlineLevel="1" x14ac:dyDescent="0.2">
      <c r="A242" s="108"/>
      <c r="B242" s="108"/>
      <c r="C242" s="124" t="s">
        <v>191</v>
      </c>
      <c r="D242" s="142"/>
      <c r="E242" s="133"/>
      <c r="F242" s="110"/>
      <c r="G242" s="110"/>
      <c r="H242" s="157">
        <v>0</v>
      </c>
      <c r="I242" s="110">
        <f t="shared" si="5"/>
        <v>0</v>
      </c>
      <c r="J242" s="315"/>
      <c r="K242" s="315"/>
      <c r="L242" s="107"/>
      <c r="M242" s="107"/>
      <c r="N242" s="107"/>
      <c r="O242" s="107"/>
      <c r="P242" s="107"/>
      <c r="Q242" s="107"/>
      <c r="R242" s="107" t="s">
        <v>121</v>
      </c>
      <c r="S242" s="107">
        <v>0</v>
      </c>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row>
    <row r="243" spans="1:47" outlineLevel="1" x14ac:dyDescent="0.2">
      <c r="A243" s="108"/>
      <c r="B243" s="108"/>
      <c r="C243" s="124" t="s">
        <v>192</v>
      </c>
      <c r="D243" s="142"/>
      <c r="E243" s="133"/>
      <c r="F243" s="110"/>
      <c r="G243" s="110"/>
      <c r="H243" s="157">
        <v>0</v>
      </c>
      <c r="I243" s="110">
        <f t="shared" si="5"/>
        <v>0</v>
      </c>
      <c r="J243" s="315"/>
      <c r="K243" s="315"/>
      <c r="L243" s="107"/>
      <c r="M243" s="107"/>
      <c r="N243" s="107"/>
      <c r="O243" s="107"/>
      <c r="P243" s="107"/>
      <c r="Q243" s="107"/>
      <c r="R243" s="107" t="s">
        <v>121</v>
      </c>
      <c r="S243" s="107">
        <v>0</v>
      </c>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row>
    <row r="244" spans="1:47" outlineLevel="1" x14ac:dyDescent="0.2">
      <c r="A244" s="108"/>
      <c r="B244" s="108"/>
      <c r="C244" s="124" t="s">
        <v>193</v>
      </c>
      <c r="D244" s="142"/>
      <c r="E244" s="133">
        <v>67.3</v>
      </c>
      <c r="F244" s="110"/>
      <c r="G244" s="110"/>
      <c r="H244" s="157">
        <v>0</v>
      </c>
      <c r="I244" s="110">
        <f t="shared" si="5"/>
        <v>0</v>
      </c>
      <c r="J244" s="315"/>
      <c r="K244" s="315"/>
      <c r="L244" s="107"/>
      <c r="M244" s="107"/>
      <c r="N244" s="107"/>
      <c r="O244" s="107"/>
      <c r="P244" s="107"/>
      <c r="Q244" s="107"/>
      <c r="R244" s="107" t="s">
        <v>121</v>
      </c>
      <c r="S244" s="107">
        <v>0</v>
      </c>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row>
    <row r="245" spans="1:47" outlineLevel="1" x14ac:dyDescent="0.2">
      <c r="A245" s="108"/>
      <c r="B245" s="108"/>
      <c r="C245" s="124" t="s">
        <v>194</v>
      </c>
      <c r="D245" s="142"/>
      <c r="E245" s="133">
        <v>10</v>
      </c>
      <c r="F245" s="110"/>
      <c r="G245" s="110"/>
      <c r="H245" s="157">
        <v>0</v>
      </c>
      <c r="I245" s="110">
        <f t="shared" si="5"/>
        <v>0</v>
      </c>
      <c r="J245" s="315"/>
      <c r="K245" s="315"/>
      <c r="L245" s="107"/>
      <c r="M245" s="107"/>
      <c r="N245" s="107"/>
      <c r="O245" s="107"/>
      <c r="P245" s="107"/>
      <c r="Q245" s="107"/>
      <c r="R245" s="107" t="s">
        <v>121</v>
      </c>
      <c r="S245" s="107">
        <v>0</v>
      </c>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row>
    <row r="246" spans="1:47" outlineLevel="1" x14ac:dyDescent="0.2">
      <c r="A246" s="108">
        <v>86</v>
      </c>
      <c r="B246" s="108" t="s">
        <v>367</v>
      </c>
      <c r="C246" s="123" t="s">
        <v>368</v>
      </c>
      <c r="D246" s="141" t="s">
        <v>160</v>
      </c>
      <c r="E246" s="110">
        <v>109.8</v>
      </c>
      <c r="F246" s="110"/>
      <c r="G246" s="110">
        <f>ROUND(E246*F246,2)</f>
        <v>0</v>
      </c>
      <c r="H246" s="157" t="s">
        <v>811</v>
      </c>
      <c r="I246" s="110">
        <f t="shared" si="5"/>
        <v>0</v>
      </c>
      <c r="J246" s="315"/>
      <c r="K246" s="315"/>
      <c r="L246" s="107"/>
      <c r="M246" s="107"/>
      <c r="N246" s="107"/>
      <c r="O246" s="107"/>
      <c r="P246" s="107"/>
      <c r="Q246" s="107"/>
      <c r="R246" s="107" t="s">
        <v>119</v>
      </c>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row>
    <row r="247" spans="1:47" outlineLevel="1" x14ac:dyDescent="0.2">
      <c r="A247" s="108"/>
      <c r="B247" s="108"/>
      <c r="C247" s="124" t="s">
        <v>369</v>
      </c>
      <c r="D247" s="142"/>
      <c r="E247" s="133">
        <v>32.5</v>
      </c>
      <c r="F247" s="110"/>
      <c r="G247" s="110"/>
      <c r="H247" s="157">
        <v>0</v>
      </c>
      <c r="I247" s="110">
        <f t="shared" si="5"/>
        <v>0</v>
      </c>
      <c r="J247" s="315"/>
      <c r="K247" s="315"/>
      <c r="L247" s="107"/>
      <c r="M247" s="107"/>
      <c r="N247" s="107"/>
      <c r="O247" s="107"/>
      <c r="P247" s="107"/>
      <c r="Q247" s="107"/>
      <c r="R247" s="107" t="s">
        <v>121</v>
      </c>
      <c r="S247" s="107">
        <v>0</v>
      </c>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row>
    <row r="248" spans="1:47" outlineLevel="1" x14ac:dyDescent="0.2">
      <c r="A248" s="108"/>
      <c r="B248" s="108"/>
      <c r="C248" s="124" t="s">
        <v>134</v>
      </c>
      <c r="D248" s="142"/>
      <c r="E248" s="133"/>
      <c r="F248" s="110"/>
      <c r="G248" s="110"/>
      <c r="H248" s="157">
        <v>0</v>
      </c>
      <c r="I248" s="110">
        <f t="shared" si="5"/>
        <v>0</v>
      </c>
      <c r="J248" s="315"/>
      <c r="K248" s="315"/>
      <c r="L248" s="107"/>
      <c r="M248" s="107"/>
      <c r="N248" s="107"/>
      <c r="O248" s="107"/>
      <c r="P248" s="107"/>
      <c r="Q248" s="107"/>
      <c r="R248" s="107" t="s">
        <v>121</v>
      </c>
      <c r="S248" s="107">
        <v>0</v>
      </c>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row>
    <row r="249" spans="1:47" outlineLevel="1" x14ac:dyDescent="0.2">
      <c r="A249" s="108"/>
      <c r="B249" s="108"/>
      <c r="C249" s="124" t="s">
        <v>191</v>
      </c>
      <c r="D249" s="142"/>
      <c r="E249" s="133"/>
      <c r="F249" s="110"/>
      <c r="G249" s="110"/>
      <c r="H249" s="157">
        <v>0</v>
      </c>
      <c r="I249" s="110">
        <f t="shared" si="5"/>
        <v>0</v>
      </c>
      <c r="J249" s="315"/>
      <c r="K249" s="315"/>
      <c r="L249" s="107"/>
      <c r="M249" s="107"/>
      <c r="N249" s="107"/>
      <c r="O249" s="107"/>
      <c r="P249" s="107"/>
      <c r="Q249" s="107"/>
      <c r="R249" s="107" t="s">
        <v>121</v>
      </c>
      <c r="S249" s="107">
        <v>0</v>
      </c>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row>
    <row r="250" spans="1:47" outlineLevel="1" x14ac:dyDescent="0.2">
      <c r="A250" s="108"/>
      <c r="B250" s="108"/>
      <c r="C250" s="124" t="s">
        <v>192</v>
      </c>
      <c r="D250" s="142"/>
      <c r="E250" s="133"/>
      <c r="F250" s="110"/>
      <c r="G250" s="110"/>
      <c r="H250" s="157">
        <v>0</v>
      </c>
      <c r="I250" s="110">
        <f t="shared" si="5"/>
        <v>0</v>
      </c>
      <c r="J250" s="315"/>
      <c r="K250" s="315"/>
      <c r="L250" s="107"/>
      <c r="M250" s="107"/>
      <c r="N250" s="107"/>
      <c r="O250" s="107"/>
      <c r="P250" s="107"/>
      <c r="Q250" s="107"/>
      <c r="R250" s="107" t="s">
        <v>121</v>
      </c>
      <c r="S250" s="107">
        <v>0</v>
      </c>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row>
    <row r="251" spans="1:47" outlineLevel="1" x14ac:dyDescent="0.2">
      <c r="A251" s="108"/>
      <c r="B251" s="108"/>
      <c r="C251" s="124" t="s">
        <v>193</v>
      </c>
      <c r="D251" s="142"/>
      <c r="E251" s="133">
        <v>67.3</v>
      </c>
      <c r="F251" s="110"/>
      <c r="G251" s="110"/>
      <c r="H251" s="157">
        <v>0</v>
      </c>
      <c r="I251" s="110">
        <f t="shared" si="5"/>
        <v>0</v>
      </c>
      <c r="J251" s="315"/>
      <c r="K251" s="315"/>
      <c r="L251" s="107"/>
      <c r="M251" s="107"/>
      <c r="N251" s="107"/>
      <c r="O251" s="107"/>
      <c r="P251" s="107"/>
      <c r="Q251" s="107"/>
      <c r="R251" s="107" t="s">
        <v>121</v>
      </c>
      <c r="S251" s="107">
        <v>0</v>
      </c>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row>
    <row r="252" spans="1:47" outlineLevel="1" x14ac:dyDescent="0.2">
      <c r="A252" s="108"/>
      <c r="B252" s="108"/>
      <c r="C252" s="124" t="s">
        <v>194</v>
      </c>
      <c r="D252" s="142"/>
      <c r="E252" s="133">
        <v>10</v>
      </c>
      <c r="F252" s="110"/>
      <c r="G252" s="110"/>
      <c r="H252" s="157">
        <v>0</v>
      </c>
      <c r="I252" s="110">
        <f t="shared" si="5"/>
        <v>0</v>
      </c>
      <c r="J252" s="315"/>
      <c r="K252" s="315"/>
      <c r="L252" s="107"/>
      <c r="M252" s="107"/>
      <c r="N252" s="107"/>
      <c r="O252" s="107"/>
      <c r="P252" s="107"/>
      <c r="Q252" s="107"/>
      <c r="R252" s="107" t="s">
        <v>121</v>
      </c>
      <c r="S252" s="107">
        <v>0</v>
      </c>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row>
    <row r="253" spans="1:47" ht="22.5" outlineLevel="1" x14ac:dyDescent="0.2">
      <c r="A253" s="108">
        <v>87</v>
      </c>
      <c r="B253" s="108" t="s">
        <v>370</v>
      </c>
      <c r="C253" s="123" t="s">
        <v>371</v>
      </c>
      <c r="D253" s="141" t="s">
        <v>160</v>
      </c>
      <c r="E253" s="110">
        <v>32.5</v>
      </c>
      <c r="F253" s="110"/>
      <c r="G253" s="110">
        <f>ROUND(E253*F253,2)</f>
        <v>0</v>
      </c>
      <c r="H253" s="157" t="s">
        <v>811</v>
      </c>
      <c r="I253" s="110">
        <f t="shared" si="5"/>
        <v>0</v>
      </c>
      <c r="J253" s="315"/>
      <c r="K253" s="315"/>
      <c r="L253" s="107"/>
      <c r="M253" s="107"/>
      <c r="N253" s="107"/>
      <c r="O253" s="107"/>
      <c r="P253" s="107"/>
      <c r="Q253" s="107"/>
      <c r="R253" s="107" t="s">
        <v>119</v>
      </c>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row>
    <row r="254" spans="1:47" outlineLevel="1" x14ac:dyDescent="0.2">
      <c r="A254" s="108"/>
      <c r="B254" s="108"/>
      <c r="C254" s="124" t="s">
        <v>369</v>
      </c>
      <c r="D254" s="142"/>
      <c r="E254" s="133">
        <v>32.5</v>
      </c>
      <c r="F254" s="110"/>
      <c r="G254" s="110"/>
      <c r="H254" s="157">
        <v>0</v>
      </c>
      <c r="I254" s="110">
        <f t="shared" si="5"/>
        <v>0</v>
      </c>
      <c r="J254" s="315"/>
      <c r="K254" s="315"/>
      <c r="L254" s="107"/>
      <c r="M254" s="107"/>
      <c r="N254" s="107"/>
      <c r="O254" s="107"/>
      <c r="P254" s="107"/>
      <c r="Q254" s="107"/>
      <c r="R254" s="107" t="s">
        <v>121</v>
      </c>
      <c r="S254" s="107">
        <v>0</v>
      </c>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row>
    <row r="255" spans="1:47" ht="22.5" outlineLevel="1" x14ac:dyDescent="0.2">
      <c r="A255" s="108">
        <v>88</v>
      </c>
      <c r="B255" s="108" t="s">
        <v>372</v>
      </c>
      <c r="C255" s="123" t="s">
        <v>373</v>
      </c>
      <c r="D255" s="141" t="s">
        <v>160</v>
      </c>
      <c r="E255" s="110">
        <v>10</v>
      </c>
      <c r="F255" s="110"/>
      <c r="G255" s="110">
        <f>ROUND(E255*F255,2)</f>
        <v>0</v>
      </c>
      <c r="H255" s="157" t="s">
        <v>810</v>
      </c>
      <c r="I255" s="110">
        <f t="shared" si="5"/>
        <v>0</v>
      </c>
      <c r="J255" s="315"/>
      <c r="K255" s="315"/>
      <c r="L255" s="107"/>
      <c r="M255" s="107"/>
      <c r="N255" s="107"/>
      <c r="O255" s="107"/>
      <c r="P255" s="107"/>
      <c r="Q255" s="107"/>
      <c r="R255" s="107" t="s">
        <v>119</v>
      </c>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row>
    <row r="256" spans="1:47" outlineLevel="1" x14ac:dyDescent="0.2">
      <c r="A256" s="108"/>
      <c r="B256" s="108"/>
      <c r="C256" s="124" t="s">
        <v>191</v>
      </c>
      <c r="D256" s="142"/>
      <c r="E256" s="133"/>
      <c r="F256" s="110"/>
      <c r="G256" s="110"/>
      <c r="H256" s="157">
        <v>0</v>
      </c>
      <c r="I256" s="110">
        <f t="shared" si="5"/>
        <v>0</v>
      </c>
      <c r="J256" s="315"/>
      <c r="K256" s="315"/>
      <c r="L256" s="107"/>
      <c r="M256" s="107"/>
      <c r="N256" s="107"/>
      <c r="O256" s="107"/>
      <c r="P256" s="107"/>
      <c r="Q256" s="107"/>
      <c r="R256" s="107" t="s">
        <v>121</v>
      </c>
      <c r="S256" s="107">
        <v>0</v>
      </c>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row>
    <row r="257" spans="1:47" outlineLevel="1" x14ac:dyDescent="0.2">
      <c r="A257" s="108"/>
      <c r="B257" s="108"/>
      <c r="C257" s="124" t="s">
        <v>192</v>
      </c>
      <c r="D257" s="142"/>
      <c r="E257" s="133"/>
      <c r="F257" s="110"/>
      <c r="G257" s="110"/>
      <c r="H257" s="157">
        <v>0</v>
      </c>
      <c r="I257" s="110">
        <f t="shared" si="5"/>
        <v>0</v>
      </c>
      <c r="J257" s="315"/>
      <c r="K257" s="315"/>
      <c r="L257" s="107"/>
      <c r="M257" s="107"/>
      <c r="N257" s="107"/>
      <c r="O257" s="107"/>
      <c r="P257" s="107"/>
      <c r="Q257" s="107"/>
      <c r="R257" s="107" t="s">
        <v>121</v>
      </c>
      <c r="S257" s="107">
        <v>0</v>
      </c>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row>
    <row r="258" spans="1:47" outlineLevel="1" x14ac:dyDescent="0.2">
      <c r="A258" s="108"/>
      <c r="B258" s="108"/>
      <c r="C258" s="124" t="s">
        <v>194</v>
      </c>
      <c r="D258" s="142"/>
      <c r="E258" s="133">
        <v>10</v>
      </c>
      <c r="F258" s="110"/>
      <c r="G258" s="110"/>
      <c r="H258" s="157">
        <v>0</v>
      </c>
      <c r="I258" s="110">
        <f t="shared" si="5"/>
        <v>0</v>
      </c>
      <c r="J258" s="315"/>
      <c r="K258" s="315"/>
      <c r="L258" s="107"/>
      <c r="M258" s="107"/>
      <c r="N258" s="107"/>
      <c r="O258" s="107"/>
      <c r="P258" s="107"/>
      <c r="Q258" s="107"/>
      <c r="R258" s="107" t="s">
        <v>121</v>
      </c>
      <c r="S258" s="107">
        <v>0</v>
      </c>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row>
    <row r="259" spans="1:47" x14ac:dyDescent="0.2">
      <c r="A259" s="109" t="s">
        <v>114</v>
      </c>
      <c r="B259" s="109" t="s">
        <v>56</v>
      </c>
      <c r="C259" s="125" t="s">
        <v>57</v>
      </c>
      <c r="D259" s="143"/>
      <c r="E259" s="111"/>
      <c r="F259" s="111"/>
      <c r="G259" s="111">
        <f>SUMIF(R260:R280,"&lt;&gt;NOR",G260:G280)</f>
        <v>0</v>
      </c>
      <c r="H259" s="158"/>
      <c r="I259" s="111">
        <f t="shared" si="5"/>
        <v>0</v>
      </c>
      <c r="J259" s="318"/>
      <c r="K259" s="318"/>
      <c r="R259" t="s">
        <v>115</v>
      </c>
    </row>
    <row r="260" spans="1:47" outlineLevel="1" x14ac:dyDescent="0.2">
      <c r="A260" s="108">
        <v>89</v>
      </c>
      <c r="B260" s="108" t="s">
        <v>374</v>
      </c>
      <c r="C260" s="123" t="s">
        <v>375</v>
      </c>
      <c r="D260" s="141" t="s">
        <v>160</v>
      </c>
      <c r="E260" s="110">
        <v>65.172499999999999</v>
      </c>
      <c r="F260" s="110"/>
      <c r="G260" s="110">
        <f>ROUND(E260*F260,2)</f>
        <v>0</v>
      </c>
      <c r="H260" s="157" t="s">
        <v>811</v>
      </c>
      <c r="I260" s="110">
        <f t="shared" si="5"/>
        <v>0</v>
      </c>
      <c r="J260" s="315"/>
      <c r="K260" s="315"/>
      <c r="L260" s="107"/>
      <c r="M260" s="107"/>
      <c r="N260" s="107"/>
      <c r="O260" s="107"/>
      <c r="P260" s="107"/>
      <c r="Q260" s="107"/>
      <c r="R260" s="107" t="s">
        <v>119</v>
      </c>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row>
    <row r="261" spans="1:47" outlineLevel="1" x14ac:dyDescent="0.2">
      <c r="A261" s="108"/>
      <c r="B261" s="108"/>
      <c r="C261" s="124" t="s">
        <v>376</v>
      </c>
      <c r="D261" s="142"/>
      <c r="E261" s="133">
        <v>33.65</v>
      </c>
      <c r="F261" s="110"/>
      <c r="G261" s="110"/>
      <c r="H261" s="157">
        <v>0</v>
      </c>
      <c r="I261" s="110">
        <f t="shared" si="5"/>
        <v>0</v>
      </c>
      <c r="J261" s="315"/>
      <c r="K261" s="315"/>
      <c r="L261" s="107"/>
      <c r="M261" s="107"/>
      <c r="N261" s="107"/>
      <c r="O261" s="107"/>
      <c r="P261" s="107"/>
      <c r="Q261" s="107"/>
      <c r="R261" s="107" t="s">
        <v>121</v>
      </c>
      <c r="S261" s="107">
        <v>0</v>
      </c>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row>
    <row r="262" spans="1:47" outlineLevel="1" x14ac:dyDescent="0.2">
      <c r="A262" s="108"/>
      <c r="B262" s="108"/>
      <c r="C262" s="124" t="s">
        <v>377</v>
      </c>
      <c r="D262" s="142"/>
      <c r="E262" s="133">
        <v>31.522500000000001</v>
      </c>
      <c r="F262" s="110"/>
      <c r="G262" s="110"/>
      <c r="H262" s="157">
        <v>0</v>
      </c>
      <c r="I262" s="110">
        <f t="shared" si="5"/>
        <v>0</v>
      </c>
      <c r="J262" s="315"/>
      <c r="K262" s="315"/>
      <c r="L262" s="107"/>
      <c r="M262" s="107"/>
      <c r="N262" s="107"/>
      <c r="O262" s="107"/>
      <c r="P262" s="107"/>
      <c r="Q262" s="107"/>
      <c r="R262" s="107" t="s">
        <v>121</v>
      </c>
      <c r="S262" s="107">
        <v>0</v>
      </c>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row>
    <row r="263" spans="1:47" outlineLevel="1" x14ac:dyDescent="0.2">
      <c r="A263" s="108">
        <v>90</v>
      </c>
      <c r="B263" s="108" t="s">
        <v>378</v>
      </c>
      <c r="C263" s="123" t="s">
        <v>379</v>
      </c>
      <c r="D263" s="141" t="s">
        <v>179</v>
      </c>
      <c r="E263" s="110">
        <v>113.15</v>
      </c>
      <c r="F263" s="110"/>
      <c r="G263" s="110">
        <f>ROUND(E263*F263,2)</f>
        <v>0</v>
      </c>
      <c r="H263" s="157" t="s">
        <v>811</v>
      </c>
      <c r="I263" s="110">
        <f t="shared" si="5"/>
        <v>0</v>
      </c>
      <c r="J263" s="315"/>
      <c r="K263" s="315"/>
      <c r="L263" s="107"/>
      <c r="M263" s="107"/>
      <c r="N263" s="107"/>
      <c r="O263" s="107"/>
      <c r="P263" s="107"/>
      <c r="Q263" s="107"/>
      <c r="R263" s="107" t="s">
        <v>119</v>
      </c>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row>
    <row r="264" spans="1:47" outlineLevel="1" x14ac:dyDescent="0.2">
      <c r="A264" s="108"/>
      <c r="B264" s="108"/>
      <c r="C264" s="124" t="s">
        <v>380</v>
      </c>
      <c r="D264" s="142"/>
      <c r="E264" s="133">
        <v>58</v>
      </c>
      <c r="F264" s="110"/>
      <c r="G264" s="110"/>
      <c r="H264" s="157">
        <v>0</v>
      </c>
      <c r="I264" s="110">
        <f t="shared" si="5"/>
        <v>0</v>
      </c>
      <c r="J264" s="315"/>
      <c r="K264" s="315"/>
      <c r="L264" s="107"/>
      <c r="M264" s="107"/>
      <c r="N264" s="107"/>
      <c r="O264" s="107"/>
      <c r="P264" s="107"/>
      <c r="Q264" s="107"/>
      <c r="R264" s="107" t="s">
        <v>121</v>
      </c>
      <c r="S264" s="107">
        <v>0</v>
      </c>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row>
    <row r="265" spans="1:47" outlineLevel="1" x14ac:dyDescent="0.2">
      <c r="A265" s="108"/>
      <c r="B265" s="108"/>
      <c r="C265" s="124" t="s">
        <v>381</v>
      </c>
      <c r="D265" s="142"/>
      <c r="E265" s="133">
        <v>55.15</v>
      </c>
      <c r="F265" s="110"/>
      <c r="G265" s="110"/>
      <c r="H265" s="157">
        <v>0</v>
      </c>
      <c r="I265" s="110">
        <f t="shared" ref="I265:I326" si="6">G265</f>
        <v>0</v>
      </c>
      <c r="J265" s="315"/>
      <c r="K265" s="315"/>
      <c r="L265" s="107"/>
      <c r="M265" s="107"/>
      <c r="N265" s="107"/>
      <c r="O265" s="107"/>
      <c r="P265" s="107"/>
      <c r="Q265" s="107"/>
      <c r="R265" s="107" t="s">
        <v>121</v>
      </c>
      <c r="S265" s="107">
        <v>0</v>
      </c>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row>
    <row r="266" spans="1:47" outlineLevel="1" x14ac:dyDescent="0.2">
      <c r="A266" s="108">
        <v>91</v>
      </c>
      <c r="B266" s="108" t="s">
        <v>382</v>
      </c>
      <c r="C266" s="123" t="s">
        <v>383</v>
      </c>
      <c r="D266" s="141" t="s">
        <v>160</v>
      </c>
      <c r="E266" s="110">
        <v>1093</v>
      </c>
      <c r="F266" s="110"/>
      <c r="G266" s="110">
        <f>ROUND(E266*F266,2)</f>
        <v>0</v>
      </c>
      <c r="H266" s="157" t="s">
        <v>811</v>
      </c>
      <c r="I266" s="110">
        <f t="shared" si="6"/>
        <v>0</v>
      </c>
      <c r="J266" s="315"/>
      <c r="K266" s="315"/>
      <c r="L266" s="107"/>
      <c r="M266" s="107"/>
      <c r="N266" s="107"/>
      <c r="O266" s="107"/>
      <c r="P266" s="107"/>
      <c r="Q266" s="107"/>
      <c r="R266" s="107" t="s">
        <v>119</v>
      </c>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row>
    <row r="267" spans="1:47" outlineLevel="1" x14ac:dyDescent="0.2">
      <c r="A267" s="108"/>
      <c r="B267" s="108"/>
      <c r="C267" s="124" t="s">
        <v>384</v>
      </c>
      <c r="D267" s="142"/>
      <c r="E267" s="133">
        <v>1093</v>
      </c>
      <c r="F267" s="110"/>
      <c r="G267" s="110"/>
      <c r="H267" s="157">
        <v>0</v>
      </c>
      <c r="I267" s="110">
        <f t="shared" si="6"/>
        <v>0</v>
      </c>
      <c r="J267" s="315"/>
      <c r="K267" s="315"/>
      <c r="L267" s="107"/>
      <c r="M267" s="107"/>
      <c r="N267" s="107"/>
      <c r="O267" s="107"/>
      <c r="P267" s="107"/>
      <c r="Q267" s="107"/>
      <c r="R267" s="107" t="s">
        <v>121</v>
      </c>
      <c r="S267" s="107">
        <v>0</v>
      </c>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row>
    <row r="268" spans="1:47" outlineLevel="1" x14ac:dyDescent="0.2">
      <c r="A268" s="108">
        <v>92</v>
      </c>
      <c r="B268" s="108" t="s">
        <v>385</v>
      </c>
      <c r="C268" s="123" t="s">
        <v>386</v>
      </c>
      <c r="D268" s="141" t="s">
        <v>160</v>
      </c>
      <c r="E268" s="110">
        <v>265.98500000000001</v>
      </c>
      <c r="F268" s="110"/>
      <c r="G268" s="110">
        <f>ROUND(E268*F268,2)</f>
        <v>0</v>
      </c>
      <c r="H268" s="157" t="s">
        <v>811</v>
      </c>
      <c r="I268" s="110">
        <f t="shared" si="6"/>
        <v>0</v>
      </c>
      <c r="J268" s="315"/>
      <c r="K268" s="315"/>
      <c r="L268" s="107"/>
      <c r="M268" s="107"/>
      <c r="N268" s="107"/>
      <c r="O268" s="107"/>
      <c r="P268" s="107"/>
      <c r="Q268" s="107"/>
      <c r="R268" s="107" t="s">
        <v>119</v>
      </c>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row>
    <row r="269" spans="1:47" ht="33.75" outlineLevel="1" x14ac:dyDescent="0.2">
      <c r="A269" s="108"/>
      <c r="B269" s="108"/>
      <c r="C269" s="124" t="s">
        <v>387</v>
      </c>
      <c r="D269" s="142"/>
      <c r="E269" s="133">
        <v>265.98500000000001</v>
      </c>
      <c r="F269" s="110"/>
      <c r="G269" s="110"/>
      <c r="H269" s="157">
        <v>0</v>
      </c>
      <c r="I269" s="110">
        <f t="shared" si="6"/>
        <v>0</v>
      </c>
      <c r="J269" s="315"/>
      <c r="K269" s="315"/>
      <c r="L269" s="107"/>
      <c r="M269" s="107"/>
      <c r="N269" s="107"/>
      <c r="O269" s="107"/>
      <c r="P269" s="107"/>
      <c r="Q269" s="107"/>
      <c r="R269" s="107" t="s">
        <v>121</v>
      </c>
      <c r="S269" s="107">
        <v>0</v>
      </c>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row>
    <row r="270" spans="1:47" outlineLevel="1" x14ac:dyDescent="0.2">
      <c r="A270" s="108">
        <v>93</v>
      </c>
      <c r="B270" s="108" t="s">
        <v>388</v>
      </c>
      <c r="C270" s="123" t="s">
        <v>389</v>
      </c>
      <c r="D270" s="141" t="s">
        <v>160</v>
      </c>
      <c r="E270" s="110">
        <v>836.01499999999999</v>
      </c>
      <c r="F270" s="110"/>
      <c r="G270" s="110">
        <f>ROUND(E270*F270,2)</f>
        <v>0</v>
      </c>
      <c r="H270" s="157" t="s">
        <v>811</v>
      </c>
      <c r="I270" s="110">
        <f t="shared" si="6"/>
        <v>0</v>
      </c>
      <c r="J270" s="315"/>
      <c r="K270" s="315"/>
      <c r="L270" s="107"/>
      <c r="M270" s="107"/>
      <c r="N270" s="107"/>
      <c r="O270" s="107"/>
      <c r="P270" s="107"/>
      <c r="Q270" s="107"/>
      <c r="R270" s="107" t="s">
        <v>119</v>
      </c>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row>
    <row r="271" spans="1:47" outlineLevel="1" x14ac:dyDescent="0.2">
      <c r="A271" s="108"/>
      <c r="B271" s="108"/>
      <c r="C271" s="124" t="s">
        <v>384</v>
      </c>
      <c r="D271" s="142"/>
      <c r="E271" s="133">
        <v>1093</v>
      </c>
      <c r="F271" s="110"/>
      <c r="G271" s="110"/>
      <c r="H271" s="157">
        <v>0</v>
      </c>
      <c r="I271" s="110">
        <f t="shared" si="6"/>
        <v>0</v>
      </c>
      <c r="J271" s="315"/>
      <c r="K271" s="315"/>
      <c r="L271" s="107"/>
      <c r="M271" s="107"/>
      <c r="N271" s="107"/>
      <c r="O271" s="107"/>
      <c r="P271" s="107"/>
      <c r="Q271" s="107"/>
      <c r="R271" s="107" t="s">
        <v>121</v>
      </c>
      <c r="S271" s="107">
        <v>0</v>
      </c>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row>
    <row r="272" spans="1:47" outlineLevel="1" x14ac:dyDescent="0.2">
      <c r="A272" s="108"/>
      <c r="B272" s="108"/>
      <c r="C272" s="124" t="s">
        <v>390</v>
      </c>
      <c r="D272" s="142"/>
      <c r="E272" s="133">
        <v>-256.98500000000001</v>
      </c>
      <c r="F272" s="110"/>
      <c r="G272" s="110"/>
      <c r="H272" s="157">
        <v>0</v>
      </c>
      <c r="I272" s="110">
        <f t="shared" si="6"/>
        <v>0</v>
      </c>
      <c r="J272" s="315"/>
      <c r="K272" s="315"/>
      <c r="L272" s="107"/>
      <c r="M272" s="107"/>
      <c r="N272" s="107"/>
      <c r="O272" s="107"/>
      <c r="P272" s="107"/>
      <c r="Q272" s="107"/>
      <c r="R272" s="107" t="s">
        <v>121</v>
      </c>
      <c r="S272" s="107">
        <v>0</v>
      </c>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row>
    <row r="273" spans="1:47" outlineLevel="1" x14ac:dyDescent="0.2">
      <c r="A273" s="108">
        <v>94</v>
      </c>
      <c r="B273" s="108" t="s">
        <v>391</v>
      </c>
      <c r="C273" s="123" t="s">
        <v>392</v>
      </c>
      <c r="D273" s="141" t="s">
        <v>160</v>
      </c>
      <c r="E273" s="110">
        <v>1093</v>
      </c>
      <c r="F273" s="110"/>
      <c r="G273" s="110">
        <f>ROUND(E273*F273,2)</f>
        <v>0</v>
      </c>
      <c r="H273" s="157" t="s">
        <v>811</v>
      </c>
      <c r="I273" s="110">
        <f t="shared" si="6"/>
        <v>0</v>
      </c>
      <c r="J273" s="315"/>
      <c r="K273" s="315"/>
      <c r="L273" s="107"/>
      <c r="M273" s="107"/>
      <c r="N273" s="107"/>
      <c r="O273" s="107"/>
      <c r="P273" s="107"/>
      <c r="Q273" s="107"/>
      <c r="R273" s="107" t="s">
        <v>119</v>
      </c>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row>
    <row r="274" spans="1:47" outlineLevel="1" x14ac:dyDescent="0.2">
      <c r="A274" s="108"/>
      <c r="B274" s="108"/>
      <c r="C274" s="124" t="s">
        <v>384</v>
      </c>
      <c r="D274" s="142"/>
      <c r="E274" s="133">
        <v>1093</v>
      </c>
      <c r="F274" s="110"/>
      <c r="G274" s="110"/>
      <c r="H274" s="157">
        <v>0</v>
      </c>
      <c r="I274" s="110">
        <f t="shared" si="6"/>
        <v>0</v>
      </c>
      <c r="J274" s="315"/>
      <c r="K274" s="315"/>
      <c r="L274" s="107"/>
      <c r="M274" s="107"/>
      <c r="N274" s="107"/>
      <c r="O274" s="107"/>
      <c r="P274" s="107"/>
      <c r="Q274" s="107"/>
      <c r="R274" s="107" t="s">
        <v>121</v>
      </c>
      <c r="S274" s="107">
        <v>0</v>
      </c>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row>
    <row r="275" spans="1:47" outlineLevel="1" x14ac:dyDescent="0.2">
      <c r="A275" s="108">
        <v>95</v>
      </c>
      <c r="B275" s="108" t="s">
        <v>393</v>
      </c>
      <c r="C275" s="123" t="s">
        <v>394</v>
      </c>
      <c r="D275" s="141" t="s">
        <v>179</v>
      </c>
      <c r="E275" s="110">
        <v>334.9</v>
      </c>
      <c r="F275" s="110"/>
      <c r="G275" s="110">
        <f>ROUND(E275*F275,2)</f>
        <v>0</v>
      </c>
      <c r="H275" s="157" t="s">
        <v>811</v>
      </c>
      <c r="I275" s="110">
        <f t="shared" si="6"/>
        <v>0</v>
      </c>
      <c r="J275" s="315"/>
      <c r="K275" s="315"/>
      <c r="L275" s="107"/>
      <c r="M275" s="107"/>
      <c r="N275" s="107"/>
      <c r="O275" s="107"/>
      <c r="P275" s="107"/>
      <c r="Q275" s="107"/>
      <c r="R275" s="107" t="s">
        <v>119</v>
      </c>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row>
    <row r="276" spans="1:47" outlineLevel="1" x14ac:dyDescent="0.2">
      <c r="A276" s="108"/>
      <c r="B276" s="108"/>
      <c r="C276" s="124" t="s">
        <v>395</v>
      </c>
      <c r="D276" s="142"/>
      <c r="E276" s="133">
        <v>334.9</v>
      </c>
      <c r="F276" s="110"/>
      <c r="G276" s="110"/>
      <c r="H276" s="157">
        <v>0</v>
      </c>
      <c r="I276" s="110">
        <f t="shared" si="6"/>
        <v>0</v>
      </c>
      <c r="J276" s="315"/>
      <c r="K276" s="315"/>
      <c r="L276" s="107"/>
      <c r="M276" s="107"/>
      <c r="N276" s="107"/>
      <c r="O276" s="107"/>
      <c r="P276" s="107"/>
      <c r="Q276" s="107"/>
      <c r="R276" s="107" t="s">
        <v>121</v>
      </c>
      <c r="S276" s="107">
        <v>0</v>
      </c>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row>
    <row r="277" spans="1:47" outlineLevel="1" x14ac:dyDescent="0.2">
      <c r="A277" s="108">
        <v>96</v>
      </c>
      <c r="B277" s="108" t="s">
        <v>396</v>
      </c>
      <c r="C277" s="123" t="s">
        <v>397</v>
      </c>
      <c r="D277" s="141" t="s">
        <v>179</v>
      </c>
      <c r="E277" s="110">
        <v>250</v>
      </c>
      <c r="F277" s="110"/>
      <c r="G277" s="110">
        <f>ROUND(E277*F277,2)</f>
        <v>0</v>
      </c>
      <c r="H277" s="157" t="s">
        <v>811</v>
      </c>
      <c r="I277" s="110">
        <f t="shared" si="6"/>
        <v>0</v>
      </c>
      <c r="J277" s="315"/>
      <c r="K277" s="315"/>
      <c r="L277" s="107"/>
      <c r="M277" s="107"/>
      <c r="N277" s="107"/>
      <c r="O277" s="107"/>
      <c r="P277" s="107"/>
      <c r="Q277" s="107"/>
      <c r="R277" s="107" t="s">
        <v>119</v>
      </c>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row>
    <row r="278" spans="1:47" outlineLevel="1" x14ac:dyDescent="0.2">
      <c r="A278" s="108"/>
      <c r="B278" s="108"/>
      <c r="C278" s="124" t="s">
        <v>398</v>
      </c>
      <c r="D278" s="142"/>
      <c r="E278" s="133">
        <v>250</v>
      </c>
      <c r="F278" s="110"/>
      <c r="G278" s="110"/>
      <c r="H278" s="157">
        <v>0</v>
      </c>
      <c r="I278" s="110">
        <f t="shared" si="6"/>
        <v>0</v>
      </c>
      <c r="J278" s="315"/>
      <c r="K278" s="315"/>
      <c r="L278" s="107"/>
      <c r="M278" s="107"/>
      <c r="N278" s="107"/>
      <c r="O278" s="107"/>
      <c r="P278" s="107"/>
      <c r="Q278" s="107"/>
      <c r="R278" s="107" t="s">
        <v>121</v>
      </c>
      <c r="S278" s="107">
        <v>0</v>
      </c>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row>
    <row r="279" spans="1:47" outlineLevel="1" x14ac:dyDescent="0.2">
      <c r="A279" s="108">
        <v>97</v>
      </c>
      <c r="B279" s="108" t="s">
        <v>399</v>
      </c>
      <c r="C279" s="123" t="s">
        <v>400</v>
      </c>
      <c r="D279" s="141" t="s">
        <v>179</v>
      </c>
      <c r="E279" s="110">
        <v>100</v>
      </c>
      <c r="F279" s="110"/>
      <c r="G279" s="110">
        <f>ROUND(E279*F279,2)</f>
        <v>0</v>
      </c>
      <c r="H279" s="157" t="s">
        <v>811</v>
      </c>
      <c r="I279" s="110">
        <f t="shared" si="6"/>
        <v>0</v>
      </c>
      <c r="J279" s="315"/>
      <c r="K279" s="315"/>
      <c r="L279" s="107"/>
      <c r="M279" s="107"/>
      <c r="N279" s="107"/>
      <c r="O279" s="107"/>
      <c r="P279" s="107"/>
      <c r="Q279" s="107"/>
      <c r="R279" s="107" t="s">
        <v>119</v>
      </c>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row>
    <row r="280" spans="1:47" outlineLevel="1" x14ac:dyDescent="0.2">
      <c r="A280" s="108"/>
      <c r="B280" s="108"/>
      <c r="C280" s="124" t="s">
        <v>401</v>
      </c>
      <c r="D280" s="142"/>
      <c r="E280" s="133">
        <v>100</v>
      </c>
      <c r="F280" s="110"/>
      <c r="G280" s="110"/>
      <c r="H280" s="157">
        <v>0</v>
      </c>
      <c r="I280" s="110">
        <f t="shared" si="6"/>
        <v>0</v>
      </c>
      <c r="J280" s="315"/>
      <c r="K280" s="315"/>
      <c r="L280" s="107"/>
      <c r="M280" s="107"/>
      <c r="N280" s="107"/>
      <c r="O280" s="107"/>
      <c r="P280" s="107"/>
      <c r="Q280" s="107"/>
      <c r="R280" s="107" t="s">
        <v>121</v>
      </c>
      <c r="S280" s="107">
        <v>0</v>
      </c>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row>
    <row r="281" spans="1:47" x14ac:dyDescent="0.2">
      <c r="A281" s="109" t="s">
        <v>114</v>
      </c>
      <c r="B281" s="109" t="s">
        <v>58</v>
      </c>
      <c r="C281" s="125" t="s">
        <v>59</v>
      </c>
      <c r="D281" s="143"/>
      <c r="E281" s="111"/>
      <c r="F281" s="111"/>
      <c r="G281" s="111">
        <f>SUMIF(R282:R365,"&lt;&gt;NOR",G282:G365)</f>
        <v>0</v>
      </c>
      <c r="H281" s="158"/>
      <c r="I281" s="111">
        <f>SUMIF(T282:T365,"&lt;&gt;NOR",I282:I365)</f>
        <v>0</v>
      </c>
      <c r="J281" s="318"/>
      <c r="K281" s="318">
        <f>SUMIF(V282:V365,"&lt;&gt;NOR",K282:K365)</f>
        <v>0</v>
      </c>
      <c r="R281" t="s">
        <v>115</v>
      </c>
    </row>
    <row r="282" spans="1:47" outlineLevel="1" x14ac:dyDescent="0.2">
      <c r="A282" s="108">
        <v>98</v>
      </c>
      <c r="B282" s="108" t="s">
        <v>402</v>
      </c>
      <c r="C282" s="123" t="s">
        <v>403</v>
      </c>
      <c r="D282" s="141" t="s">
        <v>160</v>
      </c>
      <c r="E282" s="110">
        <v>65.172499999999999</v>
      </c>
      <c r="F282" s="110"/>
      <c r="G282" s="110">
        <f>ROUND(E282*F282,2)</f>
        <v>0</v>
      </c>
      <c r="H282" s="157" t="s">
        <v>811</v>
      </c>
      <c r="I282" s="110">
        <f t="shared" si="6"/>
        <v>0</v>
      </c>
      <c r="J282" s="315"/>
      <c r="K282" s="315"/>
      <c r="L282" s="107"/>
      <c r="M282" s="107"/>
      <c r="N282" s="107"/>
      <c r="O282" s="107"/>
      <c r="P282" s="107"/>
      <c r="Q282" s="107"/>
      <c r="R282" s="107" t="s">
        <v>119</v>
      </c>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row>
    <row r="283" spans="1:47" outlineLevel="1" x14ac:dyDescent="0.2">
      <c r="A283" s="108"/>
      <c r="B283" s="108"/>
      <c r="C283" s="124" t="s">
        <v>376</v>
      </c>
      <c r="D283" s="142"/>
      <c r="E283" s="133">
        <v>33.65</v>
      </c>
      <c r="F283" s="110"/>
      <c r="G283" s="110"/>
      <c r="H283" s="157">
        <v>0</v>
      </c>
      <c r="I283" s="110">
        <f t="shared" si="6"/>
        <v>0</v>
      </c>
      <c r="J283" s="315"/>
      <c r="K283" s="315"/>
      <c r="L283" s="107"/>
      <c r="M283" s="107"/>
      <c r="N283" s="107"/>
      <c r="O283" s="107"/>
      <c r="P283" s="107"/>
      <c r="Q283" s="107"/>
      <c r="R283" s="107" t="s">
        <v>121</v>
      </c>
      <c r="S283" s="107">
        <v>0</v>
      </c>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row>
    <row r="284" spans="1:47" outlineLevel="1" x14ac:dyDescent="0.2">
      <c r="A284" s="108"/>
      <c r="B284" s="108"/>
      <c r="C284" s="124" t="s">
        <v>377</v>
      </c>
      <c r="D284" s="142"/>
      <c r="E284" s="133">
        <v>31.522500000000001</v>
      </c>
      <c r="F284" s="110"/>
      <c r="G284" s="110"/>
      <c r="H284" s="157">
        <v>0</v>
      </c>
      <c r="I284" s="110">
        <f t="shared" si="6"/>
        <v>0</v>
      </c>
      <c r="J284" s="315"/>
      <c r="K284" s="315"/>
      <c r="L284" s="107"/>
      <c r="M284" s="107"/>
      <c r="N284" s="107"/>
      <c r="O284" s="107"/>
      <c r="P284" s="107"/>
      <c r="Q284" s="107"/>
      <c r="R284" s="107" t="s">
        <v>121</v>
      </c>
      <c r="S284" s="107">
        <v>0</v>
      </c>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row>
    <row r="285" spans="1:47" outlineLevel="1" x14ac:dyDescent="0.2">
      <c r="A285" s="108">
        <v>99</v>
      </c>
      <c r="B285" s="108" t="s">
        <v>404</v>
      </c>
      <c r="C285" s="123" t="s">
        <v>405</v>
      </c>
      <c r="D285" s="141" t="s">
        <v>160</v>
      </c>
      <c r="E285" s="110">
        <v>439.63450000000012</v>
      </c>
      <c r="F285" s="110"/>
      <c r="G285" s="110">
        <f>ROUND(E285*F285,2)</f>
        <v>0</v>
      </c>
      <c r="H285" s="157" t="s">
        <v>811</v>
      </c>
      <c r="I285" s="110">
        <f t="shared" si="6"/>
        <v>0</v>
      </c>
      <c r="J285" s="315"/>
      <c r="K285" s="315"/>
      <c r="L285" s="107"/>
      <c r="M285" s="107"/>
      <c r="N285" s="107"/>
      <c r="O285" s="107"/>
      <c r="P285" s="107"/>
      <c r="Q285" s="107"/>
      <c r="R285" s="107" t="s">
        <v>119</v>
      </c>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row>
    <row r="286" spans="1:47" outlineLevel="1" x14ac:dyDescent="0.2">
      <c r="A286" s="108"/>
      <c r="B286" s="108"/>
      <c r="C286" s="124" t="s">
        <v>406</v>
      </c>
      <c r="D286" s="142"/>
      <c r="E286" s="133"/>
      <c r="F286" s="110"/>
      <c r="G286" s="110"/>
      <c r="H286" s="157">
        <v>0</v>
      </c>
      <c r="I286" s="110">
        <f t="shared" si="6"/>
        <v>0</v>
      </c>
      <c r="J286" s="315"/>
      <c r="K286" s="315"/>
      <c r="L286" s="107"/>
      <c r="M286" s="107"/>
      <c r="N286" s="107"/>
      <c r="O286" s="107"/>
      <c r="P286" s="107"/>
      <c r="Q286" s="107"/>
      <c r="R286" s="107" t="s">
        <v>121</v>
      </c>
      <c r="S286" s="107">
        <v>0</v>
      </c>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row>
    <row r="287" spans="1:47" outlineLevel="1" x14ac:dyDescent="0.2">
      <c r="A287" s="108"/>
      <c r="B287" s="108"/>
      <c r="C287" s="124" t="s">
        <v>192</v>
      </c>
      <c r="D287" s="142"/>
      <c r="E287" s="133"/>
      <c r="F287" s="110"/>
      <c r="G287" s="110"/>
      <c r="H287" s="157">
        <v>0</v>
      </c>
      <c r="I287" s="110">
        <f t="shared" si="6"/>
        <v>0</v>
      </c>
      <c r="J287" s="315"/>
      <c r="K287" s="315"/>
      <c r="L287" s="107"/>
      <c r="M287" s="107"/>
      <c r="N287" s="107"/>
      <c r="O287" s="107"/>
      <c r="P287" s="107"/>
      <c r="Q287" s="107"/>
      <c r="R287" s="107" t="s">
        <v>121</v>
      </c>
      <c r="S287" s="107">
        <v>0</v>
      </c>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row>
    <row r="288" spans="1:47" outlineLevel="1" x14ac:dyDescent="0.2">
      <c r="A288" s="108"/>
      <c r="B288" s="108"/>
      <c r="C288" s="124" t="s">
        <v>407</v>
      </c>
      <c r="D288" s="142"/>
      <c r="E288" s="133">
        <v>64.674999999999997</v>
      </c>
      <c r="F288" s="110"/>
      <c r="G288" s="110"/>
      <c r="H288" s="157">
        <v>0</v>
      </c>
      <c r="I288" s="110">
        <f t="shared" si="6"/>
        <v>0</v>
      </c>
      <c r="J288" s="315"/>
      <c r="K288" s="315"/>
      <c r="L288" s="107"/>
      <c r="M288" s="107"/>
      <c r="N288" s="107"/>
      <c r="O288" s="107"/>
      <c r="P288" s="107"/>
      <c r="Q288" s="107"/>
      <c r="R288" s="107" t="s">
        <v>121</v>
      </c>
      <c r="S288" s="107">
        <v>0</v>
      </c>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row>
    <row r="289" spans="1:47" outlineLevel="1" x14ac:dyDescent="0.2">
      <c r="A289" s="108"/>
      <c r="B289" s="108"/>
      <c r="C289" s="124" t="s">
        <v>408</v>
      </c>
      <c r="D289" s="142"/>
      <c r="E289" s="133">
        <v>29.452000000000002</v>
      </c>
      <c r="F289" s="110"/>
      <c r="G289" s="110"/>
      <c r="H289" s="157">
        <v>0</v>
      </c>
      <c r="I289" s="110">
        <f t="shared" si="6"/>
        <v>0</v>
      </c>
      <c r="J289" s="315"/>
      <c r="K289" s="315"/>
      <c r="L289" s="107"/>
      <c r="M289" s="107"/>
      <c r="N289" s="107"/>
      <c r="O289" s="107"/>
      <c r="P289" s="107"/>
      <c r="Q289" s="107"/>
      <c r="R289" s="107" t="s">
        <v>121</v>
      </c>
      <c r="S289" s="107">
        <v>0</v>
      </c>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row>
    <row r="290" spans="1:47" outlineLevel="1" x14ac:dyDescent="0.2">
      <c r="A290" s="108"/>
      <c r="B290" s="108"/>
      <c r="C290" s="124" t="s">
        <v>409</v>
      </c>
      <c r="D290" s="142"/>
      <c r="E290" s="133">
        <v>388.05</v>
      </c>
      <c r="F290" s="110"/>
      <c r="G290" s="110"/>
      <c r="H290" s="157">
        <v>0</v>
      </c>
      <c r="I290" s="110">
        <f t="shared" si="6"/>
        <v>0</v>
      </c>
      <c r="J290" s="315"/>
      <c r="K290" s="315"/>
      <c r="L290" s="107"/>
      <c r="M290" s="107"/>
      <c r="N290" s="107"/>
      <c r="O290" s="107"/>
      <c r="P290" s="107"/>
      <c r="Q290" s="107"/>
      <c r="R290" s="107" t="s">
        <v>121</v>
      </c>
      <c r="S290" s="107">
        <v>0</v>
      </c>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row>
    <row r="291" spans="1:47" outlineLevel="1" x14ac:dyDescent="0.2">
      <c r="A291" s="108"/>
      <c r="B291" s="108"/>
      <c r="C291" s="124" t="s">
        <v>235</v>
      </c>
      <c r="D291" s="142"/>
      <c r="E291" s="133"/>
      <c r="F291" s="110"/>
      <c r="G291" s="110"/>
      <c r="H291" s="157">
        <v>0</v>
      </c>
      <c r="I291" s="110">
        <f t="shared" si="6"/>
        <v>0</v>
      </c>
      <c r="J291" s="315"/>
      <c r="K291" s="315"/>
      <c r="L291" s="107"/>
      <c r="M291" s="107"/>
      <c r="N291" s="107"/>
      <c r="O291" s="107"/>
      <c r="P291" s="107"/>
      <c r="Q291" s="107"/>
      <c r="R291" s="107" t="s">
        <v>121</v>
      </c>
      <c r="S291" s="107">
        <v>0</v>
      </c>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row>
    <row r="292" spans="1:47" outlineLevel="1" x14ac:dyDescent="0.2">
      <c r="A292" s="108"/>
      <c r="B292" s="108"/>
      <c r="C292" s="124" t="s">
        <v>236</v>
      </c>
      <c r="D292" s="142"/>
      <c r="E292" s="133">
        <v>-33.65</v>
      </c>
      <c r="F292" s="110"/>
      <c r="G292" s="110"/>
      <c r="H292" s="157">
        <v>0</v>
      </c>
      <c r="I292" s="110">
        <f t="shared" si="6"/>
        <v>0</v>
      </c>
      <c r="J292" s="315"/>
      <c r="K292" s="315"/>
      <c r="L292" s="107"/>
      <c r="M292" s="107"/>
      <c r="N292" s="107"/>
      <c r="O292" s="107"/>
      <c r="P292" s="107"/>
      <c r="Q292" s="107"/>
      <c r="R292" s="107" t="s">
        <v>121</v>
      </c>
      <c r="S292" s="107">
        <v>0</v>
      </c>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row>
    <row r="293" spans="1:47" outlineLevel="1" x14ac:dyDescent="0.2">
      <c r="A293" s="108"/>
      <c r="B293" s="108"/>
      <c r="C293" s="124" t="s">
        <v>237</v>
      </c>
      <c r="D293" s="142"/>
      <c r="E293" s="133">
        <v>-31.522500000000001</v>
      </c>
      <c r="F293" s="110"/>
      <c r="G293" s="110"/>
      <c r="H293" s="157">
        <v>0</v>
      </c>
      <c r="I293" s="110">
        <f t="shared" si="6"/>
        <v>0</v>
      </c>
      <c r="J293" s="315"/>
      <c r="K293" s="315"/>
      <c r="L293" s="107"/>
      <c r="M293" s="107"/>
      <c r="N293" s="107"/>
      <c r="O293" s="107"/>
      <c r="P293" s="107"/>
      <c r="Q293" s="107"/>
      <c r="R293" s="107" t="s">
        <v>121</v>
      </c>
      <c r="S293" s="107">
        <v>0</v>
      </c>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row>
    <row r="294" spans="1:47" outlineLevel="1" x14ac:dyDescent="0.2">
      <c r="A294" s="108"/>
      <c r="B294" s="108"/>
      <c r="C294" s="124" t="s">
        <v>410</v>
      </c>
      <c r="D294" s="142"/>
      <c r="E294" s="133"/>
      <c r="F294" s="110"/>
      <c r="G294" s="110"/>
      <c r="H294" s="157">
        <v>0</v>
      </c>
      <c r="I294" s="110">
        <f t="shared" si="6"/>
        <v>0</v>
      </c>
      <c r="J294" s="315"/>
      <c r="K294" s="315"/>
      <c r="L294" s="107"/>
      <c r="M294" s="107"/>
      <c r="N294" s="107"/>
      <c r="O294" s="107"/>
      <c r="P294" s="107"/>
      <c r="Q294" s="107"/>
      <c r="R294" s="107" t="s">
        <v>121</v>
      </c>
      <c r="S294" s="107">
        <v>0</v>
      </c>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row>
    <row r="295" spans="1:47" outlineLevel="1" x14ac:dyDescent="0.2">
      <c r="A295" s="108"/>
      <c r="B295" s="108"/>
      <c r="C295" s="124" t="s">
        <v>411</v>
      </c>
      <c r="D295" s="142"/>
      <c r="E295" s="133">
        <v>11.6</v>
      </c>
      <c r="F295" s="110"/>
      <c r="G295" s="110"/>
      <c r="H295" s="157">
        <v>0</v>
      </c>
      <c r="I295" s="110">
        <f t="shared" si="6"/>
        <v>0</v>
      </c>
      <c r="J295" s="315"/>
      <c r="K295" s="315"/>
      <c r="L295" s="107"/>
      <c r="M295" s="107"/>
      <c r="N295" s="107"/>
      <c r="O295" s="107"/>
      <c r="P295" s="107"/>
      <c r="Q295" s="107"/>
      <c r="R295" s="107" t="s">
        <v>121</v>
      </c>
      <c r="S295" s="107">
        <v>0</v>
      </c>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row>
    <row r="296" spans="1:47" outlineLevel="1" x14ac:dyDescent="0.2">
      <c r="A296" s="108"/>
      <c r="B296" s="108"/>
      <c r="C296" s="124" t="s">
        <v>412</v>
      </c>
      <c r="D296" s="142"/>
      <c r="E296" s="133">
        <v>11.03</v>
      </c>
      <c r="F296" s="110"/>
      <c r="G296" s="110"/>
      <c r="H296" s="157">
        <v>0</v>
      </c>
      <c r="I296" s="110">
        <f t="shared" si="6"/>
        <v>0</v>
      </c>
      <c r="J296" s="315"/>
      <c r="K296" s="315"/>
      <c r="L296" s="107"/>
      <c r="M296" s="107"/>
      <c r="N296" s="107"/>
      <c r="O296" s="107"/>
      <c r="P296" s="107"/>
      <c r="Q296" s="107"/>
      <c r="R296" s="107" t="s">
        <v>121</v>
      </c>
      <c r="S296" s="107">
        <v>0</v>
      </c>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row>
    <row r="297" spans="1:47" outlineLevel="1" x14ac:dyDescent="0.2">
      <c r="A297" s="108">
        <v>100</v>
      </c>
      <c r="B297" s="108" t="s">
        <v>413</v>
      </c>
      <c r="C297" s="123" t="s">
        <v>414</v>
      </c>
      <c r="D297" s="141" t="s">
        <v>179</v>
      </c>
      <c r="E297" s="110">
        <v>79.599999999999994</v>
      </c>
      <c r="F297" s="110"/>
      <c r="G297" s="110">
        <f>ROUND(E297*F297,2)</f>
        <v>0</v>
      </c>
      <c r="H297" s="157" t="s">
        <v>811</v>
      </c>
      <c r="I297" s="110">
        <f t="shared" si="6"/>
        <v>0</v>
      </c>
      <c r="J297" s="315"/>
      <c r="K297" s="315"/>
      <c r="L297" s="107"/>
      <c r="M297" s="107"/>
      <c r="N297" s="107"/>
      <c r="O297" s="107"/>
      <c r="P297" s="107"/>
      <c r="Q297" s="107"/>
      <c r="R297" s="107" t="s">
        <v>119</v>
      </c>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row>
    <row r="298" spans="1:47" outlineLevel="1" x14ac:dyDescent="0.2">
      <c r="A298" s="108"/>
      <c r="B298" s="108"/>
      <c r="C298" s="124" t="s">
        <v>406</v>
      </c>
      <c r="D298" s="142"/>
      <c r="E298" s="133"/>
      <c r="F298" s="110"/>
      <c r="G298" s="110"/>
      <c r="H298" s="157">
        <v>0</v>
      </c>
      <c r="I298" s="110">
        <f t="shared" si="6"/>
        <v>0</v>
      </c>
      <c r="J298" s="315"/>
      <c r="K298" s="315"/>
      <c r="L298" s="107"/>
      <c r="M298" s="107"/>
      <c r="N298" s="107"/>
      <c r="O298" s="107"/>
      <c r="P298" s="107"/>
      <c r="Q298" s="107"/>
      <c r="R298" s="107" t="s">
        <v>121</v>
      </c>
      <c r="S298" s="107">
        <v>0</v>
      </c>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row>
    <row r="299" spans="1:47" outlineLevel="1" x14ac:dyDescent="0.2">
      <c r="A299" s="108"/>
      <c r="B299" s="108"/>
      <c r="C299" s="124" t="s">
        <v>192</v>
      </c>
      <c r="D299" s="142"/>
      <c r="E299" s="133"/>
      <c r="F299" s="110"/>
      <c r="G299" s="110"/>
      <c r="H299" s="157">
        <v>0</v>
      </c>
      <c r="I299" s="110">
        <f t="shared" si="6"/>
        <v>0</v>
      </c>
      <c r="J299" s="315"/>
      <c r="K299" s="315"/>
      <c r="L299" s="107"/>
      <c r="M299" s="107"/>
      <c r="N299" s="107"/>
      <c r="O299" s="107"/>
      <c r="P299" s="107"/>
      <c r="Q299" s="107"/>
      <c r="R299" s="107" t="s">
        <v>121</v>
      </c>
      <c r="S299" s="107">
        <v>0</v>
      </c>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row>
    <row r="300" spans="1:47" outlineLevel="1" x14ac:dyDescent="0.2">
      <c r="A300" s="108"/>
      <c r="B300" s="108"/>
      <c r="C300" s="124" t="s">
        <v>415</v>
      </c>
      <c r="D300" s="142"/>
      <c r="E300" s="133">
        <v>79.599999999999994</v>
      </c>
      <c r="F300" s="110"/>
      <c r="G300" s="110"/>
      <c r="H300" s="157">
        <v>0</v>
      </c>
      <c r="I300" s="110">
        <f t="shared" si="6"/>
        <v>0</v>
      </c>
      <c r="J300" s="315"/>
      <c r="K300" s="315"/>
      <c r="L300" s="107"/>
      <c r="M300" s="107"/>
      <c r="N300" s="107"/>
      <c r="O300" s="107"/>
      <c r="P300" s="107"/>
      <c r="Q300" s="107"/>
      <c r="R300" s="107" t="s">
        <v>121</v>
      </c>
      <c r="S300" s="107">
        <v>0</v>
      </c>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row>
    <row r="301" spans="1:47" outlineLevel="1" x14ac:dyDescent="0.2">
      <c r="A301" s="108">
        <v>101</v>
      </c>
      <c r="B301" s="108" t="s">
        <v>416</v>
      </c>
      <c r="C301" s="123" t="s">
        <v>417</v>
      </c>
      <c r="D301" s="141" t="s">
        <v>160</v>
      </c>
      <c r="E301" s="110">
        <v>64.674999999999997</v>
      </c>
      <c r="F301" s="110"/>
      <c r="G301" s="110">
        <f>ROUND(E301*F301,2)</f>
        <v>0</v>
      </c>
      <c r="H301" s="157" t="s">
        <v>810</v>
      </c>
      <c r="I301" s="110">
        <f t="shared" si="6"/>
        <v>0</v>
      </c>
      <c r="J301" s="315"/>
      <c r="K301" s="315"/>
      <c r="L301" s="107"/>
      <c r="M301" s="107"/>
      <c r="N301" s="107"/>
      <c r="O301" s="107"/>
      <c r="P301" s="107"/>
      <c r="Q301" s="107"/>
      <c r="R301" s="107" t="s">
        <v>119</v>
      </c>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row>
    <row r="302" spans="1:47" outlineLevel="1" x14ac:dyDescent="0.2">
      <c r="A302" s="108"/>
      <c r="B302" s="108"/>
      <c r="C302" s="124" t="s">
        <v>406</v>
      </c>
      <c r="D302" s="142"/>
      <c r="E302" s="133"/>
      <c r="F302" s="110"/>
      <c r="G302" s="110"/>
      <c r="H302" s="157">
        <v>0</v>
      </c>
      <c r="I302" s="110">
        <f t="shared" si="6"/>
        <v>0</v>
      </c>
      <c r="J302" s="315"/>
      <c r="K302" s="315"/>
      <c r="L302" s="107"/>
      <c r="M302" s="107"/>
      <c r="N302" s="107"/>
      <c r="O302" s="107"/>
      <c r="P302" s="107"/>
      <c r="Q302" s="107"/>
      <c r="R302" s="107" t="s">
        <v>121</v>
      </c>
      <c r="S302" s="107">
        <v>0</v>
      </c>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row>
    <row r="303" spans="1:47" outlineLevel="1" x14ac:dyDescent="0.2">
      <c r="A303" s="108"/>
      <c r="B303" s="108"/>
      <c r="C303" s="124" t="s">
        <v>192</v>
      </c>
      <c r="D303" s="142"/>
      <c r="E303" s="133"/>
      <c r="F303" s="110"/>
      <c r="G303" s="110"/>
      <c r="H303" s="157">
        <v>0</v>
      </c>
      <c r="I303" s="110">
        <f t="shared" si="6"/>
        <v>0</v>
      </c>
      <c r="J303" s="315"/>
      <c r="K303" s="315"/>
      <c r="L303" s="107"/>
      <c r="M303" s="107"/>
      <c r="N303" s="107"/>
      <c r="O303" s="107"/>
      <c r="P303" s="107"/>
      <c r="Q303" s="107"/>
      <c r="R303" s="107" t="s">
        <v>121</v>
      </c>
      <c r="S303" s="107">
        <v>0</v>
      </c>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row>
    <row r="304" spans="1:47" outlineLevel="1" x14ac:dyDescent="0.2">
      <c r="A304" s="108"/>
      <c r="B304" s="108"/>
      <c r="C304" s="124" t="s">
        <v>407</v>
      </c>
      <c r="D304" s="142"/>
      <c r="E304" s="133">
        <v>64.674999999999997</v>
      </c>
      <c r="F304" s="110"/>
      <c r="G304" s="110"/>
      <c r="H304" s="157">
        <v>0</v>
      </c>
      <c r="I304" s="110">
        <f t="shared" si="6"/>
        <v>0</v>
      </c>
      <c r="J304" s="315"/>
      <c r="K304" s="315"/>
      <c r="L304" s="107"/>
      <c r="M304" s="107"/>
      <c r="N304" s="107"/>
      <c r="O304" s="107"/>
      <c r="P304" s="107"/>
      <c r="Q304" s="107"/>
      <c r="R304" s="107" t="s">
        <v>121</v>
      </c>
      <c r="S304" s="107">
        <v>0</v>
      </c>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row>
    <row r="305" spans="1:47" ht="22.5" outlineLevel="1" x14ac:dyDescent="0.2">
      <c r="A305" s="108">
        <v>102</v>
      </c>
      <c r="B305" s="108" t="s">
        <v>418</v>
      </c>
      <c r="C305" s="123" t="s">
        <v>419</v>
      </c>
      <c r="D305" s="141" t="s">
        <v>160</v>
      </c>
      <c r="E305" s="110">
        <v>29.451999999999998</v>
      </c>
      <c r="F305" s="110"/>
      <c r="G305" s="110">
        <f>ROUND(E305*F305,2)</f>
        <v>0</v>
      </c>
      <c r="H305" s="157" t="s">
        <v>811</v>
      </c>
      <c r="I305" s="110">
        <f t="shared" si="6"/>
        <v>0</v>
      </c>
      <c r="J305" s="315"/>
      <c r="K305" s="315"/>
      <c r="L305" s="107"/>
      <c r="M305" s="107"/>
      <c r="N305" s="107"/>
      <c r="O305" s="107"/>
      <c r="P305" s="107"/>
      <c r="Q305" s="107"/>
      <c r="R305" s="107" t="s">
        <v>119</v>
      </c>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row>
    <row r="306" spans="1:47" outlineLevel="1" x14ac:dyDescent="0.2">
      <c r="A306" s="108"/>
      <c r="B306" s="108"/>
      <c r="C306" s="124" t="s">
        <v>406</v>
      </c>
      <c r="D306" s="142"/>
      <c r="E306" s="133"/>
      <c r="F306" s="110"/>
      <c r="G306" s="110"/>
      <c r="H306" s="157">
        <v>0</v>
      </c>
      <c r="I306" s="110">
        <f t="shared" si="6"/>
        <v>0</v>
      </c>
      <c r="J306" s="315"/>
      <c r="K306" s="315"/>
      <c r="L306" s="107"/>
      <c r="M306" s="107"/>
      <c r="N306" s="107"/>
      <c r="O306" s="107"/>
      <c r="P306" s="107"/>
      <c r="Q306" s="107"/>
      <c r="R306" s="107" t="s">
        <v>121</v>
      </c>
      <c r="S306" s="107">
        <v>0</v>
      </c>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row>
    <row r="307" spans="1:47" outlineLevel="1" x14ac:dyDescent="0.2">
      <c r="A307" s="108"/>
      <c r="B307" s="108"/>
      <c r="C307" s="124" t="s">
        <v>192</v>
      </c>
      <c r="D307" s="142"/>
      <c r="E307" s="133"/>
      <c r="F307" s="110"/>
      <c r="G307" s="110"/>
      <c r="H307" s="157">
        <v>0</v>
      </c>
      <c r="I307" s="110">
        <f t="shared" si="6"/>
        <v>0</v>
      </c>
      <c r="J307" s="315"/>
      <c r="K307" s="315"/>
      <c r="L307" s="107"/>
      <c r="M307" s="107"/>
      <c r="N307" s="107"/>
      <c r="O307" s="107"/>
      <c r="P307" s="107"/>
      <c r="Q307" s="107"/>
      <c r="R307" s="107" t="s">
        <v>121</v>
      </c>
      <c r="S307" s="107">
        <v>0</v>
      </c>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row>
    <row r="308" spans="1:47" outlineLevel="1" x14ac:dyDescent="0.2">
      <c r="A308" s="108"/>
      <c r="B308" s="108"/>
      <c r="C308" s="124" t="s">
        <v>408</v>
      </c>
      <c r="D308" s="142"/>
      <c r="E308" s="133">
        <v>29.452000000000002</v>
      </c>
      <c r="F308" s="110"/>
      <c r="G308" s="110"/>
      <c r="H308" s="157">
        <v>0</v>
      </c>
      <c r="I308" s="110">
        <f t="shared" si="6"/>
        <v>0</v>
      </c>
      <c r="J308" s="315"/>
      <c r="K308" s="315"/>
      <c r="L308" s="107"/>
      <c r="M308" s="107"/>
      <c r="N308" s="107"/>
      <c r="O308" s="107"/>
      <c r="P308" s="107"/>
      <c r="Q308" s="107"/>
      <c r="R308" s="107" t="s">
        <v>121</v>
      </c>
      <c r="S308" s="107">
        <v>0</v>
      </c>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row>
    <row r="309" spans="1:47" ht="22.5" outlineLevel="1" x14ac:dyDescent="0.2">
      <c r="A309" s="108">
        <v>103</v>
      </c>
      <c r="B309" s="108" t="s">
        <v>420</v>
      </c>
      <c r="C309" s="123" t="s">
        <v>421</v>
      </c>
      <c r="D309" s="141" t="s">
        <v>160</v>
      </c>
      <c r="E309" s="110">
        <v>22.630000000000003</v>
      </c>
      <c r="F309" s="110"/>
      <c r="G309" s="110">
        <f>ROUND(E309*F309,2)</f>
        <v>0</v>
      </c>
      <c r="H309" s="157" t="s">
        <v>811</v>
      </c>
      <c r="I309" s="110">
        <f t="shared" si="6"/>
        <v>0</v>
      </c>
      <c r="J309" s="315"/>
      <c r="K309" s="315"/>
      <c r="L309" s="107"/>
      <c r="M309" s="107"/>
      <c r="N309" s="107"/>
      <c r="O309" s="107"/>
      <c r="P309" s="107"/>
      <c r="Q309" s="107"/>
      <c r="R309" s="107" t="s">
        <v>119</v>
      </c>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row>
    <row r="310" spans="1:47" outlineLevel="1" x14ac:dyDescent="0.2">
      <c r="A310" s="108"/>
      <c r="B310" s="108"/>
      <c r="C310" s="124" t="s">
        <v>406</v>
      </c>
      <c r="D310" s="142"/>
      <c r="E310" s="133"/>
      <c r="F310" s="110"/>
      <c r="G310" s="110"/>
      <c r="H310" s="157">
        <v>0</v>
      </c>
      <c r="I310" s="110">
        <f t="shared" si="6"/>
        <v>0</v>
      </c>
      <c r="J310" s="315"/>
      <c r="K310" s="315"/>
      <c r="L310" s="107"/>
      <c r="M310" s="107"/>
      <c r="N310" s="107"/>
      <c r="O310" s="107"/>
      <c r="P310" s="107"/>
      <c r="Q310" s="107"/>
      <c r="R310" s="107" t="s">
        <v>121</v>
      </c>
      <c r="S310" s="107">
        <v>0</v>
      </c>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row>
    <row r="311" spans="1:47" outlineLevel="1" x14ac:dyDescent="0.2">
      <c r="A311" s="108"/>
      <c r="B311" s="108"/>
      <c r="C311" s="124" t="s">
        <v>192</v>
      </c>
      <c r="D311" s="142"/>
      <c r="E311" s="133"/>
      <c r="F311" s="110"/>
      <c r="G311" s="110"/>
      <c r="H311" s="157">
        <v>0</v>
      </c>
      <c r="I311" s="110">
        <f t="shared" si="6"/>
        <v>0</v>
      </c>
      <c r="J311" s="315"/>
      <c r="K311" s="315"/>
      <c r="L311" s="107"/>
      <c r="M311" s="107"/>
      <c r="N311" s="107"/>
      <c r="O311" s="107"/>
      <c r="P311" s="107"/>
      <c r="Q311" s="107"/>
      <c r="R311" s="107" t="s">
        <v>121</v>
      </c>
      <c r="S311" s="107">
        <v>0</v>
      </c>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row>
    <row r="312" spans="1:47" outlineLevel="1" x14ac:dyDescent="0.2">
      <c r="A312" s="108"/>
      <c r="B312" s="108"/>
      <c r="C312" s="124" t="s">
        <v>422</v>
      </c>
      <c r="D312" s="142"/>
      <c r="E312" s="133"/>
      <c r="F312" s="110"/>
      <c r="G312" s="110"/>
      <c r="H312" s="157">
        <v>0</v>
      </c>
      <c r="I312" s="110">
        <f t="shared" si="6"/>
        <v>0</v>
      </c>
      <c r="J312" s="315"/>
      <c r="K312" s="315"/>
      <c r="L312" s="107"/>
      <c r="M312" s="107"/>
      <c r="N312" s="107"/>
      <c r="O312" s="107"/>
      <c r="P312" s="107"/>
      <c r="Q312" s="107"/>
      <c r="R312" s="107" t="s">
        <v>121</v>
      </c>
      <c r="S312" s="107">
        <v>0</v>
      </c>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row>
    <row r="313" spans="1:47" outlineLevel="1" x14ac:dyDescent="0.2">
      <c r="A313" s="108"/>
      <c r="B313" s="108"/>
      <c r="C313" s="124" t="s">
        <v>410</v>
      </c>
      <c r="D313" s="142"/>
      <c r="E313" s="133"/>
      <c r="F313" s="110"/>
      <c r="G313" s="110"/>
      <c r="H313" s="157">
        <v>0</v>
      </c>
      <c r="I313" s="110">
        <f t="shared" si="6"/>
        <v>0</v>
      </c>
      <c r="J313" s="315"/>
      <c r="K313" s="315"/>
      <c r="L313" s="107"/>
      <c r="M313" s="107"/>
      <c r="N313" s="107"/>
      <c r="O313" s="107"/>
      <c r="P313" s="107"/>
      <c r="Q313" s="107"/>
      <c r="R313" s="107" t="s">
        <v>121</v>
      </c>
      <c r="S313" s="107">
        <v>0</v>
      </c>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row>
    <row r="314" spans="1:47" outlineLevel="1" x14ac:dyDescent="0.2">
      <c r="A314" s="108"/>
      <c r="B314" s="108"/>
      <c r="C314" s="124" t="s">
        <v>411</v>
      </c>
      <c r="D314" s="142"/>
      <c r="E314" s="133">
        <v>11.6</v>
      </c>
      <c r="F314" s="110"/>
      <c r="G314" s="110"/>
      <c r="H314" s="157">
        <v>0</v>
      </c>
      <c r="I314" s="110">
        <f t="shared" si="6"/>
        <v>0</v>
      </c>
      <c r="J314" s="315"/>
      <c r="K314" s="315"/>
      <c r="L314" s="107"/>
      <c r="M314" s="107"/>
      <c r="N314" s="107"/>
      <c r="O314" s="107"/>
      <c r="P314" s="107"/>
      <c r="Q314" s="107"/>
      <c r="R314" s="107" t="s">
        <v>121</v>
      </c>
      <c r="S314" s="107">
        <v>0</v>
      </c>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row>
    <row r="315" spans="1:47" outlineLevel="1" x14ac:dyDescent="0.2">
      <c r="A315" s="108"/>
      <c r="B315" s="108"/>
      <c r="C315" s="124" t="s">
        <v>412</v>
      </c>
      <c r="D315" s="142"/>
      <c r="E315" s="133">
        <v>11.03</v>
      </c>
      <c r="F315" s="110"/>
      <c r="G315" s="110"/>
      <c r="H315" s="157">
        <v>0</v>
      </c>
      <c r="I315" s="110">
        <f t="shared" si="6"/>
        <v>0</v>
      </c>
      <c r="J315" s="315"/>
      <c r="K315" s="315"/>
      <c r="L315" s="107"/>
      <c r="M315" s="107"/>
      <c r="N315" s="107"/>
      <c r="O315" s="107"/>
      <c r="P315" s="107"/>
      <c r="Q315" s="107"/>
      <c r="R315" s="107" t="s">
        <v>121</v>
      </c>
      <c r="S315" s="107">
        <v>0</v>
      </c>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row>
    <row r="316" spans="1:47" ht="22.5" outlineLevel="1" x14ac:dyDescent="0.2">
      <c r="A316" s="108">
        <v>104</v>
      </c>
      <c r="B316" s="108" t="s">
        <v>423</v>
      </c>
      <c r="C316" s="123" t="s">
        <v>424</v>
      </c>
      <c r="D316" s="141" t="s">
        <v>160</v>
      </c>
      <c r="E316" s="110">
        <v>322.88</v>
      </c>
      <c r="F316" s="110"/>
      <c r="G316" s="110">
        <f>ROUND(E316*F316,2)</f>
        <v>0</v>
      </c>
      <c r="H316" s="157" t="s">
        <v>811</v>
      </c>
      <c r="I316" s="110">
        <f t="shared" si="6"/>
        <v>0</v>
      </c>
      <c r="J316" s="315"/>
      <c r="K316" s="315"/>
      <c r="L316" s="107"/>
      <c r="M316" s="107"/>
      <c r="N316" s="107"/>
      <c r="O316" s="107"/>
      <c r="P316" s="107"/>
      <c r="Q316" s="107"/>
      <c r="R316" s="107" t="s">
        <v>119</v>
      </c>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row>
    <row r="317" spans="1:47" outlineLevel="1" x14ac:dyDescent="0.2">
      <c r="A317" s="108"/>
      <c r="B317" s="108"/>
      <c r="C317" s="124" t="s">
        <v>406</v>
      </c>
      <c r="D317" s="142"/>
      <c r="E317" s="133"/>
      <c r="F317" s="110"/>
      <c r="G317" s="110"/>
      <c r="H317" s="157">
        <v>0</v>
      </c>
      <c r="I317" s="110">
        <f t="shared" si="6"/>
        <v>0</v>
      </c>
      <c r="J317" s="315"/>
      <c r="K317" s="315"/>
      <c r="L317" s="107"/>
      <c r="M317" s="107"/>
      <c r="N317" s="107"/>
      <c r="O317" s="107"/>
      <c r="P317" s="107"/>
      <c r="Q317" s="107"/>
      <c r="R317" s="107" t="s">
        <v>121</v>
      </c>
      <c r="S317" s="107">
        <v>0</v>
      </c>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row>
    <row r="318" spans="1:47" outlineLevel="1" x14ac:dyDescent="0.2">
      <c r="A318" s="108"/>
      <c r="B318" s="108"/>
      <c r="C318" s="124" t="s">
        <v>192</v>
      </c>
      <c r="D318" s="142"/>
      <c r="E318" s="133"/>
      <c r="F318" s="110"/>
      <c r="G318" s="110"/>
      <c r="H318" s="157">
        <v>0</v>
      </c>
      <c r="I318" s="110">
        <f t="shared" si="6"/>
        <v>0</v>
      </c>
      <c r="J318" s="315"/>
      <c r="K318" s="315"/>
      <c r="L318" s="107"/>
      <c r="M318" s="107"/>
      <c r="N318" s="107"/>
      <c r="O318" s="107"/>
      <c r="P318" s="107"/>
      <c r="Q318" s="107"/>
      <c r="R318" s="107" t="s">
        <v>121</v>
      </c>
      <c r="S318" s="107">
        <v>0</v>
      </c>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row>
    <row r="319" spans="1:47" outlineLevel="1" x14ac:dyDescent="0.2">
      <c r="A319" s="108"/>
      <c r="B319" s="108"/>
      <c r="C319" s="124" t="s">
        <v>409</v>
      </c>
      <c r="D319" s="142"/>
      <c r="E319" s="133">
        <v>388.05</v>
      </c>
      <c r="F319" s="110"/>
      <c r="G319" s="110"/>
      <c r="H319" s="157">
        <v>0</v>
      </c>
      <c r="I319" s="110">
        <f t="shared" si="6"/>
        <v>0</v>
      </c>
      <c r="J319" s="315"/>
      <c r="K319" s="315"/>
      <c r="L319" s="107"/>
      <c r="M319" s="107"/>
      <c r="N319" s="107"/>
      <c r="O319" s="107"/>
      <c r="P319" s="107"/>
      <c r="Q319" s="107"/>
      <c r="R319" s="107" t="s">
        <v>121</v>
      </c>
      <c r="S319" s="107">
        <v>0</v>
      </c>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row>
    <row r="320" spans="1:47" outlineLevel="1" x14ac:dyDescent="0.2">
      <c r="A320" s="108"/>
      <c r="B320" s="108"/>
      <c r="C320" s="124" t="s">
        <v>235</v>
      </c>
      <c r="D320" s="142"/>
      <c r="E320" s="133"/>
      <c r="F320" s="110"/>
      <c r="G320" s="110"/>
      <c r="H320" s="157">
        <v>0</v>
      </c>
      <c r="I320" s="110">
        <f t="shared" si="6"/>
        <v>0</v>
      </c>
      <c r="J320" s="315"/>
      <c r="K320" s="315"/>
      <c r="L320" s="107"/>
      <c r="M320" s="107"/>
      <c r="N320" s="107"/>
      <c r="O320" s="107"/>
      <c r="P320" s="107"/>
      <c r="Q320" s="107"/>
      <c r="R320" s="107" t="s">
        <v>121</v>
      </c>
      <c r="S320" s="107">
        <v>0</v>
      </c>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row>
    <row r="321" spans="1:47" outlineLevel="1" x14ac:dyDescent="0.2">
      <c r="A321" s="108"/>
      <c r="B321" s="108"/>
      <c r="C321" s="124" t="s">
        <v>236</v>
      </c>
      <c r="D321" s="142"/>
      <c r="E321" s="133">
        <v>-33.65</v>
      </c>
      <c r="F321" s="110"/>
      <c r="G321" s="110"/>
      <c r="H321" s="157">
        <v>0</v>
      </c>
      <c r="I321" s="110">
        <f t="shared" si="6"/>
        <v>0</v>
      </c>
      <c r="J321" s="315"/>
      <c r="K321" s="315"/>
      <c r="L321" s="107"/>
      <c r="M321" s="107"/>
      <c r="N321" s="107"/>
      <c r="O321" s="107"/>
      <c r="P321" s="107"/>
      <c r="Q321" s="107"/>
      <c r="R321" s="107" t="s">
        <v>121</v>
      </c>
      <c r="S321" s="107">
        <v>0</v>
      </c>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row>
    <row r="322" spans="1:47" outlineLevel="1" x14ac:dyDescent="0.2">
      <c r="A322" s="108"/>
      <c r="B322" s="108"/>
      <c r="C322" s="124" t="s">
        <v>237</v>
      </c>
      <c r="D322" s="142"/>
      <c r="E322" s="133">
        <v>-31.522500000000001</v>
      </c>
      <c r="F322" s="110"/>
      <c r="G322" s="110"/>
      <c r="H322" s="157">
        <v>0</v>
      </c>
      <c r="I322" s="110">
        <f t="shared" si="6"/>
        <v>0</v>
      </c>
      <c r="J322" s="315"/>
      <c r="K322" s="315"/>
      <c r="L322" s="107"/>
      <c r="M322" s="107"/>
      <c r="N322" s="107"/>
      <c r="O322" s="107"/>
      <c r="P322" s="107"/>
      <c r="Q322" s="107"/>
      <c r="R322" s="107" t="s">
        <v>121</v>
      </c>
      <c r="S322" s="107">
        <v>0</v>
      </c>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row>
    <row r="323" spans="1:47" ht="22.5" outlineLevel="1" x14ac:dyDescent="0.2">
      <c r="A323" s="108">
        <v>105</v>
      </c>
      <c r="B323" s="108" t="s">
        <v>425</v>
      </c>
      <c r="C323" s="123" t="s">
        <v>426</v>
      </c>
      <c r="D323" s="141" t="s">
        <v>160</v>
      </c>
      <c r="E323" s="110">
        <v>26.76</v>
      </c>
      <c r="F323" s="110"/>
      <c r="G323" s="110">
        <f>ROUND(E323*F323,2)</f>
        <v>0</v>
      </c>
      <c r="H323" s="157" t="s">
        <v>811</v>
      </c>
      <c r="I323" s="110">
        <f t="shared" si="6"/>
        <v>0</v>
      </c>
      <c r="J323" s="315"/>
      <c r="K323" s="315"/>
      <c r="L323" s="107"/>
      <c r="M323" s="107"/>
      <c r="N323" s="107"/>
      <c r="O323" s="107"/>
      <c r="P323" s="107"/>
      <c r="Q323" s="107"/>
      <c r="R323" s="107" t="s">
        <v>119</v>
      </c>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row>
    <row r="324" spans="1:47" outlineLevel="1" x14ac:dyDescent="0.2">
      <c r="A324" s="108"/>
      <c r="B324" s="108"/>
      <c r="C324" s="124" t="s">
        <v>427</v>
      </c>
      <c r="D324" s="142"/>
      <c r="E324" s="133">
        <v>26.76</v>
      </c>
      <c r="F324" s="110"/>
      <c r="G324" s="110"/>
      <c r="H324" s="157">
        <v>0</v>
      </c>
      <c r="I324" s="110">
        <f t="shared" si="6"/>
        <v>0</v>
      </c>
      <c r="J324" s="315"/>
      <c r="K324" s="315"/>
      <c r="L324" s="107"/>
      <c r="M324" s="107"/>
      <c r="N324" s="107"/>
      <c r="O324" s="107"/>
      <c r="P324" s="107"/>
      <c r="Q324" s="107"/>
      <c r="R324" s="107" t="s">
        <v>121</v>
      </c>
      <c r="S324" s="107">
        <v>0</v>
      </c>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row>
    <row r="325" spans="1:47" ht="22.5" outlineLevel="1" x14ac:dyDescent="0.2">
      <c r="A325" s="108">
        <v>106</v>
      </c>
      <c r="B325" s="108" t="s">
        <v>428</v>
      </c>
      <c r="C325" s="123" t="s">
        <v>429</v>
      </c>
      <c r="D325" s="141" t="s">
        <v>160</v>
      </c>
      <c r="E325" s="110">
        <v>437.84550000000002</v>
      </c>
      <c r="F325" s="110"/>
      <c r="G325" s="110">
        <f>ROUND(E325*F325,2)</f>
        <v>0</v>
      </c>
      <c r="H325" s="157" t="s">
        <v>810</v>
      </c>
      <c r="I325" s="110">
        <f t="shared" si="6"/>
        <v>0</v>
      </c>
      <c r="J325" s="315"/>
      <c r="K325" s="315"/>
      <c r="L325" s="107"/>
      <c r="M325" s="107"/>
      <c r="N325" s="107"/>
      <c r="O325" s="107"/>
      <c r="P325" s="107"/>
      <c r="Q325" s="107"/>
      <c r="R325" s="107" t="s">
        <v>119</v>
      </c>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row>
    <row r="326" spans="1:47" outlineLevel="1" x14ac:dyDescent="0.2">
      <c r="A326" s="108"/>
      <c r="B326" s="108"/>
      <c r="C326" s="124" t="s">
        <v>406</v>
      </c>
      <c r="D326" s="142"/>
      <c r="E326" s="133"/>
      <c r="F326" s="110"/>
      <c r="G326" s="110"/>
      <c r="H326" s="157">
        <v>0</v>
      </c>
      <c r="I326" s="110">
        <f t="shared" si="6"/>
        <v>0</v>
      </c>
      <c r="J326" s="315"/>
      <c r="K326" s="315"/>
      <c r="L326" s="107"/>
      <c r="M326" s="107"/>
      <c r="N326" s="107"/>
      <c r="O326" s="107"/>
      <c r="P326" s="107"/>
      <c r="Q326" s="107"/>
      <c r="R326" s="107" t="s">
        <v>121</v>
      </c>
      <c r="S326" s="107">
        <v>0</v>
      </c>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row>
    <row r="327" spans="1:47" outlineLevel="1" x14ac:dyDescent="0.2">
      <c r="A327" s="108"/>
      <c r="B327" s="108"/>
      <c r="C327" s="124" t="s">
        <v>192</v>
      </c>
      <c r="D327" s="142"/>
      <c r="E327" s="133"/>
      <c r="F327" s="110"/>
      <c r="G327" s="110"/>
      <c r="H327" s="157">
        <v>0</v>
      </c>
      <c r="I327" s="110">
        <f t="shared" ref="I327:I394" si="7">G327</f>
        <v>0</v>
      </c>
      <c r="J327" s="315"/>
      <c r="K327" s="315"/>
      <c r="L327" s="107"/>
      <c r="M327" s="107"/>
      <c r="N327" s="107"/>
      <c r="O327" s="107"/>
      <c r="P327" s="107"/>
      <c r="Q327" s="107"/>
      <c r="R327" s="107" t="s">
        <v>121</v>
      </c>
      <c r="S327" s="107">
        <v>0</v>
      </c>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row>
    <row r="328" spans="1:47" outlineLevel="1" x14ac:dyDescent="0.2">
      <c r="A328" s="108"/>
      <c r="B328" s="108"/>
      <c r="C328" s="124" t="s">
        <v>430</v>
      </c>
      <c r="D328" s="142"/>
      <c r="E328" s="133">
        <v>392.7</v>
      </c>
      <c r="F328" s="110"/>
      <c r="G328" s="110"/>
      <c r="H328" s="157">
        <v>0</v>
      </c>
      <c r="I328" s="110">
        <f t="shared" si="7"/>
        <v>0</v>
      </c>
      <c r="J328" s="315"/>
      <c r="K328" s="315"/>
      <c r="L328" s="107"/>
      <c r="M328" s="107"/>
      <c r="N328" s="107"/>
      <c r="O328" s="107"/>
      <c r="P328" s="107"/>
      <c r="Q328" s="107"/>
      <c r="R328" s="107" t="s">
        <v>121</v>
      </c>
      <c r="S328" s="107">
        <v>0</v>
      </c>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row>
    <row r="329" spans="1:47" outlineLevel="1" x14ac:dyDescent="0.2">
      <c r="A329" s="108"/>
      <c r="B329" s="108"/>
      <c r="C329" s="124" t="s">
        <v>235</v>
      </c>
      <c r="D329" s="142"/>
      <c r="E329" s="133"/>
      <c r="F329" s="110"/>
      <c r="G329" s="110"/>
      <c r="H329" s="157">
        <v>0</v>
      </c>
      <c r="I329" s="110">
        <f t="shared" si="7"/>
        <v>0</v>
      </c>
      <c r="J329" s="315"/>
      <c r="K329" s="315"/>
      <c r="L329" s="107"/>
      <c r="M329" s="107"/>
      <c r="N329" s="107"/>
      <c r="O329" s="107"/>
      <c r="P329" s="107"/>
      <c r="Q329" s="107"/>
      <c r="R329" s="107" t="s">
        <v>121</v>
      </c>
      <c r="S329" s="107">
        <v>0</v>
      </c>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row>
    <row r="330" spans="1:47" outlineLevel="1" x14ac:dyDescent="0.2">
      <c r="A330" s="108"/>
      <c r="B330" s="108"/>
      <c r="C330" s="124" t="s">
        <v>236</v>
      </c>
      <c r="D330" s="142"/>
      <c r="E330" s="133">
        <v>-33.65</v>
      </c>
      <c r="F330" s="110"/>
      <c r="G330" s="110"/>
      <c r="H330" s="157">
        <v>0</v>
      </c>
      <c r="I330" s="110">
        <f t="shared" si="7"/>
        <v>0</v>
      </c>
      <c r="J330" s="315"/>
      <c r="K330" s="315"/>
      <c r="L330" s="107"/>
      <c r="M330" s="107"/>
      <c r="N330" s="107"/>
      <c r="O330" s="107"/>
      <c r="P330" s="107"/>
      <c r="Q330" s="107"/>
      <c r="R330" s="107" t="s">
        <v>121</v>
      </c>
      <c r="S330" s="107">
        <v>0</v>
      </c>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row>
    <row r="331" spans="1:47" outlineLevel="1" x14ac:dyDescent="0.2">
      <c r="A331" s="108"/>
      <c r="B331" s="108"/>
      <c r="C331" s="124" t="s">
        <v>431</v>
      </c>
      <c r="D331" s="142"/>
      <c r="E331" s="133">
        <v>-22.022500000000001</v>
      </c>
      <c r="F331" s="110"/>
      <c r="G331" s="110"/>
      <c r="H331" s="157">
        <v>0</v>
      </c>
      <c r="I331" s="110">
        <f t="shared" si="7"/>
        <v>0</v>
      </c>
      <c r="J331" s="315"/>
      <c r="K331" s="315"/>
      <c r="L331" s="107"/>
      <c r="M331" s="107"/>
      <c r="N331" s="107"/>
      <c r="O331" s="107"/>
      <c r="P331" s="107"/>
      <c r="Q331" s="107"/>
      <c r="R331" s="107" t="s">
        <v>121</v>
      </c>
      <c r="S331" s="107">
        <v>0</v>
      </c>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row>
    <row r="332" spans="1:47" outlineLevel="1" x14ac:dyDescent="0.2">
      <c r="A332" s="108"/>
      <c r="B332" s="108"/>
      <c r="C332" s="124" t="s">
        <v>410</v>
      </c>
      <c r="D332" s="142"/>
      <c r="E332" s="133"/>
      <c r="F332" s="110"/>
      <c r="G332" s="110"/>
      <c r="H332" s="157">
        <v>0</v>
      </c>
      <c r="I332" s="110">
        <f t="shared" si="7"/>
        <v>0</v>
      </c>
      <c r="J332" s="315"/>
      <c r="K332" s="315"/>
      <c r="L332" s="107"/>
      <c r="M332" s="107"/>
      <c r="N332" s="107"/>
      <c r="O332" s="107"/>
      <c r="P332" s="107"/>
      <c r="Q332" s="107"/>
      <c r="R332" s="107" t="s">
        <v>121</v>
      </c>
      <c r="S332" s="107">
        <v>0</v>
      </c>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row>
    <row r="333" spans="1:47" outlineLevel="1" x14ac:dyDescent="0.2">
      <c r="A333" s="108"/>
      <c r="B333" s="108"/>
      <c r="C333" s="124" t="s">
        <v>432</v>
      </c>
      <c r="D333" s="142"/>
      <c r="E333" s="133">
        <v>16.239999999999998</v>
      </c>
      <c r="F333" s="110"/>
      <c r="G333" s="110"/>
      <c r="H333" s="157">
        <v>0</v>
      </c>
      <c r="I333" s="110">
        <f t="shared" si="7"/>
        <v>0</v>
      </c>
      <c r="J333" s="315"/>
      <c r="K333" s="315"/>
      <c r="L333" s="107"/>
      <c r="M333" s="107"/>
      <c r="N333" s="107"/>
      <c r="O333" s="107"/>
      <c r="P333" s="107"/>
      <c r="Q333" s="107"/>
      <c r="R333" s="107" t="s">
        <v>121</v>
      </c>
      <c r="S333" s="107">
        <v>0</v>
      </c>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row>
    <row r="334" spans="1:47" outlineLevel="1" x14ac:dyDescent="0.2">
      <c r="A334" s="108"/>
      <c r="B334" s="108"/>
      <c r="C334" s="124" t="s">
        <v>433</v>
      </c>
      <c r="D334" s="142"/>
      <c r="E334" s="133">
        <v>11.577999999999999</v>
      </c>
      <c r="F334" s="110"/>
      <c r="G334" s="110"/>
      <c r="H334" s="157">
        <v>0</v>
      </c>
      <c r="I334" s="110">
        <f t="shared" si="7"/>
        <v>0</v>
      </c>
      <c r="J334" s="315"/>
      <c r="K334" s="315"/>
      <c r="L334" s="107"/>
      <c r="M334" s="107"/>
      <c r="N334" s="107"/>
      <c r="O334" s="107"/>
      <c r="P334" s="107"/>
      <c r="Q334" s="107"/>
      <c r="R334" s="107" t="s">
        <v>121</v>
      </c>
      <c r="S334" s="107">
        <v>0</v>
      </c>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row>
    <row r="335" spans="1:47" outlineLevel="1" x14ac:dyDescent="0.2">
      <c r="A335" s="108"/>
      <c r="B335" s="108"/>
      <c r="C335" s="124"/>
      <c r="D335" s="142"/>
      <c r="E335" s="133"/>
      <c r="F335" s="110"/>
      <c r="G335" s="110"/>
      <c r="H335" s="157"/>
      <c r="I335" s="110"/>
      <c r="J335" s="315"/>
      <c r="K335" s="315"/>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row>
    <row r="336" spans="1:47" outlineLevel="1" x14ac:dyDescent="0.2">
      <c r="A336" s="108"/>
      <c r="B336" s="108"/>
      <c r="C336" s="124" t="s">
        <v>436</v>
      </c>
      <c r="D336" s="142"/>
      <c r="E336" s="133"/>
      <c r="F336" s="110"/>
      <c r="G336" s="110"/>
      <c r="H336" s="157">
        <v>0</v>
      </c>
      <c r="I336" s="110">
        <f t="shared" ref="I336:I338" si="8">G336</f>
        <v>0</v>
      </c>
      <c r="J336" s="315"/>
      <c r="K336" s="315"/>
      <c r="L336" s="107"/>
      <c r="M336" s="107"/>
      <c r="N336" s="107"/>
      <c r="O336" s="107"/>
      <c r="P336" s="107"/>
      <c r="Q336" s="107"/>
      <c r="R336" s="107" t="s">
        <v>121</v>
      </c>
      <c r="S336" s="107">
        <v>0</v>
      </c>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row>
    <row r="337" spans="1:47" outlineLevel="1" x14ac:dyDescent="0.2">
      <c r="A337" s="108"/>
      <c r="B337" s="108"/>
      <c r="C337" s="124" t="s">
        <v>192</v>
      </c>
      <c r="D337" s="142"/>
      <c r="E337" s="133"/>
      <c r="F337" s="110"/>
      <c r="G337" s="110"/>
      <c r="H337" s="157">
        <v>0</v>
      </c>
      <c r="I337" s="110">
        <f t="shared" si="8"/>
        <v>0</v>
      </c>
      <c r="J337" s="315"/>
      <c r="K337" s="315"/>
      <c r="L337" s="107"/>
      <c r="M337" s="107"/>
      <c r="N337" s="107"/>
      <c r="O337" s="107"/>
      <c r="P337" s="107"/>
      <c r="Q337" s="107"/>
      <c r="R337" s="107" t="s">
        <v>121</v>
      </c>
      <c r="S337" s="107">
        <v>0</v>
      </c>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row>
    <row r="338" spans="1:47" outlineLevel="1" x14ac:dyDescent="0.2">
      <c r="A338" s="108"/>
      <c r="B338" s="108"/>
      <c r="C338" s="124" t="s">
        <v>437</v>
      </c>
      <c r="D338" s="142"/>
      <c r="E338" s="133">
        <v>73</v>
      </c>
      <c r="F338" s="110"/>
      <c r="G338" s="110"/>
      <c r="H338" s="157">
        <v>0</v>
      </c>
      <c r="I338" s="110">
        <f t="shared" si="8"/>
        <v>0</v>
      </c>
      <c r="J338" s="315"/>
      <c r="K338" s="315"/>
      <c r="L338" s="107"/>
      <c r="M338" s="107"/>
      <c r="N338" s="107"/>
      <c r="O338" s="107"/>
      <c r="P338" s="107"/>
      <c r="Q338" s="107"/>
      <c r="R338" s="107" t="s">
        <v>121</v>
      </c>
      <c r="S338" s="107">
        <v>0</v>
      </c>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row>
    <row r="339" spans="1:47" ht="22.5" outlineLevel="1" x14ac:dyDescent="0.2">
      <c r="A339" s="108">
        <v>107</v>
      </c>
      <c r="B339" s="108" t="s">
        <v>434</v>
      </c>
      <c r="C339" s="123" t="s">
        <v>435</v>
      </c>
      <c r="D339" s="141" t="s">
        <v>160</v>
      </c>
      <c r="E339" s="110">
        <v>437.84550000000002</v>
      </c>
      <c r="F339" s="110"/>
      <c r="G339" s="110">
        <f>ROUND(E339*F339,2)</f>
        <v>0</v>
      </c>
      <c r="H339" s="157" t="s">
        <v>810</v>
      </c>
      <c r="I339" s="110">
        <f t="shared" si="7"/>
        <v>0</v>
      </c>
      <c r="J339" s="315"/>
      <c r="K339" s="315"/>
      <c r="L339" s="107"/>
      <c r="M339" s="107"/>
      <c r="N339" s="107"/>
      <c r="O339" s="107"/>
      <c r="P339" s="107"/>
      <c r="Q339" s="107"/>
      <c r="R339" s="107" t="s">
        <v>119</v>
      </c>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row>
    <row r="340" spans="1:47" outlineLevel="1" x14ac:dyDescent="0.2">
      <c r="A340" s="108"/>
      <c r="B340" s="108"/>
      <c r="C340" s="124" t="s">
        <v>406</v>
      </c>
      <c r="D340" s="142"/>
      <c r="E340" s="133"/>
      <c r="F340" s="110"/>
      <c r="G340" s="110"/>
      <c r="H340" s="157">
        <v>0</v>
      </c>
      <c r="I340" s="110">
        <f t="shared" si="7"/>
        <v>0</v>
      </c>
      <c r="J340" s="315"/>
      <c r="K340" s="315"/>
      <c r="L340" s="107"/>
      <c r="M340" s="107"/>
      <c r="N340" s="107"/>
      <c r="O340" s="107"/>
      <c r="P340" s="107"/>
      <c r="Q340" s="107"/>
      <c r="R340" s="107" t="s">
        <v>121</v>
      </c>
      <c r="S340" s="107">
        <v>0</v>
      </c>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row>
    <row r="341" spans="1:47" outlineLevel="1" x14ac:dyDescent="0.2">
      <c r="A341" s="108"/>
      <c r="B341" s="108"/>
      <c r="C341" s="124" t="s">
        <v>192</v>
      </c>
      <c r="D341" s="142"/>
      <c r="E341" s="133"/>
      <c r="F341" s="110"/>
      <c r="G341" s="110"/>
      <c r="H341" s="157">
        <v>0</v>
      </c>
      <c r="I341" s="110">
        <f t="shared" si="7"/>
        <v>0</v>
      </c>
      <c r="J341" s="315"/>
      <c r="K341" s="315"/>
      <c r="L341" s="107"/>
      <c r="M341" s="107"/>
      <c r="N341" s="107"/>
      <c r="O341" s="107"/>
      <c r="P341" s="107"/>
      <c r="Q341" s="107"/>
      <c r="R341" s="107" t="s">
        <v>121</v>
      </c>
      <c r="S341" s="107">
        <v>0</v>
      </c>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row>
    <row r="342" spans="1:47" outlineLevel="1" x14ac:dyDescent="0.2">
      <c r="A342" s="108"/>
      <c r="B342" s="108"/>
      <c r="C342" s="124" t="s">
        <v>430</v>
      </c>
      <c r="D342" s="142"/>
      <c r="E342" s="133">
        <v>392.7</v>
      </c>
      <c r="F342" s="110"/>
      <c r="G342" s="110"/>
      <c r="H342" s="157">
        <v>0</v>
      </c>
      <c r="I342" s="110">
        <f t="shared" si="7"/>
        <v>0</v>
      </c>
      <c r="J342" s="315"/>
      <c r="K342" s="315"/>
      <c r="L342" s="107"/>
      <c r="M342" s="107"/>
      <c r="N342" s="107"/>
      <c r="O342" s="107"/>
      <c r="P342" s="107"/>
      <c r="Q342" s="107"/>
      <c r="R342" s="107" t="s">
        <v>121</v>
      </c>
      <c r="S342" s="107">
        <v>0</v>
      </c>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row>
    <row r="343" spans="1:47" outlineLevel="1" x14ac:dyDescent="0.2">
      <c r="A343" s="108"/>
      <c r="B343" s="108"/>
      <c r="C343" s="124" t="s">
        <v>235</v>
      </c>
      <c r="D343" s="142"/>
      <c r="E343" s="133"/>
      <c r="F343" s="110"/>
      <c r="G343" s="110"/>
      <c r="H343" s="157">
        <v>0</v>
      </c>
      <c r="I343" s="110">
        <f t="shared" si="7"/>
        <v>0</v>
      </c>
      <c r="J343" s="315"/>
      <c r="K343" s="315"/>
      <c r="L343" s="107"/>
      <c r="M343" s="107"/>
      <c r="N343" s="107"/>
      <c r="O343" s="107"/>
      <c r="P343" s="107"/>
      <c r="Q343" s="107"/>
      <c r="R343" s="107" t="s">
        <v>121</v>
      </c>
      <c r="S343" s="107">
        <v>0</v>
      </c>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row>
    <row r="344" spans="1:47" outlineLevel="1" x14ac:dyDescent="0.2">
      <c r="A344" s="108"/>
      <c r="B344" s="108"/>
      <c r="C344" s="124" t="s">
        <v>236</v>
      </c>
      <c r="D344" s="142"/>
      <c r="E344" s="133">
        <v>-33.65</v>
      </c>
      <c r="F344" s="110"/>
      <c r="G344" s="110"/>
      <c r="H344" s="157">
        <v>0</v>
      </c>
      <c r="I344" s="110">
        <f t="shared" si="7"/>
        <v>0</v>
      </c>
      <c r="J344" s="315"/>
      <c r="K344" s="315"/>
      <c r="L344" s="107"/>
      <c r="M344" s="107"/>
      <c r="N344" s="107"/>
      <c r="O344" s="107"/>
      <c r="P344" s="107"/>
      <c r="Q344" s="107"/>
      <c r="R344" s="107" t="s">
        <v>121</v>
      </c>
      <c r="S344" s="107">
        <v>0</v>
      </c>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row>
    <row r="345" spans="1:47" outlineLevel="1" x14ac:dyDescent="0.2">
      <c r="A345" s="108"/>
      <c r="B345" s="108"/>
      <c r="C345" s="124" t="s">
        <v>431</v>
      </c>
      <c r="D345" s="142"/>
      <c r="E345" s="133">
        <v>-22.022500000000001</v>
      </c>
      <c r="F345" s="110"/>
      <c r="G345" s="110"/>
      <c r="H345" s="157">
        <v>0</v>
      </c>
      <c r="I345" s="110">
        <f t="shared" si="7"/>
        <v>0</v>
      </c>
      <c r="J345" s="315"/>
      <c r="K345" s="315"/>
      <c r="L345" s="107"/>
      <c r="M345" s="107"/>
      <c r="N345" s="107"/>
      <c r="O345" s="107"/>
      <c r="P345" s="107"/>
      <c r="Q345" s="107"/>
      <c r="R345" s="107" t="s">
        <v>121</v>
      </c>
      <c r="S345" s="107">
        <v>0</v>
      </c>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row>
    <row r="346" spans="1:47" outlineLevel="1" x14ac:dyDescent="0.2">
      <c r="A346" s="108"/>
      <c r="B346" s="108"/>
      <c r="C346" s="124" t="s">
        <v>410</v>
      </c>
      <c r="D346" s="142"/>
      <c r="E346" s="133"/>
      <c r="F346" s="110"/>
      <c r="G346" s="110"/>
      <c r="H346" s="157">
        <v>0</v>
      </c>
      <c r="I346" s="110">
        <f t="shared" si="7"/>
        <v>0</v>
      </c>
      <c r="J346" s="315"/>
      <c r="K346" s="315"/>
      <c r="L346" s="107"/>
      <c r="M346" s="107"/>
      <c r="N346" s="107"/>
      <c r="O346" s="107"/>
      <c r="P346" s="107"/>
      <c r="Q346" s="107"/>
      <c r="R346" s="107" t="s">
        <v>121</v>
      </c>
      <c r="S346" s="107">
        <v>0</v>
      </c>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row>
    <row r="347" spans="1:47" outlineLevel="1" x14ac:dyDescent="0.2">
      <c r="A347" s="108"/>
      <c r="B347" s="108"/>
      <c r="C347" s="124" t="s">
        <v>432</v>
      </c>
      <c r="D347" s="142"/>
      <c r="E347" s="133">
        <v>16.239999999999998</v>
      </c>
      <c r="F347" s="110"/>
      <c r="G347" s="110"/>
      <c r="H347" s="157">
        <v>0</v>
      </c>
      <c r="I347" s="110">
        <f t="shared" si="7"/>
        <v>0</v>
      </c>
      <c r="J347" s="315"/>
      <c r="K347" s="315"/>
      <c r="L347" s="107"/>
      <c r="M347" s="107"/>
      <c r="N347" s="107"/>
      <c r="O347" s="107"/>
      <c r="P347" s="107"/>
      <c r="Q347" s="107"/>
      <c r="R347" s="107" t="s">
        <v>121</v>
      </c>
      <c r="S347" s="107">
        <v>0</v>
      </c>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row>
    <row r="348" spans="1:47" outlineLevel="1" x14ac:dyDescent="0.2">
      <c r="A348" s="108"/>
      <c r="B348" s="108"/>
      <c r="C348" s="124" t="s">
        <v>433</v>
      </c>
      <c r="D348" s="142"/>
      <c r="E348" s="133">
        <v>11.577999999999999</v>
      </c>
      <c r="F348" s="110"/>
      <c r="G348" s="110"/>
      <c r="H348" s="157">
        <v>0</v>
      </c>
      <c r="I348" s="110">
        <f t="shared" si="7"/>
        <v>0</v>
      </c>
      <c r="J348" s="315"/>
      <c r="K348" s="315"/>
      <c r="L348" s="107"/>
      <c r="M348" s="107"/>
      <c r="N348" s="107"/>
      <c r="O348" s="107"/>
      <c r="P348" s="107"/>
      <c r="Q348" s="107"/>
      <c r="R348" s="107" t="s">
        <v>121</v>
      </c>
      <c r="S348" s="107">
        <v>0</v>
      </c>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row>
    <row r="349" spans="1:47" outlineLevel="1" x14ac:dyDescent="0.2">
      <c r="A349" s="108"/>
      <c r="B349" s="108"/>
      <c r="C349" s="124" t="s">
        <v>134</v>
      </c>
      <c r="D349" s="142"/>
      <c r="E349" s="133"/>
      <c r="F349" s="110"/>
      <c r="G349" s="110"/>
      <c r="H349" s="157">
        <v>0</v>
      </c>
      <c r="I349" s="110">
        <f t="shared" si="7"/>
        <v>0</v>
      </c>
      <c r="J349" s="315"/>
      <c r="K349" s="315"/>
      <c r="L349" s="107"/>
      <c r="M349" s="107"/>
      <c r="N349" s="107"/>
      <c r="O349" s="107"/>
      <c r="P349" s="107"/>
      <c r="Q349" s="107"/>
      <c r="R349" s="107" t="s">
        <v>121</v>
      </c>
      <c r="S349" s="107">
        <v>0</v>
      </c>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row>
    <row r="350" spans="1:47" outlineLevel="1" x14ac:dyDescent="0.2">
      <c r="A350" s="108"/>
      <c r="B350" s="108"/>
      <c r="C350" s="124" t="s">
        <v>436</v>
      </c>
      <c r="D350" s="142"/>
      <c r="E350" s="133"/>
      <c r="F350" s="110"/>
      <c r="G350" s="110"/>
      <c r="H350" s="157">
        <v>0</v>
      </c>
      <c r="I350" s="110">
        <f t="shared" si="7"/>
        <v>0</v>
      </c>
      <c r="J350" s="315"/>
      <c r="K350" s="315"/>
      <c r="L350" s="107"/>
      <c r="M350" s="107"/>
      <c r="N350" s="107"/>
      <c r="O350" s="107"/>
      <c r="P350" s="107"/>
      <c r="Q350" s="107"/>
      <c r="R350" s="107" t="s">
        <v>121</v>
      </c>
      <c r="S350" s="107">
        <v>0</v>
      </c>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row>
    <row r="351" spans="1:47" outlineLevel="1" x14ac:dyDescent="0.2">
      <c r="A351" s="108"/>
      <c r="B351" s="108"/>
      <c r="C351" s="124" t="s">
        <v>192</v>
      </c>
      <c r="D351" s="142"/>
      <c r="E351" s="133"/>
      <c r="F351" s="110"/>
      <c r="G351" s="110"/>
      <c r="H351" s="157">
        <v>0</v>
      </c>
      <c r="I351" s="110">
        <f t="shared" si="7"/>
        <v>0</v>
      </c>
      <c r="J351" s="315"/>
      <c r="K351" s="315"/>
      <c r="L351" s="107"/>
      <c r="M351" s="107"/>
      <c r="N351" s="107"/>
      <c r="O351" s="107"/>
      <c r="P351" s="107"/>
      <c r="Q351" s="107"/>
      <c r="R351" s="107" t="s">
        <v>121</v>
      </c>
      <c r="S351" s="107">
        <v>0</v>
      </c>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row>
    <row r="352" spans="1:47" outlineLevel="1" x14ac:dyDescent="0.2">
      <c r="A352" s="108"/>
      <c r="B352" s="108"/>
      <c r="C352" s="124" t="s">
        <v>437</v>
      </c>
      <c r="D352" s="142"/>
      <c r="E352" s="133">
        <v>73</v>
      </c>
      <c r="F352" s="110"/>
      <c r="G352" s="110"/>
      <c r="H352" s="157">
        <v>0</v>
      </c>
      <c r="I352" s="110">
        <f t="shared" si="7"/>
        <v>0</v>
      </c>
      <c r="J352" s="315"/>
      <c r="K352" s="315"/>
      <c r="L352" s="107"/>
      <c r="M352" s="107"/>
      <c r="N352" s="107"/>
      <c r="O352" s="107"/>
      <c r="P352" s="107"/>
      <c r="Q352" s="107"/>
      <c r="R352" s="107" t="s">
        <v>121</v>
      </c>
      <c r="S352" s="107">
        <v>0</v>
      </c>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row>
    <row r="353" spans="1:47" ht="22.5" outlineLevel="1" x14ac:dyDescent="0.2">
      <c r="A353" s="108">
        <v>108</v>
      </c>
      <c r="B353" s="108" t="s">
        <v>438</v>
      </c>
      <c r="C353" s="123" t="s">
        <v>439</v>
      </c>
      <c r="D353" s="141" t="s">
        <v>160</v>
      </c>
      <c r="E353" s="110">
        <v>16</v>
      </c>
      <c r="F353" s="110"/>
      <c r="G353" s="110">
        <f>ROUND(E353*F353,2)</f>
        <v>0</v>
      </c>
      <c r="H353" s="157" t="s">
        <v>810</v>
      </c>
      <c r="I353" s="110"/>
      <c r="J353" s="315"/>
      <c r="K353" s="315">
        <f>G353</f>
        <v>0</v>
      </c>
      <c r="L353" s="107"/>
      <c r="M353" s="107"/>
      <c r="N353" s="107"/>
      <c r="O353" s="107"/>
      <c r="P353" s="107"/>
      <c r="Q353" s="107"/>
      <c r="R353" s="107" t="s">
        <v>119</v>
      </c>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row>
    <row r="354" spans="1:47" outlineLevel="1" x14ac:dyDescent="0.2">
      <c r="A354" s="108"/>
      <c r="B354" s="108"/>
      <c r="C354" s="124" t="s">
        <v>406</v>
      </c>
      <c r="D354" s="142"/>
      <c r="E354" s="133"/>
      <c r="F354" s="110"/>
      <c r="G354" s="110"/>
      <c r="H354" s="157">
        <v>0</v>
      </c>
      <c r="I354" s="110">
        <f t="shared" si="7"/>
        <v>0</v>
      </c>
      <c r="J354" s="315"/>
      <c r="K354" s="315"/>
      <c r="L354" s="107"/>
      <c r="M354" s="107"/>
      <c r="N354" s="107"/>
      <c r="O354" s="107"/>
      <c r="P354" s="107"/>
      <c r="Q354" s="107"/>
      <c r="R354" s="107" t="s">
        <v>121</v>
      </c>
      <c r="S354" s="107">
        <v>0</v>
      </c>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row>
    <row r="355" spans="1:47" outlineLevel="1" x14ac:dyDescent="0.2">
      <c r="A355" s="108"/>
      <c r="B355" s="108"/>
      <c r="C355" s="124" t="s">
        <v>192</v>
      </c>
      <c r="D355" s="142"/>
      <c r="E355" s="133"/>
      <c r="F355" s="110"/>
      <c r="G355" s="110"/>
      <c r="H355" s="157">
        <v>0</v>
      </c>
      <c r="I355" s="110">
        <f t="shared" si="7"/>
        <v>0</v>
      </c>
      <c r="J355" s="315"/>
      <c r="K355" s="315"/>
      <c r="L355" s="107"/>
      <c r="M355" s="107"/>
      <c r="N355" s="107"/>
      <c r="O355" s="107"/>
      <c r="P355" s="107"/>
      <c r="Q355" s="107"/>
      <c r="R355" s="107" t="s">
        <v>121</v>
      </c>
      <c r="S355" s="107">
        <v>0</v>
      </c>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row>
    <row r="356" spans="1:47" outlineLevel="1" x14ac:dyDescent="0.2">
      <c r="A356" s="108"/>
      <c r="B356" s="108"/>
      <c r="C356" s="124" t="s">
        <v>440</v>
      </c>
      <c r="D356" s="142"/>
      <c r="E356" s="133">
        <v>16</v>
      </c>
      <c r="F356" s="110"/>
      <c r="G356" s="110"/>
      <c r="H356" s="157">
        <v>0</v>
      </c>
      <c r="I356" s="110">
        <f t="shared" si="7"/>
        <v>0</v>
      </c>
      <c r="J356" s="315"/>
      <c r="K356" s="315"/>
      <c r="L356" s="107"/>
      <c r="M356" s="107"/>
      <c r="N356" s="107"/>
      <c r="O356" s="107"/>
      <c r="P356" s="107"/>
      <c r="Q356" s="107"/>
      <c r="R356" s="107" t="s">
        <v>121</v>
      </c>
      <c r="S356" s="107">
        <v>0</v>
      </c>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row>
    <row r="357" spans="1:47" outlineLevel="1" x14ac:dyDescent="0.2">
      <c r="A357" s="108">
        <v>109</v>
      </c>
      <c r="B357" s="108" t="s">
        <v>441</v>
      </c>
      <c r="C357" s="123" t="s">
        <v>442</v>
      </c>
      <c r="D357" s="141" t="s">
        <v>179</v>
      </c>
      <c r="E357" s="110">
        <v>113.15</v>
      </c>
      <c r="F357" s="110"/>
      <c r="G357" s="110">
        <f>ROUND(E357*F357,2)</f>
        <v>0</v>
      </c>
      <c r="H357" s="157" t="s">
        <v>811</v>
      </c>
      <c r="I357" s="110">
        <f t="shared" si="7"/>
        <v>0</v>
      </c>
      <c r="J357" s="315"/>
      <c r="K357" s="315"/>
      <c r="L357" s="107"/>
      <c r="M357" s="107"/>
      <c r="N357" s="107"/>
      <c r="O357" s="107"/>
      <c r="P357" s="107"/>
      <c r="Q357" s="107"/>
      <c r="R357" s="107" t="s">
        <v>119</v>
      </c>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row>
    <row r="358" spans="1:47" outlineLevel="1" x14ac:dyDescent="0.2">
      <c r="A358" s="108"/>
      <c r="B358" s="108"/>
      <c r="C358" s="124" t="s">
        <v>380</v>
      </c>
      <c r="D358" s="142"/>
      <c r="E358" s="133">
        <v>58</v>
      </c>
      <c r="F358" s="110"/>
      <c r="G358" s="110"/>
      <c r="H358" s="157">
        <v>0</v>
      </c>
      <c r="I358" s="110">
        <f t="shared" si="7"/>
        <v>0</v>
      </c>
      <c r="J358" s="315"/>
      <c r="K358" s="315"/>
      <c r="L358" s="107"/>
      <c r="M358" s="107"/>
      <c r="N358" s="107"/>
      <c r="O358" s="107"/>
      <c r="P358" s="107"/>
      <c r="Q358" s="107"/>
      <c r="R358" s="107" t="s">
        <v>121</v>
      </c>
      <c r="S358" s="107">
        <v>0</v>
      </c>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row>
    <row r="359" spans="1:47" outlineLevel="1" x14ac:dyDescent="0.2">
      <c r="A359" s="108"/>
      <c r="B359" s="108"/>
      <c r="C359" s="124" t="s">
        <v>381</v>
      </c>
      <c r="D359" s="142"/>
      <c r="E359" s="133">
        <v>55.15</v>
      </c>
      <c r="F359" s="110"/>
      <c r="G359" s="110"/>
      <c r="H359" s="157">
        <v>0</v>
      </c>
      <c r="I359" s="110">
        <f t="shared" si="7"/>
        <v>0</v>
      </c>
      <c r="J359" s="315"/>
      <c r="K359" s="315"/>
      <c r="L359" s="107"/>
      <c r="M359" s="107"/>
      <c r="N359" s="107"/>
      <c r="O359" s="107"/>
      <c r="P359" s="107"/>
      <c r="Q359" s="107"/>
      <c r="R359" s="107" t="s">
        <v>121</v>
      </c>
      <c r="S359" s="107">
        <v>0</v>
      </c>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row>
    <row r="360" spans="1:47" outlineLevel="1" x14ac:dyDescent="0.2">
      <c r="A360" s="108">
        <v>110</v>
      </c>
      <c r="B360" s="108" t="s">
        <v>443</v>
      </c>
      <c r="C360" s="123" t="s">
        <v>444</v>
      </c>
      <c r="D360" s="141" t="s">
        <v>179</v>
      </c>
      <c r="E360" s="110">
        <v>155.15</v>
      </c>
      <c r="F360" s="110"/>
      <c r="G360" s="110">
        <f>ROUND(E360*F360,2)</f>
        <v>0</v>
      </c>
      <c r="H360" s="157" t="s">
        <v>811</v>
      </c>
      <c r="I360" s="110">
        <f t="shared" si="7"/>
        <v>0</v>
      </c>
      <c r="J360" s="315"/>
      <c r="K360" s="315"/>
      <c r="L360" s="107"/>
      <c r="M360" s="107"/>
      <c r="N360" s="107"/>
      <c r="O360" s="107"/>
      <c r="P360" s="107"/>
      <c r="Q360" s="107"/>
      <c r="R360" s="107" t="s">
        <v>119</v>
      </c>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row>
    <row r="361" spans="1:47" outlineLevel="1" x14ac:dyDescent="0.2">
      <c r="A361" s="108"/>
      <c r="B361" s="108"/>
      <c r="C361" s="124" t="s">
        <v>380</v>
      </c>
      <c r="D361" s="142"/>
      <c r="E361" s="133">
        <v>58</v>
      </c>
      <c r="F361" s="110"/>
      <c r="G361" s="110"/>
      <c r="H361" s="157">
        <v>0</v>
      </c>
      <c r="I361" s="110">
        <f t="shared" si="7"/>
        <v>0</v>
      </c>
      <c r="J361" s="315"/>
      <c r="K361" s="315"/>
      <c r="L361" s="107"/>
      <c r="M361" s="107"/>
      <c r="N361" s="107"/>
      <c r="O361" s="107"/>
      <c r="P361" s="107"/>
      <c r="Q361" s="107"/>
      <c r="R361" s="107" t="s">
        <v>121</v>
      </c>
      <c r="S361" s="107">
        <v>0</v>
      </c>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row>
    <row r="362" spans="1:47" outlineLevel="1" x14ac:dyDescent="0.2">
      <c r="A362" s="108"/>
      <c r="B362" s="108"/>
      <c r="C362" s="124" t="s">
        <v>381</v>
      </c>
      <c r="D362" s="142"/>
      <c r="E362" s="133">
        <v>55.15</v>
      </c>
      <c r="F362" s="110"/>
      <c r="G362" s="110"/>
      <c r="H362" s="157">
        <v>0</v>
      </c>
      <c r="I362" s="110">
        <f t="shared" si="7"/>
        <v>0</v>
      </c>
      <c r="J362" s="315"/>
      <c r="K362" s="315"/>
      <c r="L362" s="107"/>
      <c r="M362" s="107"/>
      <c r="N362" s="107"/>
      <c r="O362" s="107"/>
      <c r="P362" s="107"/>
      <c r="Q362" s="107"/>
      <c r="R362" s="107" t="s">
        <v>121</v>
      </c>
      <c r="S362" s="107">
        <v>0</v>
      </c>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row>
    <row r="363" spans="1:47" outlineLevel="1" x14ac:dyDescent="0.2">
      <c r="A363" s="108"/>
      <c r="B363" s="108"/>
      <c r="C363" s="124" t="s">
        <v>445</v>
      </c>
      <c r="D363" s="142"/>
      <c r="E363" s="133">
        <v>42</v>
      </c>
      <c r="F363" s="110"/>
      <c r="G363" s="110"/>
      <c r="H363" s="157">
        <v>0</v>
      </c>
      <c r="I363" s="110">
        <f t="shared" si="7"/>
        <v>0</v>
      </c>
      <c r="J363" s="315"/>
      <c r="K363" s="315"/>
      <c r="L363" s="107"/>
      <c r="M363" s="107"/>
      <c r="N363" s="107"/>
      <c r="O363" s="107"/>
      <c r="P363" s="107"/>
      <c r="Q363" s="107"/>
      <c r="R363" s="107" t="s">
        <v>121</v>
      </c>
      <c r="S363" s="107">
        <v>0</v>
      </c>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row>
    <row r="364" spans="1:47" outlineLevel="1" x14ac:dyDescent="0.2">
      <c r="A364" s="108">
        <v>111</v>
      </c>
      <c r="B364" s="108" t="s">
        <v>446</v>
      </c>
      <c r="C364" s="123" t="s">
        <v>447</v>
      </c>
      <c r="D364" s="141" t="s">
        <v>179</v>
      </c>
      <c r="E364" s="110">
        <v>20.200000000000003</v>
      </c>
      <c r="F364" s="110"/>
      <c r="G364" s="110">
        <f>ROUND(E364*F364,2)</f>
        <v>0</v>
      </c>
      <c r="H364" s="157" t="s">
        <v>811</v>
      </c>
      <c r="I364" s="110">
        <f t="shared" si="7"/>
        <v>0</v>
      </c>
      <c r="J364" s="315"/>
      <c r="K364" s="315"/>
      <c r="L364" s="107"/>
      <c r="M364" s="107"/>
      <c r="N364" s="107"/>
      <c r="O364" s="107"/>
      <c r="P364" s="107"/>
      <c r="Q364" s="107"/>
      <c r="R364" s="107" t="s">
        <v>119</v>
      </c>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row>
    <row r="365" spans="1:47" outlineLevel="1" x14ac:dyDescent="0.2">
      <c r="A365" s="108"/>
      <c r="B365" s="108"/>
      <c r="C365" s="124" t="s">
        <v>448</v>
      </c>
      <c r="D365" s="142"/>
      <c r="E365" s="133">
        <v>20.2</v>
      </c>
      <c r="F365" s="110"/>
      <c r="G365" s="110"/>
      <c r="H365" s="157">
        <v>0</v>
      </c>
      <c r="I365" s="110">
        <f t="shared" si="7"/>
        <v>0</v>
      </c>
      <c r="J365" s="315"/>
      <c r="K365" s="315"/>
      <c r="L365" s="107"/>
      <c r="M365" s="107"/>
      <c r="N365" s="107"/>
      <c r="O365" s="107"/>
      <c r="P365" s="107"/>
      <c r="Q365" s="107"/>
      <c r="R365" s="107" t="s">
        <v>121</v>
      </c>
      <c r="S365" s="107">
        <v>0</v>
      </c>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row>
    <row r="366" spans="1:47" x14ac:dyDescent="0.2">
      <c r="A366" s="109" t="s">
        <v>114</v>
      </c>
      <c r="B366" s="109" t="s">
        <v>60</v>
      </c>
      <c r="C366" s="125" t="s">
        <v>61</v>
      </c>
      <c r="D366" s="143"/>
      <c r="E366" s="111"/>
      <c r="F366" s="111"/>
      <c r="G366" s="111">
        <f>SUMIF(R367:R384,"&lt;&gt;NOR",G367:G384)</f>
        <v>0</v>
      </c>
      <c r="H366" s="158"/>
      <c r="I366" s="111">
        <f t="shared" si="7"/>
        <v>0</v>
      </c>
      <c r="J366" s="318"/>
      <c r="K366" s="318"/>
      <c r="R366" t="s">
        <v>115</v>
      </c>
    </row>
    <row r="367" spans="1:47" outlineLevel="1" x14ac:dyDescent="0.2">
      <c r="A367" s="108">
        <v>112</v>
      </c>
      <c r="B367" s="108" t="s">
        <v>449</v>
      </c>
      <c r="C367" s="123" t="s">
        <v>450</v>
      </c>
      <c r="D367" s="141" t="s">
        <v>160</v>
      </c>
      <c r="E367" s="110">
        <v>370.15</v>
      </c>
      <c r="F367" s="110"/>
      <c r="G367" s="110">
        <f>ROUND(E367*F367,2)</f>
        <v>0</v>
      </c>
      <c r="H367" s="157" t="s">
        <v>811</v>
      </c>
      <c r="I367" s="110">
        <f t="shared" si="7"/>
        <v>0</v>
      </c>
      <c r="J367" s="315"/>
      <c r="K367" s="315"/>
      <c r="L367" s="107"/>
      <c r="M367" s="107"/>
      <c r="N367" s="107"/>
      <c r="O367" s="107"/>
      <c r="P367" s="107"/>
      <c r="Q367" s="107"/>
      <c r="R367" s="107" t="s">
        <v>119</v>
      </c>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row>
    <row r="368" spans="1:47" outlineLevel="1" x14ac:dyDescent="0.2">
      <c r="A368" s="108"/>
      <c r="B368" s="108"/>
      <c r="C368" s="124" t="s">
        <v>191</v>
      </c>
      <c r="D368" s="142"/>
      <c r="E368" s="133"/>
      <c r="F368" s="110"/>
      <c r="G368" s="110"/>
      <c r="H368" s="157">
        <v>0</v>
      </c>
      <c r="I368" s="110">
        <f t="shared" si="7"/>
        <v>0</v>
      </c>
      <c r="J368" s="315"/>
      <c r="K368" s="315"/>
      <c r="L368" s="107"/>
      <c r="M368" s="107"/>
      <c r="N368" s="107"/>
      <c r="O368" s="107"/>
      <c r="P368" s="107"/>
      <c r="Q368" s="107"/>
      <c r="R368" s="107" t="s">
        <v>121</v>
      </c>
      <c r="S368" s="107">
        <v>0</v>
      </c>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row>
    <row r="369" spans="1:47" outlineLevel="1" x14ac:dyDescent="0.2">
      <c r="A369" s="108"/>
      <c r="B369" s="108"/>
      <c r="C369" s="124" t="s">
        <v>192</v>
      </c>
      <c r="D369" s="142"/>
      <c r="E369" s="133"/>
      <c r="F369" s="110"/>
      <c r="G369" s="110"/>
      <c r="H369" s="157">
        <v>0</v>
      </c>
      <c r="I369" s="110">
        <f t="shared" si="7"/>
        <v>0</v>
      </c>
      <c r="J369" s="315"/>
      <c r="K369" s="315"/>
      <c r="L369" s="107"/>
      <c r="M369" s="107"/>
      <c r="N369" s="107"/>
      <c r="O369" s="107"/>
      <c r="P369" s="107"/>
      <c r="Q369" s="107"/>
      <c r="R369" s="107" t="s">
        <v>121</v>
      </c>
      <c r="S369" s="107">
        <v>0</v>
      </c>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row>
    <row r="370" spans="1:47" outlineLevel="1" x14ac:dyDescent="0.2">
      <c r="A370" s="108"/>
      <c r="B370" s="108"/>
      <c r="C370" s="124" t="s">
        <v>451</v>
      </c>
      <c r="D370" s="142"/>
      <c r="E370" s="133">
        <v>72.45</v>
      </c>
      <c r="F370" s="110"/>
      <c r="G370" s="110"/>
      <c r="H370" s="157">
        <v>0</v>
      </c>
      <c r="I370" s="110">
        <f t="shared" si="7"/>
        <v>0</v>
      </c>
      <c r="J370" s="315"/>
      <c r="K370" s="315"/>
      <c r="L370" s="107"/>
      <c r="M370" s="107"/>
      <c r="N370" s="107"/>
      <c r="O370" s="107"/>
      <c r="P370" s="107"/>
      <c r="Q370" s="107"/>
      <c r="R370" s="107" t="s">
        <v>121</v>
      </c>
      <c r="S370" s="107">
        <v>0</v>
      </c>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row>
    <row r="371" spans="1:47" outlineLevel="1" x14ac:dyDescent="0.2">
      <c r="A371" s="108"/>
      <c r="B371" s="108"/>
      <c r="C371" s="124" t="s">
        <v>452</v>
      </c>
      <c r="D371" s="142"/>
      <c r="E371" s="133">
        <v>245.3</v>
      </c>
      <c r="F371" s="110"/>
      <c r="G371" s="110"/>
      <c r="H371" s="157">
        <v>0</v>
      </c>
      <c r="I371" s="110">
        <f t="shared" si="7"/>
        <v>0</v>
      </c>
      <c r="J371" s="315"/>
      <c r="K371" s="315"/>
      <c r="L371" s="107"/>
      <c r="M371" s="107"/>
      <c r="N371" s="107"/>
      <c r="O371" s="107"/>
      <c r="P371" s="107"/>
      <c r="Q371" s="107"/>
      <c r="R371" s="107" t="s">
        <v>121</v>
      </c>
      <c r="S371" s="107">
        <v>0</v>
      </c>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row>
    <row r="372" spans="1:47" outlineLevel="1" x14ac:dyDescent="0.2">
      <c r="A372" s="108"/>
      <c r="B372" s="108"/>
      <c r="C372" s="124" t="s">
        <v>453</v>
      </c>
      <c r="D372" s="142"/>
      <c r="E372" s="133">
        <v>52.4</v>
      </c>
      <c r="F372" s="110"/>
      <c r="G372" s="110"/>
      <c r="H372" s="157">
        <v>0</v>
      </c>
      <c r="I372" s="110">
        <f t="shared" si="7"/>
        <v>0</v>
      </c>
      <c r="J372" s="315"/>
      <c r="K372" s="315"/>
      <c r="L372" s="107"/>
      <c r="M372" s="107"/>
      <c r="N372" s="107"/>
      <c r="O372" s="107"/>
      <c r="P372" s="107"/>
      <c r="Q372" s="107"/>
      <c r="R372" s="107" t="s">
        <v>121</v>
      </c>
      <c r="S372" s="107">
        <v>0</v>
      </c>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row>
    <row r="373" spans="1:47" outlineLevel="1" x14ac:dyDescent="0.2">
      <c r="A373" s="108">
        <v>113</v>
      </c>
      <c r="B373" s="108" t="s">
        <v>454</v>
      </c>
      <c r="C373" s="123" t="s">
        <v>455</v>
      </c>
      <c r="D373" s="141" t="s">
        <v>160</v>
      </c>
      <c r="E373" s="110">
        <v>370.15</v>
      </c>
      <c r="F373" s="110"/>
      <c r="G373" s="110">
        <f>ROUND(E373*F373,2)</f>
        <v>0</v>
      </c>
      <c r="H373" s="157" t="s">
        <v>811</v>
      </c>
      <c r="I373" s="110">
        <f t="shared" si="7"/>
        <v>0</v>
      </c>
      <c r="J373" s="315"/>
      <c r="K373" s="315"/>
      <c r="L373" s="107"/>
      <c r="M373" s="107"/>
      <c r="N373" s="107"/>
      <c r="O373" s="107"/>
      <c r="P373" s="107"/>
      <c r="Q373" s="107"/>
      <c r="R373" s="107" t="s">
        <v>119</v>
      </c>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row>
    <row r="374" spans="1:47" outlineLevel="1" x14ac:dyDescent="0.2">
      <c r="A374" s="108"/>
      <c r="B374" s="108"/>
      <c r="C374" s="124" t="s">
        <v>191</v>
      </c>
      <c r="D374" s="142"/>
      <c r="E374" s="133"/>
      <c r="F374" s="110"/>
      <c r="G374" s="110"/>
      <c r="H374" s="157">
        <v>0</v>
      </c>
      <c r="I374" s="110">
        <f t="shared" si="7"/>
        <v>0</v>
      </c>
      <c r="J374" s="315"/>
      <c r="K374" s="315"/>
      <c r="L374" s="107"/>
      <c r="M374" s="107"/>
      <c r="N374" s="107"/>
      <c r="O374" s="107"/>
      <c r="P374" s="107"/>
      <c r="Q374" s="107"/>
      <c r="R374" s="107" t="s">
        <v>121</v>
      </c>
      <c r="S374" s="107">
        <v>0</v>
      </c>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row>
    <row r="375" spans="1:47" outlineLevel="1" x14ac:dyDescent="0.2">
      <c r="A375" s="108"/>
      <c r="B375" s="108"/>
      <c r="C375" s="124" t="s">
        <v>192</v>
      </c>
      <c r="D375" s="142"/>
      <c r="E375" s="133"/>
      <c r="F375" s="110"/>
      <c r="G375" s="110"/>
      <c r="H375" s="157">
        <v>0</v>
      </c>
      <c r="I375" s="110">
        <f t="shared" si="7"/>
        <v>0</v>
      </c>
      <c r="J375" s="315"/>
      <c r="K375" s="315"/>
      <c r="L375" s="107"/>
      <c r="M375" s="107"/>
      <c r="N375" s="107"/>
      <c r="O375" s="107"/>
      <c r="P375" s="107"/>
      <c r="Q375" s="107"/>
      <c r="R375" s="107" t="s">
        <v>121</v>
      </c>
      <c r="S375" s="107">
        <v>0</v>
      </c>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row>
    <row r="376" spans="1:47" outlineLevel="1" x14ac:dyDescent="0.2">
      <c r="A376" s="108"/>
      <c r="B376" s="108"/>
      <c r="C376" s="124" t="s">
        <v>451</v>
      </c>
      <c r="D376" s="142"/>
      <c r="E376" s="133">
        <v>72.45</v>
      </c>
      <c r="F376" s="110"/>
      <c r="G376" s="110"/>
      <c r="H376" s="157">
        <v>0</v>
      </c>
      <c r="I376" s="110">
        <f t="shared" si="7"/>
        <v>0</v>
      </c>
      <c r="J376" s="315"/>
      <c r="K376" s="315"/>
      <c r="L376" s="107"/>
      <c r="M376" s="107"/>
      <c r="N376" s="107"/>
      <c r="O376" s="107"/>
      <c r="P376" s="107"/>
      <c r="Q376" s="107"/>
      <c r="R376" s="107" t="s">
        <v>121</v>
      </c>
      <c r="S376" s="107">
        <v>0</v>
      </c>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row>
    <row r="377" spans="1:47" outlineLevel="1" x14ac:dyDescent="0.2">
      <c r="A377" s="108"/>
      <c r="B377" s="108"/>
      <c r="C377" s="124" t="s">
        <v>452</v>
      </c>
      <c r="D377" s="142"/>
      <c r="E377" s="133">
        <v>245.3</v>
      </c>
      <c r="F377" s="110"/>
      <c r="G377" s="110"/>
      <c r="H377" s="157">
        <v>0</v>
      </c>
      <c r="I377" s="110">
        <f t="shared" si="7"/>
        <v>0</v>
      </c>
      <c r="J377" s="315"/>
      <c r="K377" s="315"/>
      <c r="L377" s="107"/>
      <c r="M377" s="107"/>
      <c r="N377" s="107"/>
      <c r="O377" s="107"/>
      <c r="P377" s="107"/>
      <c r="Q377" s="107"/>
      <c r="R377" s="107" t="s">
        <v>121</v>
      </c>
      <c r="S377" s="107">
        <v>0</v>
      </c>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row>
    <row r="378" spans="1:47" outlineLevel="1" x14ac:dyDescent="0.2">
      <c r="A378" s="108"/>
      <c r="B378" s="108"/>
      <c r="C378" s="124" t="s">
        <v>453</v>
      </c>
      <c r="D378" s="142"/>
      <c r="E378" s="133">
        <v>52.4</v>
      </c>
      <c r="F378" s="110"/>
      <c r="G378" s="110"/>
      <c r="H378" s="157">
        <v>0</v>
      </c>
      <c r="I378" s="110">
        <f t="shared" si="7"/>
        <v>0</v>
      </c>
      <c r="J378" s="315"/>
      <c r="K378" s="315"/>
      <c r="L378" s="107"/>
      <c r="M378" s="107"/>
      <c r="N378" s="107"/>
      <c r="O378" s="107"/>
      <c r="P378" s="107"/>
      <c r="Q378" s="107"/>
      <c r="R378" s="107" t="s">
        <v>121</v>
      </c>
      <c r="S378" s="107">
        <v>0</v>
      </c>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row>
    <row r="379" spans="1:47" outlineLevel="1" x14ac:dyDescent="0.2">
      <c r="A379" s="108">
        <v>114</v>
      </c>
      <c r="B379" s="108" t="s">
        <v>456</v>
      </c>
      <c r="C379" s="123" t="s">
        <v>457</v>
      </c>
      <c r="D379" s="141" t="s">
        <v>160</v>
      </c>
      <c r="E379" s="110">
        <v>370.15</v>
      </c>
      <c r="F379" s="110"/>
      <c r="G379" s="110">
        <f>ROUND(E379*F379,2)</f>
        <v>0</v>
      </c>
      <c r="H379" s="157" t="s">
        <v>811</v>
      </c>
      <c r="I379" s="110">
        <f t="shared" si="7"/>
        <v>0</v>
      </c>
      <c r="J379" s="315"/>
      <c r="K379" s="315"/>
      <c r="L379" s="107"/>
      <c r="M379" s="107"/>
      <c r="N379" s="107"/>
      <c r="O379" s="107"/>
      <c r="P379" s="107"/>
      <c r="Q379" s="107"/>
      <c r="R379" s="107" t="s">
        <v>119</v>
      </c>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row>
    <row r="380" spans="1:47" outlineLevel="1" x14ac:dyDescent="0.2">
      <c r="A380" s="108"/>
      <c r="B380" s="108"/>
      <c r="C380" s="124" t="s">
        <v>191</v>
      </c>
      <c r="D380" s="142"/>
      <c r="E380" s="133"/>
      <c r="F380" s="110"/>
      <c r="G380" s="110"/>
      <c r="H380" s="157">
        <v>0</v>
      </c>
      <c r="I380" s="110">
        <f t="shared" si="7"/>
        <v>0</v>
      </c>
      <c r="J380" s="315"/>
      <c r="K380" s="315"/>
      <c r="L380" s="107"/>
      <c r="M380" s="107"/>
      <c r="N380" s="107"/>
      <c r="O380" s="107"/>
      <c r="P380" s="107"/>
      <c r="Q380" s="107"/>
      <c r="R380" s="107" t="s">
        <v>121</v>
      </c>
      <c r="S380" s="107">
        <v>0</v>
      </c>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row>
    <row r="381" spans="1:47" outlineLevel="1" x14ac:dyDescent="0.2">
      <c r="A381" s="108"/>
      <c r="B381" s="108"/>
      <c r="C381" s="124" t="s">
        <v>192</v>
      </c>
      <c r="D381" s="142"/>
      <c r="E381" s="133"/>
      <c r="F381" s="110"/>
      <c r="G381" s="110"/>
      <c r="H381" s="157">
        <v>0</v>
      </c>
      <c r="I381" s="110">
        <f t="shared" si="7"/>
        <v>0</v>
      </c>
      <c r="J381" s="315"/>
      <c r="K381" s="315"/>
      <c r="L381" s="107"/>
      <c r="M381" s="107"/>
      <c r="N381" s="107"/>
      <c r="O381" s="107"/>
      <c r="P381" s="107"/>
      <c r="Q381" s="107"/>
      <c r="R381" s="107" t="s">
        <v>121</v>
      </c>
      <c r="S381" s="107">
        <v>0</v>
      </c>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row>
    <row r="382" spans="1:47" outlineLevel="1" x14ac:dyDescent="0.2">
      <c r="A382" s="108"/>
      <c r="B382" s="108"/>
      <c r="C382" s="124" t="s">
        <v>451</v>
      </c>
      <c r="D382" s="142"/>
      <c r="E382" s="133">
        <v>72.45</v>
      </c>
      <c r="F382" s="110"/>
      <c r="G382" s="110"/>
      <c r="H382" s="157">
        <v>0</v>
      </c>
      <c r="I382" s="110">
        <f t="shared" si="7"/>
        <v>0</v>
      </c>
      <c r="J382" s="315"/>
      <c r="K382" s="315"/>
      <c r="L382" s="107"/>
      <c r="M382" s="107"/>
      <c r="N382" s="107"/>
      <c r="O382" s="107"/>
      <c r="P382" s="107"/>
      <c r="Q382" s="107"/>
      <c r="R382" s="107" t="s">
        <v>121</v>
      </c>
      <c r="S382" s="107">
        <v>0</v>
      </c>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row>
    <row r="383" spans="1:47" outlineLevel="1" x14ac:dyDescent="0.2">
      <c r="A383" s="108"/>
      <c r="B383" s="108"/>
      <c r="C383" s="124" t="s">
        <v>452</v>
      </c>
      <c r="D383" s="142"/>
      <c r="E383" s="133">
        <v>245.3</v>
      </c>
      <c r="F383" s="110"/>
      <c r="G383" s="110"/>
      <c r="H383" s="157">
        <v>0</v>
      </c>
      <c r="I383" s="110">
        <f t="shared" si="7"/>
        <v>0</v>
      </c>
      <c r="J383" s="315"/>
      <c r="K383" s="315"/>
      <c r="L383" s="107"/>
      <c r="M383" s="107"/>
      <c r="N383" s="107"/>
      <c r="O383" s="107"/>
      <c r="P383" s="107"/>
      <c r="Q383" s="107"/>
      <c r="R383" s="107" t="s">
        <v>121</v>
      </c>
      <c r="S383" s="107">
        <v>0</v>
      </c>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row>
    <row r="384" spans="1:47" outlineLevel="1" x14ac:dyDescent="0.2">
      <c r="A384" s="108"/>
      <c r="B384" s="108"/>
      <c r="C384" s="124" t="s">
        <v>453</v>
      </c>
      <c r="D384" s="142"/>
      <c r="E384" s="133">
        <v>52.4</v>
      </c>
      <c r="F384" s="110"/>
      <c r="G384" s="110"/>
      <c r="H384" s="157">
        <v>0</v>
      </c>
      <c r="I384" s="110">
        <f t="shared" si="7"/>
        <v>0</v>
      </c>
      <c r="J384" s="315"/>
      <c r="K384" s="315"/>
      <c r="L384" s="107"/>
      <c r="M384" s="107"/>
      <c r="N384" s="107"/>
      <c r="O384" s="107"/>
      <c r="P384" s="107"/>
      <c r="Q384" s="107"/>
      <c r="R384" s="107" t="s">
        <v>121</v>
      </c>
      <c r="S384" s="107">
        <v>0</v>
      </c>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row>
    <row r="385" spans="1:47" x14ac:dyDescent="0.2">
      <c r="A385" s="109" t="s">
        <v>114</v>
      </c>
      <c r="B385" s="109" t="s">
        <v>62</v>
      </c>
      <c r="C385" s="125" t="s">
        <v>63</v>
      </c>
      <c r="D385" s="143"/>
      <c r="E385" s="111"/>
      <c r="F385" s="111"/>
      <c r="G385" s="111">
        <f>SUMIF(R386:R410,"&lt;&gt;NOR",G386:G410)</f>
        <v>0</v>
      </c>
      <c r="H385" s="158"/>
      <c r="I385" s="111">
        <f t="shared" si="7"/>
        <v>0</v>
      </c>
      <c r="J385" s="318"/>
      <c r="K385" s="318"/>
      <c r="R385" t="s">
        <v>115</v>
      </c>
    </row>
    <row r="386" spans="1:47" outlineLevel="1" x14ac:dyDescent="0.2">
      <c r="A386" s="108">
        <v>115</v>
      </c>
      <c r="B386" s="108" t="s">
        <v>458</v>
      </c>
      <c r="C386" s="123" t="s">
        <v>459</v>
      </c>
      <c r="D386" s="141" t="s">
        <v>160</v>
      </c>
      <c r="E386" s="110">
        <v>447.45</v>
      </c>
      <c r="F386" s="110"/>
      <c r="G386" s="110">
        <f>ROUND(E386*F386,2)</f>
        <v>0</v>
      </c>
      <c r="H386" s="157" t="s">
        <v>811</v>
      </c>
      <c r="I386" s="110">
        <f t="shared" si="7"/>
        <v>0</v>
      </c>
      <c r="J386" s="315"/>
      <c r="K386" s="315"/>
      <c r="L386" s="107"/>
      <c r="M386" s="107"/>
      <c r="N386" s="107"/>
      <c r="O386" s="107"/>
      <c r="P386" s="107"/>
      <c r="Q386" s="107"/>
      <c r="R386" s="107" t="s">
        <v>119</v>
      </c>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row>
    <row r="387" spans="1:47" outlineLevel="1" x14ac:dyDescent="0.2">
      <c r="A387" s="108"/>
      <c r="B387" s="108"/>
      <c r="C387" s="124" t="s">
        <v>191</v>
      </c>
      <c r="D387" s="142"/>
      <c r="E387" s="133"/>
      <c r="F387" s="110"/>
      <c r="G387" s="110"/>
      <c r="H387" s="157">
        <v>0</v>
      </c>
      <c r="I387" s="110">
        <f t="shared" si="7"/>
        <v>0</v>
      </c>
      <c r="J387" s="315"/>
      <c r="K387" s="315"/>
      <c r="L387" s="107"/>
      <c r="M387" s="107"/>
      <c r="N387" s="107"/>
      <c r="O387" s="107"/>
      <c r="P387" s="107"/>
      <c r="Q387" s="107"/>
      <c r="R387" s="107" t="s">
        <v>121</v>
      </c>
      <c r="S387" s="107">
        <v>0</v>
      </c>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row>
    <row r="388" spans="1:47" outlineLevel="1" x14ac:dyDescent="0.2">
      <c r="A388" s="108"/>
      <c r="B388" s="108"/>
      <c r="C388" s="124" t="s">
        <v>451</v>
      </c>
      <c r="D388" s="142"/>
      <c r="E388" s="133">
        <v>72.45</v>
      </c>
      <c r="F388" s="110"/>
      <c r="G388" s="110"/>
      <c r="H388" s="157">
        <v>0</v>
      </c>
      <c r="I388" s="110">
        <f t="shared" si="7"/>
        <v>0</v>
      </c>
      <c r="J388" s="315"/>
      <c r="K388" s="315"/>
      <c r="L388" s="107"/>
      <c r="M388" s="107"/>
      <c r="N388" s="107"/>
      <c r="O388" s="107"/>
      <c r="P388" s="107"/>
      <c r="Q388" s="107"/>
      <c r="R388" s="107" t="s">
        <v>121</v>
      </c>
      <c r="S388" s="107">
        <v>0</v>
      </c>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row>
    <row r="389" spans="1:47" outlineLevel="1" x14ac:dyDescent="0.2">
      <c r="A389" s="108"/>
      <c r="B389" s="108"/>
      <c r="C389" s="124" t="s">
        <v>452</v>
      </c>
      <c r="D389" s="142"/>
      <c r="E389" s="133">
        <v>245.3</v>
      </c>
      <c r="F389" s="110"/>
      <c r="G389" s="110"/>
      <c r="H389" s="157">
        <v>0</v>
      </c>
      <c r="I389" s="110">
        <f t="shared" si="7"/>
        <v>0</v>
      </c>
      <c r="J389" s="315"/>
      <c r="K389" s="315"/>
      <c r="L389" s="107"/>
      <c r="M389" s="107"/>
      <c r="N389" s="107"/>
      <c r="O389" s="107"/>
      <c r="P389" s="107"/>
      <c r="Q389" s="107"/>
      <c r="R389" s="107" t="s">
        <v>121</v>
      </c>
      <c r="S389" s="107">
        <v>0</v>
      </c>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row>
    <row r="390" spans="1:47" outlineLevel="1" x14ac:dyDescent="0.2">
      <c r="A390" s="108"/>
      <c r="B390" s="108"/>
      <c r="C390" s="124" t="s">
        <v>453</v>
      </c>
      <c r="D390" s="142"/>
      <c r="E390" s="133">
        <v>52.4</v>
      </c>
      <c r="F390" s="110"/>
      <c r="G390" s="110"/>
      <c r="H390" s="157">
        <v>0</v>
      </c>
      <c r="I390" s="110">
        <f t="shared" si="7"/>
        <v>0</v>
      </c>
      <c r="J390" s="315"/>
      <c r="K390" s="315"/>
      <c r="L390" s="107"/>
      <c r="M390" s="107"/>
      <c r="N390" s="107"/>
      <c r="O390" s="107"/>
      <c r="P390" s="107"/>
      <c r="Q390" s="107"/>
      <c r="R390" s="107" t="s">
        <v>121</v>
      </c>
      <c r="S390" s="107">
        <v>0</v>
      </c>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row>
    <row r="391" spans="1:47" outlineLevel="1" x14ac:dyDescent="0.2">
      <c r="A391" s="108"/>
      <c r="B391" s="108"/>
      <c r="C391" s="124" t="s">
        <v>193</v>
      </c>
      <c r="D391" s="142"/>
      <c r="E391" s="133">
        <v>67.3</v>
      </c>
      <c r="F391" s="110"/>
      <c r="G391" s="110"/>
      <c r="H391" s="157">
        <v>0</v>
      </c>
      <c r="I391" s="110">
        <f t="shared" si="7"/>
        <v>0</v>
      </c>
      <c r="J391" s="315"/>
      <c r="K391" s="315"/>
      <c r="L391" s="107"/>
      <c r="M391" s="107"/>
      <c r="N391" s="107"/>
      <c r="O391" s="107"/>
      <c r="P391" s="107"/>
      <c r="Q391" s="107"/>
      <c r="R391" s="107" t="s">
        <v>121</v>
      </c>
      <c r="S391" s="107">
        <v>0</v>
      </c>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row>
    <row r="392" spans="1:47" outlineLevel="1" x14ac:dyDescent="0.2">
      <c r="A392" s="108"/>
      <c r="B392" s="108"/>
      <c r="C392" s="124" t="s">
        <v>194</v>
      </c>
      <c r="D392" s="142"/>
      <c r="E392" s="133">
        <v>10</v>
      </c>
      <c r="F392" s="110"/>
      <c r="G392" s="110"/>
      <c r="H392" s="157">
        <v>0</v>
      </c>
      <c r="I392" s="110">
        <f t="shared" si="7"/>
        <v>0</v>
      </c>
      <c r="J392" s="315"/>
      <c r="K392" s="315"/>
      <c r="L392" s="107"/>
      <c r="M392" s="107"/>
      <c r="N392" s="107"/>
      <c r="O392" s="107"/>
      <c r="P392" s="107"/>
      <c r="Q392" s="107"/>
      <c r="R392" s="107" t="s">
        <v>121</v>
      </c>
      <c r="S392" s="107">
        <v>0</v>
      </c>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row>
    <row r="393" spans="1:47" ht="22.5" outlineLevel="1" x14ac:dyDescent="0.2">
      <c r="A393" s="108">
        <v>116</v>
      </c>
      <c r="B393" s="108" t="s">
        <v>460</v>
      </c>
      <c r="C393" s="123" t="s">
        <v>461</v>
      </c>
      <c r="D393" s="141" t="s">
        <v>160</v>
      </c>
      <c r="E393" s="110">
        <v>231.60000000000002</v>
      </c>
      <c r="F393" s="110"/>
      <c r="G393" s="110">
        <f>ROUND(E393*F393,2)</f>
        <v>0</v>
      </c>
      <c r="H393" s="157" t="s">
        <v>811</v>
      </c>
      <c r="I393" s="110">
        <f t="shared" si="7"/>
        <v>0</v>
      </c>
      <c r="J393" s="315"/>
      <c r="K393" s="315"/>
      <c r="L393" s="107"/>
      <c r="M393" s="107"/>
      <c r="N393" s="107"/>
      <c r="O393" s="107"/>
      <c r="P393" s="107"/>
      <c r="Q393" s="107"/>
      <c r="R393" s="107" t="s">
        <v>119</v>
      </c>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row>
    <row r="394" spans="1:47" outlineLevel="1" x14ac:dyDescent="0.2">
      <c r="A394" s="108"/>
      <c r="B394" s="108"/>
      <c r="C394" s="124" t="s">
        <v>462</v>
      </c>
      <c r="D394" s="142"/>
      <c r="E394" s="133">
        <v>231.6</v>
      </c>
      <c r="F394" s="110"/>
      <c r="G394" s="110"/>
      <c r="H394" s="157">
        <v>0</v>
      </c>
      <c r="I394" s="110">
        <f t="shared" si="7"/>
        <v>0</v>
      </c>
      <c r="J394" s="315"/>
      <c r="K394" s="315"/>
      <c r="L394" s="107"/>
      <c r="M394" s="107"/>
      <c r="N394" s="107"/>
      <c r="O394" s="107"/>
      <c r="P394" s="107"/>
      <c r="Q394" s="107"/>
      <c r="R394" s="107" t="s">
        <v>121</v>
      </c>
      <c r="S394" s="107">
        <v>0</v>
      </c>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row>
    <row r="395" spans="1:47" outlineLevel="1" x14ac:dyDescent="0.2">
      <c r="A395" s="108">
        <v>117</v>
      </c>
      <c r="B395" s="108" t="s">
        <v>463</v>
      </c>
      <c r="C395" s="123" t="s">
        <v>464</v>
      </c>
      <c r="D395" s="141" t="s">
        <v>160</v>
      </c>
      <c r="E395" s="110">
        <v>1389.6000000000001</v>
      </c>
      <c r="F395" s="110"/>
      <c r="G395" s="110">
        <f>ROUND(E395*F395,2)</f>
        <v>0</v>
      </c>
      <c r="H395" s="157" t="s">
        <v>811</v>
      </c>
      <c r="I395" s="110">
        <f t="shared" ref="I395:I458" si="9">G395</f>
        <v>0</v>
      </c>
      <c r="J395" s="315"/>
      <c r="K395" s="315"/>
      <c r="L395" s="107"/>
      <c r="M395" s="107"/>
      <c r="N395" s="107"/>
      <c r="O395" s="107"/>
      <c r="P395" s="107"/>
      <c r="Q395" s="107"/>
      <c r="R395" s="107" t="s">
        <v>119</v>
      </c>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row>
    <row r="396" spans="1:47" outlineLevel="1" x14ac:dyDescent="0.2">
      <c r="A396" s="108"/>
      <c r="B396" s="108"/>
      <c r="C396" s="124" t="s">
        <v>465</v>
      </c>
      <c r="D396" s="142"/>
      <c r="E396" s="133">
        <v>1389.6</v>
      </c>
      <c r="F396" s="110"/>
      <c r="G396" s="110"/>
      <c r="H396" s="157">
        <v>0</v>
      </c>
      <c r="I396" s="110">
        <f t="shared" si="9"/>
        <v>0</v>
      </c>
      <c r="J396" s="315"/>
      <c r="K396" s="315"/>
      <c r="L396" s="107"/>
      <c r="M396" s="107"/>
      <c r="N396" s="107"/>
      <c r="O396" s="107"/>
      <c r="P396" s="107"/>
      <c r="Q396" s="107"/>
      <c r="R396" s="107" t="s">
        <v>121</v>
      </c>
      <c r="S396" s="107">
        <v>0</v>
      </c>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row>
    <row r="397" spans="1:47" ht="22.5" outlineLevel="1" x14ac:dyDescent="0.2">
      <c r="A397" s="108">
        <v>118</v>
      </c>
      <c r="B397" s="108" t="s">
        <v>466</v>
      </c>
      <c r="C397" s="123" t="s">
        <v>467</v>
      </c>
      <c r="D397" s="141" t="s">
        <v>160</v>
      </c>
      <c r="E397" s="110">
        <v>231.60000000000002</v>
      </c>
      <c r="F397" s="110"/>
      <c r="G397" s="110">
        <f>ROUND(E397*F397,2)</f>
        <v>0</v>
      </c>
      <c r="H397" s="157" t="s">
        <v>811</v>
      </c>
      <c r="I397" s="110">
        <f t="shared" si="9"/>
        <v>0</v>
      </c>
      <c r="J397" s="315"/>
      <c r="K397" s="315"/>
      <c r="L397" s="107"/>
      <c r="M397" s="107"/>
      <c r="N397" s="107"/>
      <c r="O397" s="107"/>
      <c r="P397" s="107"/>
      <c r="Q397" s="107"/>
      <c r="R397" s="107" t="s">
        <v>119</v>
      </c>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row>
    <row r="398" spans="1:47" outlineLevel="1" x14ac:dyDescent="0.2">
      <c r="A398" s="108"/>
      <c r="B398" s="108"/>
      <c r="C398" s="124" t="s">
        <v>462</v>
      </c>
      <c r="D398" s="142"/>
      <c r="E398" s="133">
        <v>231.6</v>
      </c>
      <c r="F398" s="110"/>
      <c r="G398" s="110"/>
      <c r="H398" s="157">
        <v>0</v>
      </c>
      <c r="I398" s="110">
        <f t="shared" si="9"/>
        <v>0</v>
      </c>
      <c r="J398" s="315"/>
      <c r="K398" s="315"/>
      <c r="L398" s="107"/>
      <c r="M398" s="107"/>
      <c r="N398" s="107"/>
      <c r="O398" s="107"/>
      <c r="P398" s="107"/>
      <c r="Q398" s="107"/>
      <c r="R398" s="107" t="s">
        <v>121</v>
      </c>
      <c r="S398" s="107">
        <v>0</v>
      </c>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row>
    <row r="399" spans="1:47" outlineLevel="1" x14ac:dyDescent="0.2">
      <c r="A399" s="108">
        <v>119</v>
      </c>
      <c r="B399" s="108" t="s">
        <v>468</v>
      </c>
      <c r="C399" s="123" t="s">
        <v>469</v>
      </c>
      <c r="D399" s="141" t="s">
        <v>160</v>
      </c>
      <c r="E399" s="110">
        <v>231.60000000000002</v>
      </c>
      <c r="F399" s="110"/>
      <c r="G399" s="110">
        <f>ROUND(E399*F399,2)</f>
        <v>0</v>
      </c>
      <c r="H399" s="157" t="s">
        <v>811</v>
      </c>
      <c r="I399" s="110">
        <f t="shared" si="9"/>
        <v>0</v>
      </c>
      <c r="J399" s="315"/>
      <c r="K399" s="315"/>
      <c r="L399" s="107"/>
      <c r="M399" s="107"/>
      <c r="N399" s="107"/>
      <c r="O399" s="107"/>
      <c r="P399" s="107"/>
      <c r="Q399" s="107"/>
      <c r="R399" s="107" t="s">
        <v>119</v>
      </c>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row>
    <row r="400" spans="1:47" outlineLevel="1" x14ac:dyDescent="0.2">
      <c r="A400" s="108"/>
      <c r="B400" s="108"/>
      <c r="C400" s="124" t="s">
        <v>462</v>
      </c>
      <c r="D400" s="142"/>
      <c r="E400" s="133">
        <v>231.6</v>
      </c>
      <c r="F400" s="110"/>
      <c r="G400" s="110"/>
      <c r="H400" s="157">
        <v>0</v>
      </c>
      <c r="I400" s="110">
        <f t="shared" si="9"/>
        <v>0</v>
      </c>
      <c r="J400" s="315"/>
      <c r="K400" s="315"/>
      <c r="L400" s="107"/>
      <c r="M400" s="107"/>
      <c r="N400" s="107"/>
      <c r="O400" s="107"/>
      <c r="P400" s="107"/>
      <c r="Q400" s="107"/>
      <c r="R400" s="107" t="s">
        <v>121</v>
      </c>
      <c r="S400" s="107">
        <v>0</v>
      </c>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row>
    <row r="401" spans="1:47" outlineLevel="1" x14ac:dyDescent="0.2">
      <c r="A401" s="108">
        <v>120</v>
      </c>
      <c r="B401" s="108" t="s">
        <v>470</v>
      </c>
      <c r="C401" s="123" t="s">
        <v>471</v>
      </c>
      <c r="D401" s="141" t="s">
        <v>160</v>
      </c>
      <c r="E401" s="110">
        <v>1389.6000000000001</v>
      </c>
      <c r="F401" s="110"/>
      <c r="G401" s="110">
        <f>ROUND(E401*F401,2)</f>
        <v>0</v>
      </c>
      <c r="H401" s="157" t="s">
        <v>811</v>
      </c>
      <c r="I401" s="110">
        <f t="shared" si="9"/>
        <v>0</v>
      </c>
      <c r="J401" s="315"/>
      <c r="K401" s="315"/>
      <c r="L401" s="107"/>
      <c r="M401" s="107"/>
      <c r="N401" s="107"/>
      <c r="O401" s="107"/>
      <c r="P401" s="107"/>
      <c r="Q401" s="107"/>
      <c r="R401" s="107" t="s">
        <v>119</v>
      </c>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row>
    <row r="402" spans="1:47" outlineLevel="1" x14ac:dyDescent="0.2">
      <c r="A402" s="108"/>
      <c r="B402" s="108"/>
      <c r="C402" s="124" t="s">
        <v>465</v>
      </c>
      <c r="D402" s="142"/>
      <c r="E402" s="133">
        <v>1389.6</v>
      </c>
      <c r="F402" s="110"/>
      <c r="G402" s="110"/>
      <c r="H402" s="157">
        <v>0</v>
      </c>
      <c r="I402" s="110">
        <f t="shared" si="9"/>
        <v>0</v>
      </c>
      <c r="J402" s="315"/>
      <c r="K402" s="315"/>
      <c r="L402" s="107"/>
      <c r="M402" s="107"/>
      <c r="N402" s="107"/>
      <c r="O402" s="107"/>
      <c r="P402" s="107"/>
      <c r="Q402" s="107"/>
      <c r="R402" s="107" t="s">
        <v>121</v>
      </c>
      <c r="S402" s="107">
        <v>0</v>
      </c>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row>
    <row r="403" spans="1:47" outlineLevel="1" x14ac:dyDescent="0.2">
      <c r="A403" s="108">
        <v>121</v>
      </c>
      <c r="B403" s="108" t="s">
        <v>472</v>
      </c>
      <c r="C403" s="123" t="s">
        <v>473</v>
      </c>
      <c r="D403" s="141" t="s">
        <v>160</v>
      </c>
      <c r="E403" s="110">
        <v>231.60000000000002</v>
      </c>
      <c r="F403" s="110"/>
      <c r="G403" s="110">
        <f>ROUND(E403*F403,2)</f>
        <v>0</v>
      </c>
      <c r="H403" s="157" t="s">
        <v>811</v>
      </c>
      <c r="I403" s="110">
        <f t="shared" si="9"/>
        <v>0</v>
      </c>
      <c r="J403" s="315"/>
      <c r="K403" s="315"/>
      <c r="L403" s="107"/>
      <c r="M403" s="107"/>
      <c r="N403" s="107"/>
      <c r="O403" s="107"/>
      <c r="P403" s="107"/>
      <c r="Q403" s="107"/>
      <c r="R403" s="107" t="s">
        <v>119</v>
      </c>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row>
    <row r="404" spans="1:47" outlineLevel="1" x14ac:dyDescent="0.2">
      <c r="A404" s="108"/>
      <c r="B404" s="108"/>
      <c r="C404" s="124" t="s">
        <v>462</v>
      </c>
      <c r="D404" s="142"/>
      <c r="E404" s="133">
        <v>231.6</v>
      </c>
      <c r="F404" s="110"/>
      <c r="G404" s="110"/>
      <c r="H404" s="157">
        <v>0</v>
      </c>
      <c r="I404" s="110">
        <f t="shared" si="9"/>
        <v>0</v>
      </c>
      <c r="J404" s="315"/>
      <c r="K404" s="315"/>
      <c r="L404" s="107"/>
      <c r="M404" s="107"/>
      <c r="N404" s="107"/>
      <c r="O404" s="107"/>
      <c r="P404" s="107"/>
      <c r="Q404" s="107"/>
      <c r="R404" s="107" t="s">
        <v>121</v>
      </c>
      <c r="S404" s="107">
        <v>0</v>
      </c>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row>
    <row r="405" spans="1:47" outlineLevel="1" x14ac:dyDescent="0.2">
      <c r="A405" s="108">
        <v>122</v>
      </c>
      <c r="B405" s="108" t="s">
        <v>474</v>
      </c>
      <c r="C405" s="123" t="s">
        <v>475</v>
      </c>
      <c r="D405" s="141" t="s">
        <v>179</v>
      </c>
      <c r="E405" s="110">
        <v>21.8</v>
      </c>
      <c r="F405" s="110"/>
      <c r="G405" s="110">
        <f>ROUND(E405*F405,2)</f>
        <v>0</v>
      </c>
      <c r="H405" s="157" t="s">
        <v>811</v>
      </c>
      <c r="I405" s="110">
        <f t="shared" si="9"/>
        <v>0</v>
      </c>
      <c r="J405" s="315"/>
      <c r="K405" s="315"/>
      <c r="L405" s="107"/>
      <c r="M405" s="107"/>
      <c r="N405" s="107"/>
      <c r="O405" s="107"/>
      <c r="P405" s="107"/>
      <c r="Q405" s="107"/>
      <c r="R405" s="107" t="s">
        <v>119</v>
      </c>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row>
    <row r="406" spans="1:47" outlineLevel="1" x14ac:dyDescent="0.2">
      <c r="A406" s="108"/>
      <c r="B406" s="108"/>
      <c r="C406" s="124" t="s">
        <v>476</v>
      </c>
      <c r="D406" s="142"/>
      <c r="E406" s="133">
        <v>21.8</v>
      </c>
      <c r="F406" s="110"/>
      <c r="G406" s="110"/>
      <c r="H406" s="157">
        <v>0</v>
      </c>
      <c r="I406" s="110">
        <f t="shared" si="9"/>
        <v>0</v>
      </c>
      <c r="J406" s="315"/>
      <c r="K406" s="315"/>
      <c r="L406" s="107"/>
      <c r="M406" s="107"/>
      <c r="N406" s="107"/>
      <c r="O406" s="107"/>
      <c r="P406" s="107"/>
      <c r="Q406" s="107"/>
      <c r="R406" s="107" t="s">
        <v>121</v>
      </c>
      <c r="S406" s="107">
        <v>0</v>
      </c>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row>
    <row r="407" spans="1:47" outlineLevel="1" x14ac:dyDescent="0.2">
      <c r="A407" s="108">
        <v>123</v>
      </c>
      <c r="B407" s="108" t="s">
        <v>477</v>
      </c>
      <c r="C407" s="123" t="s">
        <v>478</v>
      </c>
      <c r="D407" s="141" t="s">
        <v>179</v>
      </c>
      <c r="E407" s="110">
        <v>130.80000000000001</v>
      </c>
      <c r="F407" s="110"/>
      <c r="G407" s="110">
        <f>ROUND(E407*F407,2)</f>
        <v>0</v>
      </c>
      <c r="H407" s="157" t="s">
        <v>811</v>
      </c>
      <c r="I407" s="110">
        <f t="shared" si="9"/>
        <v>0</v>
      </c>
      <c r="J407" s="315"/>
      <c r="K407" s="315"/>
      <c r="L407" s="107"/>
      <c r="M407" s="107"/>
      <c r="N407" s="107"/>
      <c r="O407" s="107"/>
      <c r="P407" s="107"/>
      <c r="Q407" s="107"/>
      <c r="R407" s="107" t="s">
        <v>119</v>
      </c>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row>
    <row r="408" spans="1:47" outlineLevel="1" x14ac:dyDescent="0.2">
      <c r="A408" s="108"/>
      <c r="B408" s="108"/>
      <c r="C408" s="124" t="s">
        <v>479</v>
      </c>
      <c r="D408" s="142"/>
      <c r="E408" s="133">
        <v>130.80000000000001</v>
      </c>
      <c r="F408" s="110"/>
      <c r="G408" s="110"/>
      <c r="H408" s="157">
        <v>0</v>
      </c>
      <c r="I408" s="110">
        <f t="shared" si="9"/>
        <v>0</v>
      </c>
      <c r="J408" s="315"/>
      <c r="K408" s="315"/>
      <c r="L408" s="107"/>
      <c r="M408" s="107"/>
      <c r="N408" s="107"/>
      <c r="O408" s="107"/>
      <c r="P408" s="107"/>
      <c r="Q408" s="107"/>
      <c r="R408" s="107" t="s">
        <v>121</v>
      </c>
      <c r="S408" s="107">
        <v>0</v>
      </c>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row>
    <row r="409" spans="1:47" outlineLevel="1" x14ac:dyDescent="0.2">
      <c r="A409" s="108">
        <v>124</v>
      </c>
      <c r="B409" s="108" t="s">
        <v>480</v>
      </c>
      <c r="C409" s="123" t="s">
        <v>481</v>
      </c>
      <c r="D409" s="141" t="s">
        <v>179</v>
      </c>
      <c r="E409" s="110">
        <v>21.8</v>
      </c>
      <c r="F409" s="110"/>
      <c r="G409" s="110">
        <f>ROUND(E409*F409,2)</f>
        <v>0</v>
      </c>
      <c r="H409" s="157" t="s">
        <v>811</v>
      </c>
      <c r="I409" s="110">
        <f t="shared" si="9"/>
        <v>0</v>
      </c>
      <c r="J409" s="315"/>
      <c r="K409" s="315"/>
      <c r="L409" s="107"/>
      <c r="M409" s="107"/>
      <c r="N409" s="107"/>
      <c r="O409" s="107"/>
      <c r="P409" s="107"/>
      <c r="Q409" s="107"/>
      <c r="R409" s="107" t="s">
        <v>119</v>
      </c>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row>
    <row r="410" spans="1:47" outlineLevel="1" x14ac:dyDescent="0.2">
      <c r="A410" s="108"/>
      <c r="B410" s="108"/>
      <c r="C410" s="124" t="s">
        <v>476</v>
      </c>
      <c r="D410" s="142"/>
      <c r="E410" s="133">
        <v>21.8</v>
      </c>
      <c r="F410" s="110"/>
      <c r="G410" s="110"/>
      <c r="H410" s="157">
        <v>0</v>
      </c>
      <c r="I410" s="110">
        <f t="shared" si="9"/>
        <v>0</v>
      </c>
      <c r="J410" s="315"/>
      <c r="K410" s="315"/>
      <c r="L410" s="107"/>
      <c r="M410" s="107"/>
      <c r="N410" s="107"/>
      <c r="O410" s="107"/>
      <c r="P410" s="107"/>
      <c r="Q410" s="107"/>
      <c r="R410" s="107" t="s">
        <v>121</v>
      </c>
      <c r="S410" s="107">
        <v>0</v>
      </c>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row>
    <row r="411" spans="1:47" x14ac:dyDescent="0.2">
      <c r="A411" s="109" t="s">
        <v>114</v>
      </c>
      <c r="B411" s="109" t="s">
        <v>64</v>
      </c>
      <c r="C411" s="125" t="s">
        <v>65</v>
      </c>
      <c r="D411" s="143"/>
      <c r="E411" s="111"/>
      <c r="F411" s="111"/>
      <c r="G411" s="111">
        <f>SUMIF(R412:R420,"&lt;&gt;NOR",G412:G420)</f>
        <v>0</v>
      </c>
      <c r="H411" s="158"/>
      <c r="I411" s="111">
        <f>SUMIF(T412:T420,"&lt;&gt;NOR",I412:I420)</f>
        <v>0</v>
      </c>
      <c r="J411" s="318"/>
      <c r="K411" s="318">
        <f>SUMIF(V412:V420,"&lt;&gt;NOR",K412:K420)</f>
        <v>0</v>
      </c>
      <c r="R411" t="s">
        <v>115</v>
      </c>
    </row>
    <row r="412" spans="1:47" outlineLevel="1" x14ac:dyDescent="0.2">
      <c r="A412" s="108">
        <v>125</v>
      </c>
      <c r="B412" s="108" t="s">
        <v>482</v>
      </c>
      <c r="C412" s="123" t="s">
        <v>483</v>
      </c>
      <c r="D412" s="141" t="s">
        <v>160</v>
      </c>
      <c r="E412" s="110">
        <v>447.45</v>
      </c>
      <c r="F412" s="110"/>
      <c r="G412" s="110">
        <f>ROUND(E412*F412,2)</f>
        <v>0</v>
      </c>
      <c r="H412" s="157" t="s">
        <v>811</v>
      </c>
      <c r="I412" s="110">
        <f t="shared" si="9"/>
        <v>0</v>
      </c>
      <c r="J412" s="315"/>
      <c r="K412" s="315"/>
      <c r="L412" s="107"/>
      <c r="M412" s="107"/>
      <c r="N412" s="107"/>
      <c r="O412" s="107"/>
      <c r="P412" s="107"/>
      <c r="Q412" s="107"/>
      <c r="R412" s="107" t="s">
        <v>119</v>
      </c>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row>
    <row r="413" spans="1:47" outlineLevel="1" x14ac:dyDescent="0.2">
      <c r="A413" s="108"/>
      <c r="B413" s="108"/>
      <c r="C413" s="124" t="s">
        <v>191</v>
      </c>
      <c r="D413" s="142"/>
      <c r="E413" s="133"/>
      <c r="F413" s="110"/>
      <c r="G413" s="110"/>
      <c r="H413" s="157">
        <v>0</v>
      </c>
      <c r="I413" s="110">
        <f t="shared" si="9"/>
        <v>0</v>
      </c>
      <c r="J413" s="315"/>
      <c r="K413" s="315"/>
      <c r="L413" s="107"/>
      <c r="M413" s="107"/>
      <c r="N413" s="107"/>
      <c r="O413" s="107"/>
      <c r="P413" s="107"/>
      <c r="Q413" s="107"/>
      <c r="R413" s="107" t="s">
        <v>121</v>
      </c>
      <c r="S413" s="107">
        <v>0</v>
      </c>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row>
    <row r="414" spans="1:47" outlineLevel="1" x14ac:dyDescent="0.2">
      <c r="A414" s="108"/>
      <c r="B414" s="108"/>
      <c r="C414" s="124" t="s">
        <v>451</v>
      </c>
      <c r="D414" s="142"/>
      <c r="E414" s="133">
        <v>72.45</v>
      </c>
      <c r="F414" s="110"/>
      <c r="G414" s="110"/>
      <c r="H414" s="157">
        <v>0</v>
      </c>
      <c r="I414" s="110">
        <f t="shared" si="9"/>
        <v>0</v>
      </c>
      <c r="J414" s="315"/>
      <c r="K414" s="315"/>
      <c r="L414" s="107"/>
      <c r="M414" s="107"/>
      <c r="N414" s="107"/>
      <c r="O414" s="107"/>
      <c r="P414" s="107"/>
      <c r="Q414" s="107"/>
      <c r="R414" s="107" t="s">
        <v>121</v>
      </c>
      <c r="S414" s="107">
        <v>0</v>
      </c>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row>
    <row r="415" spans="1:47" outlineLevel="1" x14ac:dyDescent="0.2">
      <c r="A415" s="108"/>
      <c r="B415" s="108"/>
      <c r="C415" s="124" t="s">
        <v>452</v>
      </c>
      <c r="D415" s="142"/>
      <c r="E415" s="133">
        <v>245.3</v>
      </c>
      <c r="F415" s="110"/>
      <c r="G415" s="110"/>
      <c r="H415" s="157">
        <v>0</v>
      </c>
      <c r="I415" s="110">
        <f t="shared" si="9"/>
        <v>0</v>
      </c>
      <c r="J415" s="315"/>
      <c r="K415" s="315"/>
      <c r="L415" s="107"/>
      <c r="M415" s="107"/>
      <c r="N415" s="107"/>
      <c r="O415" s="107"/>
      <c r="P415" s="107"/>
      <c r="Q415" s="107"/>
      <c r="R415" s="107" t="s">
        <v>121</v>
      </c>
      <c r="S415" s="107">
        <v>0</v>
      </c>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row>
    <row r="416" spans="1:47" outlineLevel="1" x14ac:dyDescent="0.2">
      <c r="A416" s="108"/>
      <c r="B416" s="108"/>
      <c r="C416" s="124" t="s">
        <v>453</v>
      </c>
      <c r="D416" s="142"/>
      <c r="E416" s="133">
        <v>52.4</v>
      </c>
      <c r="F416" s="110"/>
      <c r="G416" s="110"/>
      <c r="H416" s="157">
        <v>0</v>
      </c>
      <c r="I416" s="110">
        <f t="shared" si="9"/>
        <v>0</v>
      </c>
      <c r="J416" s="315"/>
      <c r="K416" s="315"/>
      <c r="L416" s="107"/>
      <c r="M416" s="107"/>
      <c r="N416" s="107"/>
      <c r="O416" s="107"/>
      <c r="P416" s="107"/>
      <c r="Q416" s="107"/>
      <c r="R416" s="107" t="s">
        <v>121</v>
      </c>
      <c r="S416" s="107">
        <v>0</v>
      </c>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row>
    <row r="417" spans="1:47" outlineLevel="1" x14ac:dyDescent="0.2">
      <c r="A417" s="108"/>
      <c r="B417" s="108"/>
      <c r="C417" s="124" t="s">
        <v>193</v>
      </c>
      <c r="D417" s="142"/>
      <c r="E417" s="133">
        <v>67.3</v>
      </c>
      <c r="F417" s="110"/>
      <c r="G417" s="110"/>
      <c r="H417" s="157">
        <v>0</v>
      </c>
      <c r="I417" s="110">
        <f t="shared" si="9"/>
        <v>0</v>
      </c>
      <c r="J417" s="315"/>
      <c r="K417" s="315"/>
      <c r="L417" s="107"/>
      <c r="M417" s="107"/>
      <c r="N417" s="107"/>
      <c r="O417" s="107"/>
      <c r="P417" s="107"/>
      <c r="Q417" s="107"/>
      <c r="R417" s="107" t="s">
        <v>121</v>
      </c>
      <c r="S417" s="107">
        <v>0</v>
      </c>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row>
    <row r="418" spans="1:47" outlineLevel="1" x14ac:dyDescent="0.2">
      <c r="A418" s="108"/>
      <c r="B418" s="108"/>
      <c r="C418" s="124" t="s">
        <v>194</v>
      </c>
      <c r="D418" s="142"/>
      <c r="E418" s="133">
        <v>10</v>
      </c>
      <c r="F418" s="110"/>
      <c r="G418" s="110"/>
      <c r="H418" s="157">
        <v>0</v>
      </c>
      <c r="I418" s="110">
        <f t="shared" si="9"/>
        <v>0</v>
      </c>
      <c r="J418" s="315"/>
      <c r="K418" s="315"/>
      <c r="L418" s="107"/>
      <c r="M418" s="107"/>
      <c r="N418" s="107"/>
      <c r="O418" s="107"/>
      <c r="P418" s="107"/>
      <c r="Q418" s="107"/>
      <c r="R418" s="107" t="s">
        <v>121</v>
      </c>
      <c r="S418" s="107">
        <v>0</v>
      </c>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row>
    <row r="419" spans="1:47" outlineLevel="1" x14ac:dyDescent="0.2">
      <c r="A419" s="108">
        <v>126</v>
      </c>
      <c r="B419" s="108" t="s">
        <v>484</v>
      </c>
      <c r="C419" s="123" t="s">
        <v>485</v>
      </c>
      <c r="D419" s="141" t="s">
        <v>486</v>
      </c>
      <c r="E419" s="110">
        <v>130</v>
      </c>
      <c r="F419" s="110"/>
      <c r="G419" s="110">
        <f>ROUND(E419*F419,2)</f>
        <v>0</v>
      </c>
      <c r="H419" s="157" t="s">
        <v>810</v>
      </c>
      <c r="I419" s="110"/>
      <c r="J419" s="315"/>
      <c r="K419" s="315">
        <f>G419</f>
        <v>0</v>
      </c>
      <c r="L419" s="107"/>
      <c r="M419" s="107"/>
      <c r="N419" s="107"/>
      <c r="O419" s="107"/>
      <c r="P419" s="107"/>
      <c r="Q419" s="107"/>
      <c r="R419" s="107" t="s">
        <v>119</v>
      </c>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row>
    <row r="420" spans="1:47" outlineLevel="1" x14ac:dyDescent="0.2">
      <c r="A420" s="108"/>
      <c r="B420" s="108"/>
      <c r="C420" s="124" t="s">
        <v>487</v>
      </c>
      <c r="D420" s="142"/>
      <c r="E420" s="133">
        <v>130</v>
      </c>
      <c r="F420" s="110"/>
      <c r="G420" s="110"/>
      <c r="H420" s="157">
        <v>0</v>
      </c>
      <c r="I420" s="110">
        <f t="shared" si="9"/>
        <v>0</v>
      </c>
      <c r="J420" s="315"/>
      <c r="K420" s="315"/>
      <c r="L420" s="107"/>
      <c r="M420" s="107"/>
      <c r="N420" s="107"/>
      <c r="O420" s="107"/>
      <c r="P420" s="107"/>
      <c r="Q420" s="107"/>
      <c r="R420" s="107" t="s">
        <v>121</v>
      </c>
      <c r="S420" s="107">
        <v>0</v>
      </c>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row>
    <row r="421" spans="1:47" x14ac:dyDescent="0.2">
      <c r="A421" s="109" t="s">
        <v>114</v>
      </c>
      <c r="B421" s="109" t="s">
        <v>66</v>
      </c>
      <c r="C421" s="125" t="s">
        <v>67</v>
      </c>
      <c r="D421" s="143"/>
      <c r="E421" s="111"/>
      <c r="F421" s="111"/>
      <c r="G421" s="111">
        <f>SUMIF(R422:R457,"&lt;&gt;NOR",G422:G457)</f>
        <v>0</v>
      </c>
      <c r="H421" s="158"/>
      <c r="I421" s="111">
        <f t="shared" si="9"/>
        <v>0</v>
      </c>
      <c r="J421" s="318"/>
      <c r="K421" s="318"/>
      <c r="R421" t="s">
        <v>115</v>
      </c>
    </row>
    <row r="422" spans="1:47" outlineLevel="1" x14ac:dyDescent="0.2">
      <c r="A422" s="108">
        <v>127</v>
      </c>
      <c r="B422" s="108" t="s">
        <v>488</v>
      </c>
      <c r="C422" s="123" t="s">
        <v>489</v>
      </c>
      <c r="D422" s="141" t="s">
        <v>179</v>
      </c>
      <c r="E422" s="110">
        <v>250</v>
      </c>
      <c r="F422" s="110"/>
      <c r="G422" s="110">
        <f>ROUND(E422*F422,2)</f>
        <v>0</v>
      </c>
      <c r="H422" s="157" t="s">
        <v>811</v>
      </c>
      <c r="I422" s="110">
        <f t="shared" si="9"/>
        <v>0</v>
      </c>
      <c r="J422" s="315"/>
      <c r="K422" s="315"/>
      <c r="L422" s="107"/>
      <c r="M422" s="107"/>
      <c r="N422" s="107"/>
      <c r="O422" s="107"/>
      <c r="P422" s="107"/>
      <c r="Q422" s="107"/>
      <c r="R422" s="107" t="s">
        <v>119</v>
      </c>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row>
    <row r="423" spans="1:47" outlineLevel="1" x14ac:dyDescent="0.2">
      <c r="A423" s="108"/>
      <c r="B423" s="108"/>
      <c r="C423" s="124" t="s">
        <v>490</v>
      </c>
      <c r="D423" s="142"/>
      <c r="E423" s="133">
        <v>250</v>
      </c>
      <c r="F423" s="110"/>
      <c r="G423" s="110"/>
      <c r="H423" s="157">
        <v>0</v>
      </c>
      <c r="I423" s="110">
        <f t="shared" si="9"/>
        <v>0</v>
      </c>
      <c r="J423" s="315"/>
      <c r="K423" s="315"/>
      <c r="L423" s="107"/>
      <c r="M423" s="107"/>
      <c r="N423" s="107"/>
      <c r="O423" s="107"/>
      <c r="P423" s="107"/>
      <c r="Q423" s="107"/>
      <c r="R423" s="107" t="s">
        <v>121</v>
      </c>
      <c r="S423" s="107">
        <v>0</v>
      </c>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row>
    <row r="424" spans="1:47" outlineLevel="1" x14ac:dyDescent="0.2">
      <c r="A424" s="108">
        <v>128</v>
      </c>
      <c r="B424" s="108" t="s">
        <v>491</v>
      </c>
      <c r="C424" s="123" t="s">
        <v>492</v>
      </c>
      <c r="D424" s="141" t="s">
        <v>179</v>
      </c>
      <c r="E424" s="110">
        <v>100</v>
      </c>
      <c r="F424" s="110"/>
      <c r="G424" s="110">
        <f>ROUND(E424*F424,2)</f>
        <v>0</v>
      </c>
      <c r="H424" s="157" t="s">
        <v>811</v>
      </c>
      <c r="I424" s="110">
        <f t="shared" si="9"/>
        <v>0</v>
      </c>
      <c r="J424" s="315"/>
      <c r="K424" s="315"/>
      <c r="L424" s="107"/>
      <c r="M424" s="107"/>
      <c r="N424" s="107"/>
      <c r="O424" s="107"/>
      <c r="P424" s="107"/>
      <c r="Q424" s="107"/>
      <c r="R424" s="107" t="s">
        <v>119</v>
      </c>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row>
    <row r="425" spans="1:47" outlineLevel="1" x14ac:dyDescent="0.2">
      <c r="A425" s="108"/>
      <c r="B425" s="108"/>
      <c r="C425" s="124" t="s">
        <v>493</v>
      </c>
      <c r="D425" s="142"/>
      <c r="E425" s="133">
        <v>100</v>
      </c>
      <c r="F425" s="110"/>
      <c r="G425" s="110"/>
      <c r="H425" s="157">
        <v>0</v>
      </c>
      <c r="I425" s="110">
        <f t="shared" si="9"/>
        <v>0</v>
      </c>
      <c r="J425" s="315"/>
      <c r="K425" s="315"/>
      <c r="L425" s="107"/>
      <c r="M425" s="107"/>
      <c r="N425" s="107"/>
      <c r="O425" s="107"/>
      <c r="P425" s="107"/>
      <c r="Q425" s="107"/>
      <c r="R425" s="107" t="s">
        <v>121</v>
      </c>
      <c r="S425" s="107">
        <v>0</v>
      </c>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row>
    <row r="426" spans="1:47" outlineLevel="1" x14ac:dyDescent="0.2">
      <c r="A426" s="108">
        <v>129</v>
      </c>
      <c r="B426" s="108" t="s">
        <v>494</v>
      </c>
      <c r="C426" s="123" t="s">
        <v>495</v>
      </c>
      <c r="D426" s="141" t="s">
        <v>118</v>
      </c>
      <c r="E426" s="110">
        <v>20</v>
      </c>
      <c r="F426" s="110"/>
      <c r="G426" s="110">
        <f>ROUND(E426*F426,2)</f>
        <v>0</v>
      </c>
      <c r="H426" s="157" t="s">
        <v>811</v>
      </c>
      <c r="I426" s="110">
        <f t="shared" si="9"/>
        <v>0</v>
      </c>
      <c r="J426" s="315"/>
      <c r="K426" s="315"/>
      <c r="L426" s="107"/>
      <c r="M426" s="107"/>
      <c r="N426" s="107"/>
      <c r="O426" s="107"/>
      <c r="P426" s="107"/>
      <c r="Q426" s="107"/>
      <c r="R426" s="107" t="s">
        <v>119</v>
      </c>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row>
    <row r="427" spans="1:47" outlineLevel="1" x14ac:dyDescent="0.2">
      <c r="A427" s="108"/>
      <c r="B427" s="108"/>
      <c r="C427" s="124" t="s">
        <v>171</v>
      </c>
      <c r="D427" s="142"/>
      <c r="E427" s="133">
        <v>20</v>
      </c>
      <c r="F427" s="110"/>
      <c r="G427" s="110"/>
      <c r="H427" s="157">
        <v>0</v>
      </c>
      <c r="I427" s="110">
        <f t="shared" si="9"/>
        <v>0</v>
      </c>
      <c r="J427" s="315"/>
      <c r="K427" s="315"/>
      <c r="L427" s="107"/>
      <c r="M427" s="107"/>
      <c r="N427" s="107"/>
      <c r="O427" s="107"/>
      <c r="P427" s="107"/>
      <c r="Q427" s="107"/>
      <c r="R427" s="107" t="s">
        <v>121</v>
      </c>
      <c r="S427" s="107">
        <v>0</v>
      </c>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row>
    <row r="428" spans="1:47" outlineLevel="1" x14ac:dyDescent="0.2">
      <c r="A428" s="108">
        <v>130</v>
      </c>
      <c r="B428" s="108" t="s">
        <v>496</v>
      </c>
      <c r="C428" s="123" t="s">
        <v>497</v>
      </c>
      <c r="D428" s="141" t="s">
        <v>118</v>
      </c>
      <c r="E428" s="110">
        <v>15</v>
      </c>
      <c r="F428" s="110"/>
      <c r="G428" s="110">
        <f>ROUND(E428*F428,2)</f>
        <v>0</v>
      </c>
      <c r="H428" s="157" t="s">
        <v>811</v>
      </c>
      <c r="I428" s="110">
        <f t="shared" si="9"/>
        <v>0</v>
      </c>
      <c r="J428" s="315"/>
      <c r="K428" s="315"/>
      <c r="L428" s="107"/>
      <c r="M428" s="107"/>
      <c r="N428" s="107"/>
      <c r="O428" s="107"/>
      <c r="P428" s="107"/>
      <c r="Q428" s="107"/>
      <c r="R428" s="107" t="s">
        <v>119</v>
      </c>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row>
    <row r="429" spans="1:47" outlineLevel="1" x14ac:dyDescent="0.2">
      <c r="A429" s="108"/>
      <c r="B429" s="108"/>
      <c r="C429" s="124" t="s">
        <v>498</v>
      </c>
      <c r="D429" s="142"/>
      <c r="E429" s="133">
        <v>15</v>
      </c>
      <c r="F429" s="110"/>
      <c r="G429" s="110"/>
      <c r="H429" s="157">
        <v>0</v>
      </c>
      <c r="I429" s="110">
        <f t="shared" si="9"/>
        <v>0</v>
      </c>
      <c r="J429" s="315"/>
      <c r="K429" s="315"/>
      <c r="L429" s="107"/>
      <c r="M429" s="107"/>
      <c r="N429" s="107"/>
      <c r="O429" s="107"/>
      <c r="P429" s="107"/>
      <c r="Q429" s="107"/>
      <c r="R429" s="107" t="s">
        <v>121</v>
      </c>
      <c r="S429" s="107">
        <v>0</v>
      </c>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row>
    <row r="430" spans="1:47" outlineLevel="1" x14ac:dyDescent="0.2">
      <c r="A430" s="108">
        <v>131</v>
      </c>
      <c r="B430" s="108" t="s">
        <v>499</v>
      </c>
      <c r="C430" s="123" t="s">
        <v>500</v>
      </c>
      <c r="D430" s="141" t="s">
        <v>118</v>
      </c>
      <c r="E430" s="110">
        <v>10</v>
      </c>
      <c r="F430" s="110"/>
      <c r="G430" s="110">
        <f>ROUND(E430*F430,2)</f>
        <v>0</v>
      </c>
      <c r="H430" s="157" t="s">
        <v>811</v>
      </c>
      <c r="I430" s="110">
        <f t="shared" si="9"/>
        <v>0</v>
      </c>
      <c r="J430" s="315"/>
      <c r="K430" s="315"/>
      <c r="L430" s="107"/>
      <c r="M430" s="107"/>
      <c r="N430" s="107"/>
      <c r="O430" s="107"/>
      <c r="P430" s="107"/>
      <c r="Q430" s="107"/>
      <c r="R430" s="107" t="s">
        <v>119</v>
      </c>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row>
    <row r="431" spans="1:47" outlineLevel="1" x14ac:dyDescent="0.2">
      <c r="A431" s="108"/>
      <c r="B431" s="108"/>
      <c r="C431" s="124" t="s">
        <v>501</v>
      </c>
      <c r="D431" s="142"/>
      <c r="E431" s="133">
        <v>10</v>
      </c>
      <c r="F431" s="110"/>
      <c r="G431" s="110"/>
      <c r="H431" s="157">
        <v>0</v>
      </c>
      <c r="I431" s="110">
        <f t="shared" si="9"/>
        <v>0</v>
      </c>
      <c r="J431" s="315"/>
      <c r="K431" s="315"/>
      <c r="L431" s="107"/>
      <c r="M431" s="107"/>
      <c r="N431" s="107"/>
      <c r="O431" s="107"/>
      <c r="P431" s="107"/>
      <c r="Q431" s="107"/>
      <c r="R431" s="107" t="s">
        <v>121</v>
      </c>
      <c r="S431" s="107">
        <v>0</v>
      </c>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row>
    <row r="432" spans="1:47" outlineLevel="1" x14ac:dyDescent="0.2">
      <c r="A432" s="108">
        <v>132</v>
      </c>
      <c r="B432" s="108" t="s">
        <v>502</v>
      </c>
      <c r="C432" s="123" t="s">
        <v>503</v>
      </c>
      <c r="D432" s="141" t="s">
        <v>118</v>
      </c>
      <c r="E432" s="110">
        <v>5</v>
      </c>
      <c r="F432" s="110"/>
      <c r="G432" s="110">
        <f>ROUND(E432*F432,2)</f>
        <v>0</v>
      </c>
      <c r="H432" s="157" t="s">
        <v>811</v>
      </c>
      <c r="I432" s="110">
        <f t="shared" si="9"/>
        <v>0</v>
      </c>
      <c r="J432" s="315"/>
      <c r="K432" s="315"/>
      <c r="L432" s="107"/>
      <c r="M432" s="107"/>
      <c r="N432" s="107"/>
      <c r="O432" s="107"/>
      <c r="P432" s="107"/>
      <c r="Q432" s="107"/>
      <c r="R432" s="107" t="s">
        <v>119</v>
      </c>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row>
    <row r="433" spans="1:47" outlineLevel="1" x14ac:dyDescent="0.2">
      <c r="A433" s="108"/>
      <c r="B433" s="108"/>
      <c r="C433" s="124" t="s">
        <v>504</v>
      </c>
      <c r="D433" s="142"/>
      <c r="E433" s="133">
        <v>5</v>
      </c>
      <c r="F433" s="110"/>
      <c r="G433" s="110"/>
      <c r="H433" s="157">
        <v>0</v>
      </c>
      <c r="I433" s="110">
        <f t="shared" si="9"/>
        <v>0</v>
      </c>
      <c r="J433" s="315"/>
      <c r="K433" s="315"/>
      <c r="L433" s="107"/>
      <c r="M433" s="107"/>
      <c r="N433" s="107"/>
      <c r="O433" s="107"/>
      <c r="P433" s="107"/>
      <c r="Q433" s="107"/>
      <c r="R433" s="107" t="s">
        <v>121</v>
      </c>
      <c r="S433" s="107">
        <v>0</v>
      </c>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row>
    <row r="434" spans="1:47" outlineLevel="1" x14ac:dyDescent="0.2">
      <c r="A434" s="108">
        <v>133</v>
      </c>
      <c r="B434" s="108" t="s">
        <v>505</v>
      </c>
      <c r="C434" s="123" t="s">
        <v>506</v>
      </c>
      <c r="D434" s="141" t="s">
        <v>179</v>
      </c>
      <c r="E434" s="110">
        <v>1.5</v>
      </c>
      <c r="F434" s="110"/>
      <c r="G434" s="110">
        <f>ROUND(E434*F434,2)</f>
        <v>0</v>
      </c>
      <c r="H434" s="157" t="s">
        <v>811</v>
      </c>
      <c r="I434" s="110">
        <f t="shared" si="9"/>
        <v>0</v>
      </c>
      <c r="J434" s="315"/>
      <c r="K434" s="315"/>
      <c r="L434" s="107"/>
      <c r="M434" s="107"/>
      <c r="N434" s="107"/>
      <c r="O434" s="107"/>
      <c r="P434" s="107"/>
      <c r="Q434" s="107"/>
      <c r="R434" s="107" t="s">
        <v>119</v>
      </c>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row>
    <row r="435" spans="1:47" outlineLevel="1" x14ac:dyDescent="0.2">
      <c r="A435" s="108"/>
      <c r="B435" s="108"/>
      <c r="C435" s="124" t="s">
        <v>507</v>
      </c>
      <c r="D435" s="142"/>
      <c r="E435" s="133">
        <v>1.5</v>
      </c>
      <c r="F435" s="110"/>
      <c r="G435" s="110"/>
      <c r="H435" s="157">
        <v>0</v>
      </c>
      <c r="I435" s="110">
        <f t="shared" si="9"/>
        <v>0</v>
      </c>
      <c r="J435" s="315"/>
      <c r="K435" s="315"/>
      <c r="L435" s="107"/>
      <c r="M435" s="107"/>
      <c r="N435" s="107"/>
      <c r="O435" s="107"/>
      <c r="P435" s="107"/>
      <c r="Q435" s="107"/>
      <c r="R435" s="107" t="s">
        <v>121</v>
      </c>
      <c r="S435" s="107">
        <v>0</v>
      </c>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row>
    <row r="436" spans="1:47" outlineLevel="1" x14ac:dyDescent="0.2">
      <c r="A436" s="108">
        <v>134</v>
      </c>
      <c r="B436" s="108" t="s">
        <v>508</v>
      </c>
      <c r="C436" s="123" t="s">
        <v>509</v>
      </c>
      <c r="D436" s="141" t="s">
        <v>179</v>
      </c>
      <c r="E436" s="110">
        <v>1</v>
      </c>
      <c r="F436" s="110"/>
      <c r="G436" s="110">
        <f>ROUND(E436*F436,2)</f>
        <v>0</v>
      </c>
      <c r="H436" s="157" t="s">
        <v>811</v>
      </c>
      <c r="I436" s="110">
        <f t="shared" si="9"/>
        <v>0</v>
      </c>
      <c r="J436" s="315"/>
      <c r="K436" s="315"/>
      <c r="L436" s="107"/>
      <c r="M436" s="107"/>
      <c r="N436" s="107"/>
      <c r="O436" s="107"/>
      <c r="P436" s="107"/>
      <c r="Q436" s="107"/>
      <c r="R436" s="107" t="s">
        <v>119</v>
      </c>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row>
    <row r="437" spans="1:47" outlineLevel="1" x14ac:dyDescent="0.2">
      <c r="A437" s="108"/>
      <c r="B437" s="108"/>
      <c r="C437" s="124" t="s">
        <v>120</v>
      </c>
      <c r="D437" s="142"/>
      <c r="E437" s="133">
        <v>1</v>
      </c>
      <c r="F437" s="110"/>
      <c r="G437" s="110"/>
      <c r="H437" s="157">
        <v>0</v>
      </c>
      <c r="I437" s="110">
        <f t="shared" si="9"/>
        <v>0</v>
      </c>
      <c r="J437" s="315"/>
      <c r="K437" s="315"/>
      <c r="L437" s="107"/>
      <c r="M437" s="107"/>
      <c r="N437" s="107"/>
      <c r="O437" s="107"/>
      <c r="P437" s="107"/>
      <c r="Q437" s="107"/>
      <c r="R437" s="107" t="s">
        <v>121</v>
      </c>
      <c r="S437" s="107">
        <v>0</v>
      </c>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row>
    <row r="438" spans="1:47" outlineLevel="1" x14ac:dyDescent="0.2">
      <c r="A438" s="108">
        <v>135</v>
      </c>
      <c r="B438" s="108" t="s">
        <v>510</v>
      </c>
      <c r="C438" s="123" t="s">
        <v>511</v>
      </c>
      <c r="D438" s="141" t="s">
        <v>179</v>
      </c>
      <c r="E438" s="110">
        <v>1</v>
      </c>
      <c r="F438" s="110"/>
      <c r="G438" s="110">
        <f>ROUND(E438*F438,2)</f>
        <v>0</v>
      </c>
      <c r="H438" s="157" t="s">
        <v>811</v>
      </c>
      <c r="I438" s="110">
        <f t="shared" si="9"/>
        <v>0</v>
      </c>
      <c r="J438" s="315"/>
      <c r="K438" s="315"/>
      <c r="L438" s="107"/>
      <c r="M438" s="107"/>
      <c r="N438" s="107"/>
      <c r="O438" s="107"/>
      <c r="P438" s="107"/>
      <c r="Q438" s="107"/>
      <c r="R438" s="107" t="s">
        <v>119</v>
      </c>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row>
    <row r="439" spans="1:47" outlineLevel="1" x14ac:dyDescent="0.2">
      <c r="A439" s="108"/>
      <c r="B439" s="108"/>
      <c r="C439" s="124" t="s">
        <v>120</v>
      </c>
      <c r="D439" s="142"/>
      <c r="E439" s="133">
        <v>1</v>
      </c>
      <c r="F439" s="110"/>
      <c r="G439" s="110"/>
      <c r="H439" s="157">
        <v>0</v>
      </c>
      <c r="I439" s="110">
        <f t="shared" si="9"/>
        <v>0</v>
      </c>
      <c r="J439" s="315"/>
      <c r="K439" s="315"/>
      <c r="L439" s="107"/>
      <c r="M439" s="107"/>
      <c r="N439" s="107"/>
      <c r="O439" s="107"/>
      <c r="P439" s="107"/>
      <c r="Q439" s="107"/>
      <c r="R439" s="107" t="s">
        <v>121</v>
      </c>
      <c r="S439" s="107">
        <v>0</v>
      </c>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row>
    <row r="440" spans="1:47" outlineLevel="1" x14ac:dyDescent="0.2">
      <c r="A440" s="108">
        <v>136</v>
      </c>
      <c r="B440" s="108" t="s">
        <v>512</v>
      </c>
      <c r="C440" s="123" t="s">
        <v>513</v>
      </c>
      <c r="D440" s="141" t="s">
        <v>179</v>
      </c>
      <c r="E440" s="110">
        <v>2.5</v>
      </c>
      <c r="F440" s="110"/>
      <c r="G440" s="110">
        <f>ROUND(E440*F440,2)</f>
        <v>0</v>
      </c>
      <c r="H440" s="157" t="s">
        <v>811</v>
      </c>
      <c r="I440" s="110">
        <f t="shared" si="9"/>
        <v>0</v>
      </c>
      <c r="J440" s="315"/>
      <c r="K440" s="315"/>
      <c r="L440" s="107"/>
      <c r="M440" s="107"/>
      <c r="N440" s="107"/>
      <c r="O440" s="107"/>
      <c r="P440" s="107"/>
      <c r="Q440" s="107"/>
      <c r="R440" s="107" t="s">
        <v>119</v>
      </c>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row>
    <row r="441" spans="1:47" outlineLevel="1" x14ac:dyDescent="0.2">
      <c r="A441" s="108"/>
      <c r="B441" s="108"/>
      <c r="C441" s="124" t="s">
        <v>514</v>
      </c>
      <c r="D441" s="142"/>
      <c r="E441" s="133">
        <v>2.5</v>
      </c>
      <c r="F441" s="110"/>
      <c r="G441" s="110"/>
      <c r="H441" s="157">
        <v>0</v>
      </c>
      <c r="I441" s="110">
        <f t="shared" si="9"/>
        <v>0</v>
      </c>
      <c r="J441" s="315"/>
      <c r="K441" s="315"/>
      <c r="L441" s="107"/>
      <c r="M441" s="107"/>
      <c r="N441" s="107"/>
      <c r="O441" s="107"/>
      <c r="P441" s="107"/>
      <c r="Q441" s="107"/>
      <c r="R441" s="107" t="s">
        <v>121</v>
      </c>
      <c r="S441" s="107">
        <v>0</v>
      </c>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row>
    <row r="442" spans="1:47" outlineLevel="1" x14ac:dyDescent="0.2">
      <c r="A442" s="108">
        <v>137</v>
      </c>
      <c r="B442" s="108" t="s">
        <v>515</v>
      </c>
      <c r="C442" s="123" t="s">
        <v>516</v>
      </c>
      <c r="D442" s="141" t="s">
        <v>179</v>
      </c>
      <c r="E442" s="110">
        <v>2</v>
      </c>
      <c r="F442" s="110"/>
      <c r="G442" s="110">
        <f>ROUND(E442*F442,2)</f>
        <v>0</v>
      </c>
      <c r="H442" s="157" t="s">
        <v>811</v>
      </c>
      <c r="I442" s="110">
        <f t="shared" si="9"/>
        <v>0</v>
      </c>
      <c r="J442" s="315"/>
      <c r="K442" s="315"/>
      <c r="L442" s="107"/>
      <c r="M442" s="107"/>
      <c r="N442" s="107"/>
      <c r="O442" s="107"/>
      <c r="P442" s="107"/>
      <c r="Q442" s="107"/>
      <c r="R442" s="107" t="s">
        <v>119</v>
      </c>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row>
    <row r="443" spans="1:47" outlineLevel="1" x14ac:dyDescent="0.2">
      <c r="A443" s="108"/>
      <c r="B443" s="108"/>
      <c r="C443" s="124" t="s">
        <v>168</v>
      </c>
      <c r="D443" s="142"/>
      <c r="E443" s="133">
        <v>2</v>
      </c>
      <c r="F443" s="110"/>
      <c r="G443" s="110"/>
      <c r="H443" s="157">
        <v>0</v>
      </c>
      <c r="I443" s="110">
        <f t="shared" si="9"/>
        <v>0</v>
      </c>
      <c r="J443" s="315"/>
      <c r="K443" s="315"/>
      <c r="L443" s="107"/>
      <c r="M443" s="107"/>
      <c r="N443" s="107"/>
      <c r="O443" s="107"/>
      <c r="P443" s="107"/>
      <c r="Q443" s="107"/>
      <c r="R443" s="107" t="s">
        <v>121</v>
      </c>
      <c r="S443" s="107">
        <v>0</v>
      </c>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row>
    <row r="444" spans="1:47" outlineLevel="1" x14ac:dyDescent="0.2">
      <c r="A444" s="108">
        <v>138</v>
      </c>
      <c r="B444" s="108" t="s">
        <v>517</v>
      </c>
      <c r="C444" s="123" t="s">
        <v>518</v>
      </c>
      <c r="D444" s="141" t="s">
        <v>179</v>
      </c>
      <c r="E444" s="110">
        <v>1.5</v>
      </c>
      <c r="F444" s="110"/>
      <c r="G444" s="110">
        <f>ROUND(E444*F444,2)</f>
        <v>0</v>
      </c>
      <c r="H444" s="157" t="s">
        <v>811</v>
      </c>
      <c r="I444" s="110">
        <f t="shared" si="9"/>
        <v>0</v>
      </c>
      <c r="J444" s="315"/>
      <c r="K444" s="315"/>
      <c r="L444" s="107"/>
      <c r="M444" s="107"/>
      <c r="N444" s="107"/>
      <c r="O444" s="107"/>
      <c r="P444" s="107"/>
      <c r="Q444" s="107"/>
      <c r="R444" s="107" t="s">
        <v>119</v>
      </c>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row>
    <row r="445" spans="1:47" outlineLevel="1" x14ac:dyDescent="0.2">
      <c r="A445" s="108"/>
      <c r="B445" s="108"/>
      <c r="C445" s="124" t="s">
        <v>507</v>
      </c>
      <c r="D445" s="142"/>
      <c r="E445" s="133">
        <v>1.5</v>
      </c>
      <c r="F445" s="110"/>
      <c r="G445" s="110"/>
      <c r="H445" s="157">
        <v>0</v>
      </c>
      <c r="I445" s="110">
        <f t="shared" si="9"/>
        <v>0</v>
      </c>
      <c r="J445" s="315"/>
      <c r="K445" s="315"/>
      <c r="L445" s="107"/>
      <c r="M445" s="107"/>
      <c r="N445" s="107"/>
      <c r="O445" s="107"/>
      <c r="P445" s="107"/>
      <c r="Q445" s="107"/>
      <c r="R445" s="107" t="s">
        <v>121</v>
      </c>
      <c r="S445" s="107">
        <v>0</v>
      </c>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row>
    <row r="446" spans="1:47" outlineLevel="1" x14ac:dyDescent="0.2">
      <c r="A446" s="108">
        <v>139</v>
      </c>
      <c r="B446" s="108" t="s">
        <v>519</v>
      </c>
      <c r="C446" s="123" t="s">
        <v>520</v>
      </c>
      <c r="D446" s="141" t="s">
        <v>179</v>
      </c>
      <c r="E446" s="110">
        <v>1</v>
      </c>
      <c r="F446" s="110"/>
      <c r="G446" s="110">
        <f>ROUND(E446*F446,2)</f>
        <v>0</v>
      </c>
      <c r="H446" s="157" t="s">
        <v>811</v>
      </c>
      <c r="I446" s="110">
        <f t="shared" si="9"/>
        <v>0</v>
      </c>
      <c r="J446" s="315"/>
      <c r="K446" s="315"/>
      <c r="L446" s="107"/>
      <c r="M446" s="107"/>
      <c r="N446" s="107"/>
      <c r="O446" s="107"/>
      <c r="P446" s="107"/>
      <c r="Q446" s="107"/>
      <c r="R446" s="107" t="s">
        <v>119</v>
      </c>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row>
    <row r="447" spans="1:47" outlineLevel="1" x14ac:dyDescent="0.2">
      <c r="A447" s="108"/>
      <c r="B447" s="108"/>
      <c r="C447" s="124" t="s">
        <v>120</v>
      </c>
      <c r="D447" s="142"/>
      <c r="E447" s="133">
        <v>1</v>
      </c>
      <c r="F447" s="110"/>
      <c r="G447" s="110"/>
      <c r="H447" s="157">
        <v>0</v>
      </c>
      <c r="I447" s="110">
        <f t="shared" si="9"/>
        <v>0</v>
      </c>
      <c r="J447" s="315"/>
      <c r="K447" s="315"/>
      <c r="L447" s="107"/>
      <c r="M447" s="107"/>
      <c r="N447" s="107"/>
      <c r="O447" s="107"/>
      <c r="P447" s="107"/>
      <c r="Q447" s="107"/>
      <c r="R447" s="107" t="s">
        <v>121</v>
      </c>
      <c r="S447" s="107">
        <v>0</v>
      </c>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row>
    <row r="448" spans="1:47" outlineLevel="1" x14ac:dyDescent="0.2">
      <c r="A448" s="108">
        <v>140</v>
      </c>
      <c r="B448" s="108" t="s">
        <v>521</v>
      </c>
      <c r="C448" s="123" t="s">
        <v>522</v>
      </c>
      <c r="D448" s="141" t="s">
        <v>210</v>
      </c>
      <c r="E448" s="110">
        <v>3.93</v>
      </c>
      <c r="F448" s="110"/>
      <c r="G448" s="110">
        <f>ROUND(E448*F448,2)</f>
        <v>0</v>
      </c>
      <c r="H448" s="157" t="s">
        <v>811</v>
      </c>
      <c r="I448" s="110">
        <f t="shared" si="9"/>
        <v>0</v>
      </c>
      <c r="J448" s="315"/>
      <c r="K448" s="315"/>
      <c r="L448" s="107"/>
      <c r="M448" s="107"/>
      <c r="N448" s="107"/>
      <c r="O448" s="107"/>
      <c r="P448" s="107"/>
      <c r="Q448" s="107"/>
      <c r="R448" s="107" t="s">
        <v>119</v>
      </c>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row>
    <row r="449" spans="1:47" outlineLevel="1" x14ac:dyDescent="0.2">
      <c r="A449" s="108"/>
      <c r="B449" s="108"/>
      <c r="C449" s="124" t="s">
        <v>523</v>
      </c>
      <c r="D449" s="142"/>
      <c r="E449" s="133">
        <v>3.93</v>
      </c>
      <c r="F449" s="110"/>
      <c r="G449" s="110"/>
      <c r="H449" s="157">
        <v>0</v>
      </c>
      <c r="I449" s="110">
        <f t="shared" si="9"/>
        <v>0</v>
      </c>
      <c r="J449" s="315"/>
      <c r="K449" s="315"/>
      <c r="L449" s="107"/>
      <c r="M449" s="107"/>
      <c r="N449" s="107"/>
      <c r="O449" s="107"/>
      <c r="P449" s="107"/>
      <c r="Q449" s="107"/>
      <c r="R449" s="107" t="s">
        <v>121</v>
      </c>
      <c r="S449" s="107">
        <v>0</v>
      </c>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row>
    <row r="450" spans="1:47" outlineLevel="1" x14ac:dyDescent="0.2">
      <c r="A450" s="108">
        <v>141</v>
      </c>
      <c r="B450" s="108" t="s">
        <v>524</v>
      </c>
      <c r="C450" s="123" t="s">
        <v>525</v>
      </c>
      <c r="D450" s="141" t="s">
        <v>210</v>
      </c>
      <c r="E450" s="110">
        <v>11.790000000000001</v>
      </c>
      <c r="F450" s="110"/>
      <c r="G450" s="110">
        <f>ROUND(E450*F450,2)</f>
        <v>0</v>
      </c>
      <c r="H450" s="157" t="s">
        <v>811</v>
      </c>
      <c r="I450" s="110">
        <f t="shared" si="9"/>
        <v>0</v>
      </c>
      <c r="J450" s="315"/>
      <c r="K450" s="315"/>
      <c r="L450" s="107"/>
      <c r="M450" s="107"/>
      <c r="N450" s="107"/>
      <c r="O450" s="107"/>
      <c r="P450" s="107"/>
      <c r="Q450" s="107"/>
      <c r="R450" s="107" t="s">
        <v>119</v>
      </c>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row>
    <row r="451" spans="1:47" outlineLevel="1" x14ac:dyDescent="0.2">
      <c r="A451" s="108"/>
      <c r="B451" s="108"/>
      <c r="C451" s="124" t="s">
        <v>526</v>
      </c>
      <c r="D451" s="142"/>
      <c r="E451" s="133">
        <v>11.79</v>
      </c>
      <c r="F451" s="110"/>
      <c r="G451" s="110"/>
      <c r="H451" s="157">
        <v>0</v>
      </c>
      <c r="I451" s="110">
        <f t="shared" si="9"/>
        <v>0</v>
      </c>
      <c r="J451" s="315"/>
      <c r="K451" s="315"/>
      <c r="L451" s="107"/>
      <c r="M451" s="107"/>
      <c r="N451" s="107"/>
      <c r="O451" s="107"/>
      <c r="P451" s="107"/>
      <c r="Q451" s="107"/>
      <c r="R451" s="107" t="s">
        <v>121</v>
      </c>
      <c r="S451" s="107">
        <v>0</v>
      </c>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row>
    <row r="452" spans="1:47" outlineLevel="1" x14ac:dyDescent="0.2">
      <c r="A452" s="108">
        <v>142</v>
      </c>
      <c r="B452" s="108" t="s">
        <v>527</v>
      </c>
      <c r="C452" s="123" t="s">
        <v>528</v>
      </c>
      <c r="D452" s="141" t="s">
        <v>210</v>
      </c>
      <c r="E452" s="110">
        <v>3.93</v>
      </c>
      <c r="F452" s="110"/>
      <c r="G452" s="110">
        <f>ROUND(E452*F452,2)</f>
        <v>0</v>
      </c>
      <c r="H452" s="157" t="s">
        <v>811</v>
      </c>
      <c r="I452" s="110">
        <f t="shared" si="9"/>
        <v>0</v>
      </c>
      <c r="J452" s="315"/>
      <c r="K452" s="315"/>
      <c r="L452" s="107"/>
      <c r="M452" s="107"/>
      <c r="N452" s="107"/>
      <c r="O452" s="107"/>
      <c r="P452" s="107"/>
      <c r="Q452" s="107"/>
      <c r="R452" s="107" t="s">
        <v>119</v>
      </c>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row>
    <row r="453" spans="1:47" outlineLevel="1" x14ac:dyDescent="0.2">
      <c r="A453" s="108"/>
      <c r="B453" s="108"/>
      <c r="C453" s="124" t="s">
        <v>523</v>
      </c>
      <c r="D453" s="142"/>
      <c r="E453" s="133">
        <v>3.93</v>
      </c>
      <c r="F453" s="110"/>
      <c r="G453" s="110"/>
      <c r="H453" s="157">
        <v>0</v>
      </c>
      <c r="I453" s="110">
        <f t="shared" si="9"/>
        <v>0</v>
      </c>
      <c r="J453" s="315"/>
      <c r="K453" s="315"/>
      <c r="L453" s="107"/>
      <c r="M453" s="107"/>
      <c r="N453" s="107"/>
      <c r="O453" s="107"/>
      <c r="P453" s="107"/>
      <c r="Q453" s="107"/>
      <c r="R453" s="107" t="s">
        <v>121</v>
      </c>
      <c r="S453" s="107">
        <v>0</v>
      </c>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row>
    <row r="454" spans="1:47" outlineLevel="1" x14ac:dyDescent="0.2">
      <c r="A454" s="108">
        <v>143</v>
      </c>
      <c r="B454" s="108" t="s">
        <v>529</v>
      </c>
      <c r="C454" s="123" t="s">
        <v>530</v>
      </c>
      <c r="D454" s="141" t="s">
        <v>210</v>
      </c>
      <c r="E454" s="110">
        <v>39.300000000000004</v>
      </c>
      <c r="F454" s="110"/>
      <c r="G454" s="110">
        <f>ROUND(E454*F454,2)</f>
        <v>0</v>
      </c>
      <c r="H454" s="157" t="s">
        <v>811</v>
      </c>
      <c r="I454" s="110">
        <f t="shared" si="9"/>
        <v>0</v>
      </c>
      <c r="J454" s="315"/>
      <c r="K454" s="315"/>
      <c r="L454" s="107"/>
      <c r="M454" s="107"/>
      <c r="N454" s="107"/>
      <c r="O454" s="107"/>
      <c r="P454" s="107"/>
      <c r="Q454" s="107"/>
      <c r="R454" s="107" t="s">
        <v>119</v>
      </c>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row>
    <row r="455" spans="1:47" outlineLevel="1" x14ac:dyDescent="0.2">
      <c r="A455" s="108"/>
      <c r="B455" s="108"/>
      <c r="C455" s="124" t="s">
        <v>531</v>
      </c>
      <c r="D455" s="142"/>
      <c r="E455" s="133">
        <v>39.299999999999997</v>
      </c>
      <c r="F455" s="110"/>
      <c r="G455" s="110"/>
      <c r="H455" s="157">
        <v>0</v>
      </c>
      <c r="I455" s="110">
        <f t="shared" si="9"/>
        <v>0</v>
      </c>
      <c r="J455" s="315"/>
      <c r="K455" s="315"/>
      <c r="L455" s="107"/>
      <c r="M455" s="107"/>
      <c r="N455" s="107"/>
      <c r="O455" s="107"/>
      <c r="P455" s="107"/>
      <c r="Q455" s="107"/>
      <c r="R455" s="107" t="s">
        <v>121</v>
      </c>
      <c r="S455" s="107">
        <v>0</v>
      </c>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row>
    <row r="456" spans="1:47" outlineLevel="1" x14ac:dyDescent="0.2">
      <c r="A456" s="108">
        <v>144</v>
      </c>
      <c r="B456" s="108" t="s">
        <v>532</v>
      </c>
      <c r="C456" s="123" t="s">
        <v>533</v>
      </c>
      <c r="D456" s="141" t="s">
        <v>210</v>
      </c>
      <c r="E456" s="110">
        <v>3.93</v>
      </c>
      <c r="F456" s="110"/>
      <c r="G456" s="110">
        <f>ROUND(E456*F456,2)</f>
        <v>0</v>
      </c>
      <c r="H456" s="157" t="s">
        <v>811</v>
      </c>
      <c r="I456" s="110">
        <f t="shared" si="9"/>
        <v>0</v>
      </c>
      <c r="J456" s="315"/>
      <c r="K456" s="315"/>
      <c r="L456" s="107"/>
      <c r="M456" s="107"/>
      <c r="N456" s="107"/>
      <c r="O456" s="107"/>
      <c r="P456" s="107"/>
      <c r="Q456" s="107"/>
      <c r="R456" s="107" t="s">
        <v>119</v>
      </c>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row>
    <row r="457" spans="1:47" outlineLevel="1" x14ac:dyDescent="0.2">
      <c r="A457" s="108"/>
      <c r="B457" s="108"/>
      <c r="C457" s="124" t="s">
        <v>523</v>
      </c>
      <c r="D457" s="142"/>
      <c r="E457" s="133">
        <v>3.93</v>
      </c>
      <c r="F457" s="110"/>
      <c r="G457" s="110"/>
      <c r="H457" s="157">
        <v>0</v>
      </c>
      <c r="I457" s="110">
        <f t="shared" si="9"/>
        <v>0</v>
      </c>
      <c r="J457" s="315"/>
      <c r="K457" s="315"/>
      <c r="L457" s="107"/>
      <c r="M457" s="107"/>
      <c r="N457" s="107"/>
      <c r="O457" s="107"/>
      <c r="P457" s="107"/>
      <c r="Q457" s="107"/>
      <c r="R457" s="107" t="s">
        <v>121</v>
      </c>
      <c r="S457" s="107">
        <v>0</v>
      </c>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row>
    <row r="458" spans="1:47" x14ac:dyDescent="0.2">
      <c r="A458" s="109" t="s">
        <v>114</v>
      </c>
      <c r="B458" s="109" t="s">
        <v>68</v>
      </c>
      <c r="C458" s="125" t="s">
        <v>69</v>
      </c>
      <c r="D458" s="143"/>
      <c r="E458" s="111"/>
      <c r="F458" s="111"/>
      <c r="G458" s="111">
        <f>SUMIF(R459:R460,"&lt;&gt;NOR",G459:G460)</f>
        <v>0</v>
      </c>
      <c r="H458" s="158"/>
      <c r="I458" s="111">
        <f t="shared" si="9"/>
        <v>0</v>
      </c>
      <c r="J458" s="318"/>
      <c r="K458" s="318"/>
      <c r="R458" t="s">
        <v>115</v>
      </c>
    </row>
    <row r="459" spans="1:47" outlineLevel="1" x14ac:dyDescent="0.2">
      <c r="A459" s="108">
        <v>145</v>
      </c>
      <c r="B459" s="108" t="s">
        <v>534</v>
      </c>
      <c r="C459" s="123" t="s">
        <v>535</v>
      </c>
      <c r="D459" s="141" t="s">
        <v>210</v>
      </c>
      <c r="E459" s="110">
        <v>1428.1</v>
      </c>
      <c r="F459" s="110"/>
      <c r="G459" s="110">
        <f>ROUND(E459*F459,2)</f>
        <v>0</v>
      </c>
      <c r="H459" s="157" t="s">
        <v>811</v>
      </c>
      <c r="I459" s="110">
        <f t="shared" ref="I459:I522" si="10">G459</f>
        <v>0</v>
      </c>
      <c r="J459" s="315"/>
      <c r="K459" s="315"/>
      <c r="L459" s="107"/>
      <c r="M459" s="107"/>
      <c r="N459" s="107"/>
      <c r="O459" s="107"/>
      <c r="P459" s="107"/>
      <c r="Q459" s="107"/>
      <c r="R459" s="107" t="s">
        <v>119</v>
      </c>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row>
    <row r="460" spans="1:47" outlineLevel="1" x14ac:dyDescent="0.2">
      <c r="A460" s="108"/>
      <c r="B460" s="108"/>
      <c r="C460" s="124" t="s">
        <v>536</v>
      </c>
      <c r="D460" s="142"/>
      <c r="E460" s="133">
        <v>1428.1</v>
      </c>
      <c r="F460" s="110"/>
      <c r="G460" s="110"/>
      <c r="H460" s="157">
        <v>0</v>
      </c>
      <c r="I460" s="110">
        <f t="shared" si="10"/>
        <v>0</v>
      </c>
      <c r="J460" s="315"/>
      <c r="K460" s="315"/>
      <c r="L460" s="107"/>
      <c r="M460" s="107"/>
      <c r="N460" s="107"/>
      <c r="O460" s="107"/>
      <c r="P460" s="107"/>
      <c r="Q460" s="107"/>
      <c r="R460" s="107" t="s">
        <v>121</v>
      </c>
      <c r="S460" s="107">
        <v>0</v>
      </c>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row>
    <row r="461" spans="1:47" x14ac:dyDescent="0.2">
      <c r="A461" s="109" t="s">
        <v>114</v>
      </c>
      <c r="B461" s="109" t="s">
        <v>70</v>
      </c>
      <c r="C461" s="125" t="s">
        <v>71</v>
      </c>
      <c r="D461" s="143"/>
      <c r="E461" s="111"/>
      <c r="F461" s="111"/>
      <c r="G461" s="111">
        <f>SUMIF(R462:R490,"&lt;&gt;NOR",G462:G490)</f>
        <v>0</v>
      </c>
      <c r="H461" s="158"/>
      <c r="I461" s="111">
        <f t="shared" si="10"/>
        <v>0</v>
      </c>
      <c r="J461" s="318"/>
      <c r="K461" s="318"/>
      <c r="R461" t="s">
        <v>115</v>
      </c>
    </row>
    <row r="462" spans="1:47" ht="22.5" outlineLevel="1" x14ac:dyDescent="0.2">
      <c r="A462" s="108">
        <v>146</v>
      </c>
      <c r="B462" s="108" t="s">
        <v>537</v>
      </c>
      <c r="C462" s="123" t="s">
        <v>538</v>
      </c>
      <c r="D462" s="141" t="s">
        <v>160</v>
      </c>
      <c r="E462" s="110">
        <v>423.2</v>
      </c>
      <c r="F462" s="110"/>
      <c r="G462" s="110">
        <f>ROUND(E462*F462,2)</f>
        <v>0</v>
      </c>
      <c r="H462" s="157" t="s">
        <v>811</v>
      </c>
      <c r="I462" s="110">
        <f t="shared" si="10"/>
        <v>0</v>
      </c>
      <c r="J462" s="315"/>
      <c r="K462" s="315"/>
      <c r="L462" s="107"/>
      <c r="M462" s="107"/>
      <c r="N462" s="107"/>
      <c r="O462" s="107"/>
      <c r="P462" s="107"/>
      <c r="Q462" s="107"/>
      <c r="R462" s="107" t="s">
        <v>119</v>
      </c>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row>
    <row r="463" spans="1:47" outlineLevel="1" x14ac:dyDescent="0.2">
      <c r="A463" s="108"/>
      <c r="B463" s="108"/>
      <c r="C463" s="124" t="s">
        <v>539</v>
      </c>
      <c r="D463" s="142"/>
      <c r="E463" s="133">
        <v>423.2</v>
      </c>
      <c r="F463" s="110"/>
      <c r="G463" s="110"/>
      <c r="H463" s="157">
        <v>0</v>
      </c>
      <c r="I463" s="110">
        <f t="shared" si="10"/>
        <v>0</v>
      </c>
      <c r="J463" s="315"/>
      <c r="K463" s="315"/>
      <c r="L463" s="107"/>
      <c r="M463" s="107"/>
      <c r="N463" s="107"/>
      <c r="O463" s="107"/>
      <c r="P463" s="107"/>
      <c r="Q463" s="107"/>
      <c r="R463" s="107" t="s">
        <v>121</v>
      </c>
      <c r="S463" s="107">
        <v>0</v>
      </c>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row>
    <row r="464" spans="1:47" ht="22.5" outlineLevel="1" x14ac:dyDescent="0.2">
      <c r="A464" s="108">
        <v>147</v>
      </c>
      <c r="B464" s="108" t="s">
        <v>540</v>
      </c>
      <c r="C464" s="123" t="s">
        <v>541</v>
      </c>
      <c r="D464" s="141" t="s">
        <v>160</v>
      </c>
      <c r="E464" s="110">
        <v>57.42</v>
      </c>
      <c r="F464" s="110"/>
      <c r="G464" s="110">
        <f>ROUND(E464*F464,2)</f>
        <v>0</v>
      </c>
      <c r="H464" s="157" t="s">
        <v>811</v>
      </c>
      <c r="I464" s="110">
        <f t="shared" si="10"/>
        <v>0</v>
      </c>
      <c r="J464" s="315"/>
      <c r="K464" s="315"/>
      <c r="L464" s="107"/>
      <c r="M464" s="107"/>
      <c r="N464" s="107"/>
      <c r="O464" s="107"/>
      <c r="P464" s="107"/>
      <c r="Q464" s="107"/>
      <c r="R464" s="107" t="s">
        <v>119</v>
      </c>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row>
    <row r="465" spans="1:47" outlineLevel="1" x14ac:dyDescent="0.2">
      <c r="A465" s="108"/>
      <c r="B465" s="108"/>
      <c r="C465" s="124" t="s">
        <v>542</v>
      </c>
      <c r="D465" s="142"/>
      <c r="E465" s="133">
        <v>57.42</v>
      </c>
      <c r="F465" s="110"/>
      <c r="G465" s="110"/>
      <c r="H465" s="157">
        <v>0</v>
      </c>
      <c r="I465" s="110">
        <f t="shared" si="10"/>
        <v>0</v>
      </c>
      <c r="J465" s="315"/>
      <c r="K465" s="315"/>
      <c r="L465" s="107"/>
      <c r="M465" s="107"/>
      <c r="N465" s="107"/>
      <c r="O465" s="107"/>
      <c r="P465" s="107"/>
      <c r="Q465" s="107"/>
      <c r="R465" s="107" t="s">
        <v>121</v>
      </c>
      <c r="S465" s="107">
        <v>0</v>
      </c>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row>
    <row r="466" spans="1:47" ht="22.5" outlineLevel="1" x14ac:dyDescent="0.2">
      <c r="A466" s="108">
        <v>148</v>
      </c>
      <c r="B466" s="108" t="s">
        <v>543</v>
      </c>
      <c r="C466" s="123" t="s">
        <v>544</v>
      </c>
      <c r="D466" s="141" t="s">
        <v>160</v>
      </c>
      <c r="E466" s="110">
        <v>423.2</v>
      </c>
      <c r="F466" s="110"/>
      <c r="G466" s="110">
        <f>ROUND(E466*F466,2)</f>
        <v>0</v>
      </c>
      <c r="H466" s="157" t="s">
        <v>811</v>
      </c>
      <c r="I466" s="110">
        <f t="shared" si="10"/>
        <v>0</v>
      </c>
      <c r="J466" s="315"/>
      <c r="K466" s="315"/>
      <c r="L466" s="107"/>
      <c r="M466" s="107"/>
      <c r="N466" s="107"/>
      <c r="O466" s="107"/>
      <c r="P466" s="107"/>
      <c r="Q466" s="107"/>
      <c r="R466" s="107" t="s">
        <v>119</v>
      </c>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row>
    <row r="467" spans="1:47" outlineLevel="1" x14ac:dyDescent="0.2">
      <c r="A467" s="108"/>
      <c r="B467" s="108"/>
      <c r="C467" s="124" t="s">
        <v>539</v>
      </c>
      <c r="D467" s="142"/>
      <c r="E467" s="133">
        <v>423.2</v>
      </c>
      <c r="F467" s="110"/>
      <c r="G467" s="110"/>
      <c r="H467" s="157">
        <v>0</v>
      </c>
      <c r="I467" s="110">
        <f t="shared" si="10"/>
        <v>0</v>
      </c>
      <c r="J467" s="315"/>
      <c r="K467" s="315"/>
      <c r="L467" s="107"/>
      <c r="M467" s="107"/>
      <c r="N467" s="107"/>
      <c r="O467" s="107"/>
      <c r="P467" s="107"/>
      <c r="Q467" s="107"/>
      <c r="R467" s="107" t="s">
        <v>121</v>
      </c>
      <c r="S467" s="107">
        <v>0</v>
      </c>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row>
    <row r="468" spans="1:47" ht="22.5" outlineLevel="1" x14ac:dyDescent="0.2">
      <c r="A468" s="108">
        <v>149</v>
      </c>
      <c r="B468" s="108" t="s">
        <v>545</v>
      </c>
      <c r="C468" s="123" t="s">
        <v>546</v>
      </c>
      <c r="D468" s="141" t="s">
        <v>160</v>
      </c>
      <c r="E468" s="110">
        <v>57.42</v>
      </c>
      <c r="F468" s="110"/>
      <c r="G468" s="110">
        <f>ROUND(E468*F468,2)</f>
        <v>0</v>
      </c>
      <c r="H468" s="157" t="s">
        <v>811</v>
      </c>
      <c r="I468" s="110">
        <f t="shared" si="10"/>
        <v>0</v>
      </c>
      <c r="J468" s="315"/>
      <c r="K468" s="315"/>
      <c r="L468" s="107"/>
      <c r="M468" s="107"/>
      <c r="N468" s="107"/>
      <c r="O468" s="107"/>
      <c r="P468" s="107"/>
      <c r="Q468" s="107"/>
      <c r="R468" s="107" t="s">
        <v>119</v>
      </c>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row>
    <row r="469" spans="1:47" outlineLevel="1" x14ac:dyDescent="0.2">
      <c r="A469" s="108"/>
      <c r="B469" s="108"/>
      <c r="C469" s="124" t="s">
        <v>542</v>
      </c>
      <c r="D469" s="142"/>
      <c r="E469" s="133">
        <v>57.42</v>
      </c>
      <c r="F469" s="110"/>
      <c r="G469" s="110"/>
      <c r="H469" s="157">
        <v>0</v>
      </c>
      <c r="I469" s="110">
        <f t="shared" si="10"/>
        <v>0</v>
      </c>
      <c r="J469" s="315"/>
      <c r="K469" s="315"/>
      <c r="L469" s="107"/>
      <c r="M469" s="107"/>
      <c r="N469" s="107"/>
      <c r="O469" s="107"/>
      <c r="P469" s="107"/>
      <c r="Q469" s="107"/>
      <c r="R469" s="107" t="s">
        <v>121</v>
      </c>
      <c r="S469" s="107">
        <v>0</v>
      </c>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row>
    <row r="470" spans="1:47" ht="22.5" outlineLevel="1" x14ac:dyDescent="0.2">
      <c r="A470" s="108">
        <v>150</v>
      </c>
      <c r="B470" s="108" t="s">
        <v>547</v>
      </c>
      <c r="C470" s="123" t="s">
        <v>548</v>
      </c>
      <c r="D470" s="141" t="s">
        <v>160</v>
      </c>
      <c r="E470" s="110">
        <v>552.71299999999997</v>
      </c>
      <c r="F470" s="110"/>
      <c r="G470" s="110">
        <f>ROUND(E470*F470,2)</f>
        <v>0</v>
      </c>
      <c r="H470" s="157" t="s">
        <v>811</v>
      </c>
      <c r="I470" s="110">
        <f t="shared" si="10"/>
        <v>0</v>
      </c>
      <c r="J470" s="315"/>
      <c r="K470" s="315"/>
      <c r="L470" s="107"/>
      <c r="M470" s="107"/>
      <c r="N470" s="107"/>
      <c r="O470" s="107"/>
      <c r="P470" s="107"/>
      <c r="Q470" s="107"/>
      <c r="R470" s="107" t="s">
        <v>183</v>
      </c>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row>
    <row r="471" spans="1:47" outlineLevel="1" x14ac:dyDescent="0.2">
      <c r="A471" s="108"/>
      <c r="B471" s="108"/>
      <c r="C471" s="124" t="s">
        <v>549</v>
      </c>
      <c r="D471" s="142"/>
      <c r="E471" s="133">
        <v>486.68</v>
      </c>
      <c r="F471" s="110"/>
      <c r="G471" s="110"/>
      <c r="H471" s="157">
        <v>0</v>
      </c>
      <c r="I471" s="110">
        <f t="shared" si="10"/>
        <v>0</v>
      </c>
      <c r="J471" s="315"/>
      <c r="K471" s="315"/>
      <c r="L471" s="107"/>
      <c r="M471" s="107"/>
      <c r="N471" s="107"/>
      <c r="O471" s="107"/>
      <c r="P471" s="107"/>
      <c r="Q471" s="107"/>
      <c r="R471" s="107" t="s">
        <v>121</v>
      </c>
      <c r="S471" s="107">
        <v>0</v>
      </c>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row>
    <row r="472" spans="1:47" outlineLevel="1" x14ac:dyDescent="0.2">
      <c r="A472" s="108"/>
      <c r="B472" s="108"/>
      <c r="C472" s="124" t="s">
        <v>550</v>
      </c>
      <c r="D472" s="142"/>
      <c r="E472" s="133">
        <v>66.033000000000001</v>
      </c>
      <c r="F472" s="110"/>
      <c r="G472" s="110"/>
      <c r="H472" s="157">
        <v>0</v>
      </c>
      <c r="I472" s="110">
        <f t="shared" si="10"/>
        <v>0</v>
      </c>
      <c r="J472" s="315"/>
      <c r="K472" s="315"/>
      <c r="L472" s="107"/>
      <c r="M472" s="107"/>
      <c r="N472" s="107"/>
      <c r="O472" s="107"/>
      <c r="P472" s="107"/>
      <c r="Q472" s="107"/>
      <c r="R472" s="107" t="s">
        <v>121</v>
      </c>
      <c r="S472" s="107">
        <v>0</v>
      </c>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row>
    <row r="473" spans="1:47" outlineLevel="1" x14ac:dyDescent="0.2">
      <c r="A473" s="108">
        <v>151</v>
      </c>
      <c r="B473" s="108" t="s">
        <v>551</v>
      </c>
      <c r="C473" s="123" t="s">
        <v>552</v>
      </c>
      <c r="D473" s="141" t="s">
        <v>160</v>
      </c>
      <c r="E473" s="110">
        <v>552.71299999999997</v>
      </c>
      <c r="F473" s="110"/>
      <c r="G473" s="110">
        <f>ROUND(E473*F473,2)</f>
        <v>0</v>
      </c>
      <c r="H473" s="157" t="s">
        <v>811</v>
      </c>
      <c r="I473" s="110">
        <f t="shared" si="10"/>
        <v>0</v>
      </c>
      <c r="J473" s="315"/>
      <c r="K473" s="315"/>
      <c r="L473" s="107"/>
      <c r="M473" s="107"/>
      <c r="N473" s="107"/>
      <c r="O473" s="107"/>
      <c r="P473" s="107"/>
      <c r="Q473" s="107"/>
      <c r="R473" s="107" t="s">
        <v>183</v>
      </c>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row>
    <row r="474" spans="1:47" outlineLevel="1" x14ac:dyDescent="0.2">
      <c r="A474" s="108"/>
      <c r="B474" s="108"/>
      <c r="C474" s="124" t="s">
        <v>549</v>
      </c>
      <c r="D474" s="142"/>
      <c r="E474" s="133">
        <v>486.68</v>
      </c>
      <c r="F474" s="110"/>
      <c r="G474" s="110"/>
      <c r="H474" s="157">
        <v>0</v>
      </c>
      <c r="I474" s="110">
        <f t="shared" si="10"/>
        <v>0</v>
      </c>
      <c r="J474" s="315"/>
      <c r="K474" s="315"/>
      <c r="L474" s="107"/>
      <c r="M474" s="107"/>
      <c r="N474" s="107"/>
      <c r="O474" s="107"/>
      <c r="P474" s="107"/>
      <c r="Q474" s="107"/>
      <c r="R474" s="107" t="s">
        <v>121</v>
      </c>
      <c r="S474" s="107">
        <v>0</v>
      </c>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row>
    <row r="475" spans="1:47" outlineLevel="1" x14ac:dyDescent="0.2">
      <c r="A475" s="108"/>
      <c r="B475" s="108"/>
      <c r="C475" s="124" t="s">
        <v>550</v>
      </c>
      <c r="D475" s="142"/>
      <c r="E475" s="133">
        <v>66.033000000000001</v>
      </c>
      <c r="F475" s="110"/>
      <c r="G475" s="110"/>
      <c r="H475" s="157">
        <v>0</v>
      </c>
      <c r="I475" s="110">
        <f t="shared" si="10"/>
        <v>0</v>
      </c>
      <c r="J475" s="315"/>
      <c r="K475" s="315"/>
      <c r="L475" s="107"/>
      <c r="M475" s="107"/>
      <c r="N475" s="107"/>
      <c r="O475" s="107"/>
      <c r="P475" s="107"/>
      <c r="Q475" s="107"/>
      <c r="R475" s="107" t="s">
        <v>121</v>
      </c>
      <c r="S475" s="107">
        <v>0</v>
      </c>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row>
    <row r="476" spans="1:47" outlineLevel="1" x14ac:dyDescent="0.2">
      <c r="A476" s="108">
        <v>152</v>
      </c>
      <c r="B476" s="108" t="s">
        <v>553</v>
      </c>
      <c r="C476" s="123" t="s">
        <v>554</v>
      </c>
      <c r="D476" s="141" t="s">
        <v>160</v>
      </c>
      <c r="E476" s="110">
        <v>64.674999999999997</v>
      </c>
      <c r="F476" s="110"/>
      <c r="G476" s="110">
        <f>ROUND(E476*F476,2)</f>
        <v>0</v>
      </c>
      <c r="H476" s="157" t="s">
        <v>811</v>
      </c>
      <c r="I476" s="110">
        <f t="shared" si="10"/>
        <v>0</v>
      </c>
      <c r="J476" s="315"/>
      <c r="K476" s="315"/>
      <c r="L476" s="107"/>
      <c r="M476" s="107"/>
      <c r="N476" s="107"/>
      <c r="O476" s="107"/>
      <c r="P476" s="107"/>
      <c r="Q476" s="107"/>
      <c r="R476" s="107" t="s">
        <v>119</v>
      </c>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row>
    <row r="477" spans="1:47" outlineLevel="1" x14ac:dyDescent="0.2">
      <c r="A477" s="108"/>
      <c r="B477" s="108"/>
      <c r="C477" s="124" t="s">
        <v>406</v>
      </c>
      <c r="D477" s="142"/>
      <c r="E477" s="133"/>
      <c r="F477" s="110"/>
      <c r="G477" s="110"/>
      <c r="H477" s="157">
        <v>0</v>
      </c>
      <c r="I477" s="110">
        <f t="shared" si="10"/>
        <v>0</v>
      </c>
      <c r="J477" s="315"/>
      <c r="K477" s="315"/>
      <c r="L477" s="107"/>
      <c r="M477" s="107"/>
      <c r="N477" s="107"/>
      <c r="O477" s="107"/>
      <c r="P477" s="107"/>
      <c r="Q477" s="107"/>
      <c r="R477" s="107" t="s">
        <v>121</v>
      </c>
      <c r="S477" s="107">
        <v>0</v>
      </c>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row>
    <row r="478" spans="1:47" outlineLevel="1" x14ac:dyDescent="0.2">
      <c r="A478" s="108"/>
      <c r="B478" s="108"/>
      <c r="C478" s="124" t="s">
        <v>192</v>
      </c>
      <c r="D478" s="142"/>
      <c r="E478" s="133"/>
      <c r="F478" s="110"/>
      <c r="G478" s="110"/>
      <c r="H478" s="157">
        <v>0</v>
      </c>
      <c r="I478" s="110">
        <f t="shared" si="10"/>
        <v>0</v>
      </c>
      <c r="J478" s="315"/>
      <c r="K478" s="315"/>
      <c r="L478" s="107"/>
      <c r="M478" s="107"/>
      <c r="N478" s="107"/>
      <c r="O478" s="107"/>
      <c r="P478" s="107"/>
      <c r="Q478" s="107"/>
      <c r="R478" s="107" t="s">
        <v>121</v>
      </c>
      <c r="S478" s="107">
        <v>0</v>
      </c>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row>
    <row r="479" spans="1:47" outlineLevel="1" x14ac:dyDescent="0.2">
      <c r="A479" s="108"/>
      <c r="B479" s="108"/>
      <c r="C479" s="124" t="s">
        <v>407</v>
      </c>
      <c r="D479" s="142"/>
      <c r="E479" s="133">
        <v>64.674999999999997</v>
      </c>
      <c r="F479" s="110"/>
      <c r="G479" s="110"/>
      <c r="H479" s="157">
        <v>0</v>
      </c>
      <c r="I479" s="110">
        <f t="shared" si="10"/>
        <v>0</v>
      </c>
      <c r="J479" s="315"/>
      <c r="K479" s="315"/>
      <c r="L479" s="107"/>
      <c r="M479" s="107"/>
      <c r="N479" s="107"/>
      <c r="O479" s="107"/>
      <c r="P479" s="107"/>
      <c r="Q479" s="107"/>
      <c r="R479" s="107" t="s">
        <v>121</v>
      </c>
      <c r="S479" s="107">
        <v>0</v>
      </c>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row>
    <row r="480" spans="1:47" outlineLevel="1" x14ac:dyDescent="0.2">
      <c r="A480" s="108">
        <v>153</v>
      </c>
      <c r="B480" s="108" t="s">
        <v>555</v>
      </c>
      <c r="C480" s="123" t="s">
        <v>556</v>
      </c>
      <c r="D480" s="141" t="s">
        <v>160</v>
      </c>
      <c r="E480" s="110">
        <v>74.376249999999999</v>
      </c>
      <c r="F480" s="110"/>
      <c r="G480" s="110">
        <f>ROUND(E480*F480,2)</f>
        <v>0</v>
      </c>
      <c r="H480" s="157" t="s">
        <v>811</v>
      </c>
      <c r="I480" s="110">
        <f t="shared" si="10"/>
        <v>0</v>
      </c>
      <c r="J480" s="315"/>
      <c r="K480" s="315"/>
      <c r="L480" s="107"/>
      <c r="M480" s="107"/>
      <c r="N480" s="107"/>
      <c r="O480" s="107"/>
      <c r="P480" s="107"/>
      <c r="Q480" s="107"/>
      <c r="R480" s="107" t="s">
        <v>183</v>
      </c>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row>
    <row r="481" spans="1:47" outlineLevel="1" x14ac:dyDescent="0.2">
      <c r="A481" s="108"/>
      <c r="B481" s="108"/>
      <c r="C481" s="124" t="s">
        <v>406</v>
      </c>
      <c r="D481" s="142"/>
      <c r="E481" s="133"/>
      <c r="F481" s="110"/>
      <c r="G481" s="110"/>
      <c r="H481" s="157">
        <v>0</v>
      </c>
      <c r="I481" s="110">
        <f t="shared" si="10"/>
        <v>0</v>
      </c>
      <c r="J481" s="315"/>
      <c r="K481" s="315"/>
      <c r="L481" s="107"/>
      <c r="M481" s="107"/>
      <c r="N481" s="107"/>
      <c r="O481" s="107"/>
      <c r="P481" s="107"/>
      <c r="Q481" s="107"/>
      <c r="R481" s="107" t="s">
        <v>121</v>
      </c>
      <c r="S481" s="107">
        <v>0</v>
      </c>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row>
    <row r="482" spans="1:47" outlineLevel="1" x14ac:dyDescent="0.2">
      <c r="A482" s="108"/>
      <c r="B482" s="108"/>
      <c r="C482" s="124" t="s">
        <v>192</v>
      </c>
      <c r="D482" s="142"/>
      <c r="E482" s="133"/>
      <c r="F482" s="110"/>
      <c r="G482" s="110"/>
      <c r="H482" s="157">
        <v>0</v>
      </c>
      <c r="I482" s="110">
        <f t="shared" si="10"/>
        <v>0</v>
      </c>
      <c r="J482" s="315"/>
      <c r="K482" s="315"/>
      <c r="L482" s="107"/>
      <c r="M482" s="107"/>
      <c r="N482" s="107"/>
      <c r="O482" s="107"/>
      <c r="P482" s="107"/>
      <c r="Q482" s="107"/>
      <c r="R482" s="107" t="s">
        <v>121</v>
      </c>
      <c r="S482" s="107">
        <v>0</v>
      </c>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row>
    <row r="483" spans="1:47" outlineLevel="1" x14ac:dyDescent="0.2">
      <c r="A483" s="108"/>
      <c r="B483" s="108"/>
      <c r="C483" s="124" t="s">
        <v>557</v>
      </c>
      <c r="D483" s="142"/>
      <c r="E483" s="133">
        <v>74.376249999999999</v>
      </c>
      <c r="F483" s="110"/>
      <c r="G483" s="110"/>
      <c r="H483" s="157">
        <v>0</v>
      </c>
      <c r="I483" s="110">
        <f t="shared" si="10"/>
        <v>0</v>
      </c>
      <c r="J483" s="315"/>
      <c r="K483" s="315"/>
      <c r="L483" s="107"/>
      <c r="M483" s="107"/>
      <c r="N483" s="107"/>
      <c r="O483" s="107"/>
      <c r="P483" s="107"/>
      <c r="Q483" s="107"/>
      <c r="R483" s="107" t="s">
        <v>121</v>
      </c>
      <c r="S483" s="107">
        <v>0</v>
      </c>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row>
    <row r="484" spans="1:47" ht="22.5" outlineLevel="1" x14ac:dyDescent="0.2">
      <c r="A484" s="108">
        <v>154</v>
      </c>
      <c r="B484" s="108" t="s">
        <v>558</v>
      </c>
      <c r="C484" s="123" t="s">
        <v>559</v>
      </c>
      <c r="D484" s="141" t="s">
        <v>160</v>
      </c>
      <c r="E484" s="110">
        <v>158.94999999999999</v>
      </c>
      <c r="F484" s="110"/>
      <c r="G484" s="110">
        <f>ROUND(E484*F484,2)</f>
        <v>0</v>
      </c>
      <c r="H484" s="157" t="s">
        <v>811</v>
      </c>
      <c r="I484" s="110">
        <f t="shared" si="10"/>
        <v>0</v>
      </c>
      <c r="J484" s="315"/>
      <c r="K484" s="315"/>
      <c r="L484" s="107"/>
      <c r="M484" s="107"/>
      <c r="N484" s="107"/>
      <c r="O484" s="107"/>
      <c r="P484" s="107"/>
      <c r="Q484" s="107"/>
      <c r="R484" s="107" t="s">
        <v>124</v>
      </c>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row>
    <row r="485" spans="1:47" outlineLevel="1" x14ac:dyDescent="0.2">
      <c r="A485" s="108"/>
      <c r="B485" s="108"/>
      <c r="C485" s="124" t="s">
        <v>191</v>
      </c>
      <c r="D485" s="142"/>
      <c r="E485" s="133"/>
      <c r="F485" s="110"/>
      <c r="G485" s="110"/>
      <c r="H485" s="157">
        <v>0</v>
      </c>
      <c r="I485" s="110">
        <f t="shared" si="10"/>
        <v>0</v>
      </c>
      <c r="J485" s="315"/>
      <c r="K485" s="315"/>
      <c r="L485" s="107"/>
      <c r="M485" s="107"/>
      <c r="N485" s="107"/>
      <c r="O485" s="107"/>
      <c r="P485" s="107"/>
      <c r="Q485" s="107"/>
      <c r="R485" s="107" t="s">
        <v>121</v>
      </c>
      <c r="S485" s="107">
        <v>0</v>
      </c>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row>
    <row r="486" spans="1:47" outlineLevel="1" x14ac:dyDescent="0.2">
      <c r="A486" s="108"/>
      <c r="B486" s="108"/>
      <c r="C486" s="124" t="s">
        <v>192</v>
      </c>
      <c r="D486" s="142"/>
      <c r="E486" s="133"/>
      <c r="F486" s="110"/>
      <c r="G486" s="110"/>
      <c r="H486" s="157">
        <v>0</v>
      </c>
      <c r="I486" s="110">
        <f t="shared" si="10"/>
        <v>0</v>
      </c>
      <c r="J486" s="315"/>
      <c r="K486" s="315"/>
      <c r="L486" s="107"/>
      <c r="M486" s="107"/>
      <c r="N486" s="107"/>
      <c r="O486" s="107"/>
      <c r="P486" s="107"/>
      <c r="Q486" s="107"/>
      <c r="R486" s="107" t="s">
        <v>121</v>
      </c>
      <c r="S486" s="107">
        <v>0</v>
      </c>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row>
    <row r="487" spans="1:47" outlineLevel="1" x14ac:dyDescent="0.2">
      <c r="A487" s="108"/>
      <c r="B487" s="108"/>
      <c r="C487" s="124" t="s">
        <v>453</v>
      </c>
      <c r="D487" s="142"/>
      <c r="E487" s="133">
        <v>52.4</v>
      </c>
      <c r="F487" s="110"/>
      <c r="G487" s="110"/>
      <c r="H487" s="157">
        <v>0</v>
      </c>
      <c r="I487" s="110">
        <f t="shared" si="10"/>
        <v>0</v>
      </c>
      <c r="J487" s="315"/>
      <c r="K487" s="315"/>
      <c r="L487" s="107"/>
      <c r="M487" s="107"/>
      <c r="N487" s="107"/>
      <c r="O487" s="107"/>
      <c r="P487" s="107"/>
      <c r="Q487" s="107"/>
      <c r="R487" s="107" t="s">
        <v>121</v>
      </c>
      <c r="S487" s="107">
        <v>0</v>
      </c>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row>
    <row r="488" spans="1:47" outlineLevel="1" x14ac:dyDescent="0.2">
      <c r="A488" s="108"/>
      <c r="B488" s="108"/>
      <c r="C488" s="124" t="s">
        <v>134</v>
      </c>
      <c r="D488" s="142"/>
      <c r="E488" s="133"/>
      <c r="F488" s="110"/>
      <c r="G488" s="110"/>
      <c r="H488" s="157">
        <v>0</v>
      </c>
      <c r="I488" s="110">
        <f t="shared" si="10"/>
        <v>0</v>
      </c>
      <c r="J488" s="315"/>
      <c r="K488" s="315"/>
      <c r="L488" s="107"/>
      <c r="M488" s="107"/>
      <c r="N488" s="107"/>
      <c r="O488" s="107"/>
      <c r="P488" s="107"/>
      <c r="Q488" s="107"/>
      <c r="R488" s="107" t="s">
        <v>121</v>
      </c>
      <c r="S488" s="107">
        <v>0</v>
      </c>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row>
    <row r="489" spans="1:47" outlineLevel="1" x14ac:dyDescent="0.2">
      <c r="A489" s="108"/>
      <c r="B489" s="108"/>
      <c r="C489" s="124" t="s">
        <v>560</v>
      </c>
      <c r="D489" s="142"/>
      <c r="E489" s="133">
        <v>106.55</v>
      </c>
      <c r="F489" s="110"/>
      <c r="G489" s="110"/>
      <c r="H489" s="157">
        <v>0</v>
      </c>
      <c r="I489" s="110">
        <f t="shared" si="10"/>
        <v>0</v>
      </c>
      <c r="J489" s="315"/>
      <c r="K489" s="315"/>
      <c r="L489" s="107"/>
      <c r="M489" s="107"/>
      <c r="N489" s="107"/>
      <c r="O489" s="107"/>
      <c r="P489" s="107"/>
      <c r="Q489" s="107"/>
      <c r="R489" s="107" t="s">
        <v>121</v>
      </c>
      <c r="S489" s="107">
        <v>0</v>
      </c>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row>
    <row r="490" spans="1:47" outlineLevel="1" x14ac:dyDescent="0.2">
      <c r="A490" s="108">
        <v>155</v>
      </c>
      <c r="B490" s="108" t="s">
        <v>561</v>
      </c>
      <c r="C490" s="123" t="s">
        <v>562</v>
      </c>
      <c r="D490" s="141" t="s">
        <v>0</v>
      </c>
      <c r="E490" s="110">
        <v>4.4000000000000004</v>
      </c>
      <c r="F490" s="110"/>
      <c r="G490" s="110">
        <f>ROUND(E490*F490,2)</f>
        <v>0</v>
      </c>
      <c r="H490" s="157" t="s">
        <v>811</v>
      </c>
      <c r="I490" s="110">
        <f t="shared" si="10"/>
        <v>0</v>
      </c>
      <c r="J490" s="315"/>
      <c r="K490" s="315"/>
      <c r="L490" s="107"/>
      <c r="M490" s="107"/>
      <c r="N490" s="107"/>
      <c r="O490" s="107"/>
      <c r="P490" s="107"/>
      <c r="Q490" s="107"/>
      <c r="R490" s="107" t="s">
        <v>119</v>
      </c>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row>
    <row r="491" spans="1:47" x14ac:dyDescent="0.2">
      <c r="A491" s="109" t="s">
        <v>114</v>
      </c>
      <c r="B491" s="109" t="s">
        <v>72</v>
      </c>
      <c r="C491" s="125" t="s">
        <v>73</v>
      </c>
      <c r="D491" s="143"/>
      <c r="E491" s="111"/>
      <c r="F491" s="111"/>
      <c r="G491" s="111">
        <f>SUMIF(R492:R559,"&lt;&gt;NOR",G492:G559)</f>
        <v>0</v>
      </c>
      <c r="H491" s="158"/>
      <c r="I491" s="111">
        <f>SUMIF(T492:T559,"&lt;&gt;NOR",I492:I559)</f>
        <v>0</v>
      </c>
      <c r="J491" s="318"/>
      <c r="K491" s="318">
        <f>SUMIF(V492:V559,"&lt;&gt;NOR",K492:K559)</f>
        <v>0</v>
      </c>
      <c r="R491" t="s">
        <v>115</v>
      </c>
    </row>
    <row r="492" spans="1:47" ht="22.5" outlineLevel="1" x14ac:dyDescent="0.2">
      <c r="A492" s="108">
        <v>156</v>
      </c>
      <c r="B492" s="108" t="s">
        <v>563</v>
      </c>
      <c r="C492" s="123" t="s">
        <v>564</v>
      </c>
      <c r="D492" s="141" t="s">
        <v>160</v>
      </c>
      <c r="E492" s="110">
        <v>543.74800000000005</v>
      </c>
      <c r="F492" s="110"/>
      <c r="G492" s="110">
        <f>ROUND(E492*F492,2)</f>
        <v>0</v>
      </c>
      <c r="H492" s="157" t="s">
        <v>811</v>
      </c>
      <c r="I492" s="110">
        <f t="shared" si="10"/>
        <v>0</v>
      </c>
      <c r="J492" s="315"/>
      <c r="K492" s="315"/>
      <c r="L492" s="107"/>
      <c r="M492" s="107"/>
      <c r="N492" s="107"/>
      <c r="O492" s="107"/>
      <c r="P492" s="107"/>
      <c r="Q492" s="107"/>
      <c r="R492" s="107" t="s">
        <v>119</v>
      </c>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row>
    <row r="493" spans="1:47" outlineLevel="1" x14ac:dyDescent="0.2">
      <c r="A493" s="108"/>
      <c r="B493" s="108"/>
      <c r="C493" s="124" t="s">
        <v>436</v>
      </c>
      <c r="D493" s="142"/>
      <c r="E493" s="133"/>
      <c r="F493" s="110"/>
      <c r="G493" s="110"/>
      <c r="H493" s="157">
        <v>0</v>
      </c>
      <c r="I493" s="110">
        <f t="shared" si="10"/>
        <v>0</v>
      </c>
      <c r="J493" s="315"/>
      <c r="K493" s="315"/>
      <c r="L493" s="107"/>
      <c r="M493" s="107"/>
      <c r="N493" s="107"/>
      <c r="O493" s="107"/>
      <c r="P493" s="107"/>
      <c r="Q493" s="107"/>
      <c r="R493" s="107" t="s">
        <v>121</v>
      </c>
      <c r="S493" s="107">
        <v>0</v>
      </c>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row>
    <row r="494" spans="1:47" outlineLevel="1" x14ac:dyDescent="0.2">
      <c r="A494" s="108"/>
      <c r="B494" s="108"/>
      <c r="C494" s="124" t="s">
        <v>192</v>
      </c>
      <c r="D494" s="142"/>
      <c r="E494" s="133"/>
      <c r="F494" s="110"/>
      <c r="G494" s="110"/>
      <c r="H494" s="157">
        <v>0</v>
      </c>
      <c r="I494" s="110">
        <f t="shared" si="10"/>
        <v>0</v>
      </c>
      <c r="J494" s="315"/>
      <c r="K494" s="315"/>
      <c r="L494" s="107"/>
      <c r="M494" s="107"/>
      <c r="N494" s="107"/>
      <c r="O494" s="107"/>
      <c r="P494" s="107"/>
      <c r="Q494" s="107"/>
      <c r="R494" s="107" t="s">
        <v>121</v>
      </c>
      <c r="S494" s="107">
        <v>0</v>
      </c>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row>
    <row r="495" spans="1:47" outlineLevel="1" x14ac:dyDescent="0.2">
      <c r="A495" s="108"/>
      <c r="B495" s="108"/>
      <c r="C495" s="124" t="s">
        <v>565</v>
      </c>
      <c r="D495" s="142"/>
      <c r="E495" s="133">
        <v>410</v>
      </c>
      <c r="F495" s="110"/>
      <c r="G495" s="110"/>
      <c r="H495" s="157">
        <v>0</v>
      </c>
      <c r="I495" s="110">
        <f t="shared" si="10"/>
        <v>0</v>
      </c>
      <c r="J495" s="315"/>
      <c r="K495" s="315"/>
      <c r="L495" s="107"/>
      <c r="M495" s="107"/>
      <c r="N495" s="107"/>
      <c r="O495" s="107"/>
      <c r="P495" s="107"/>
      <c r="Q495" s="107"/>
      <c r="R495" s="107" t="s">
        <v>121</v>
      </c>
      <c r="S495" s="107">
        <v>0</v>
      </c>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row>
    <row r="496" spans="1:47" outlineLevel="1" x14ac:dyDescent="0.2">
      <c r="A496" s="108"/>
      <c r="B496" s="108"/>
      <c r="C496" s="124" t="s">
        <v>437</v>
      </c>
      <c r="D496" s="142"/>
      <c r="E496" s="133">
        <v>73</v>
      </c>
      <c r="F496" s="110"/>
      <c r="G496" s="110"/>
      <c r="H496" s="157">
        <v>0</v>
      </c>
      <c r="I496" s="110">
        <f t="shared" si="10"/>
        <v>0</v>
      </c>
      <c r="J496" s="315"/>
      <c r="K496" s="315"/>
      <c r="L496" s="107"/>
      <c r="M496" s="107"/>
      <c r="N496" s="107"/>
      <c r="O496" s="107"/>
      <c r="P496" s="107"/>
      <c r="Q496" s="107"/>
      <c r="R496" s="107" t="s">
        <v>121</v>
      </c>
      <c r="S496" s="107">
        <v>0</v>
      </c>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row>
    <row r="497" spans="1:47" outlineLevel="1" x14ac:dyDescent="0.2">
      <c r="A497" s="108"/>
      <c r="B497" s="108"/>
      <c r="C497" s="124" t="s">
        <v>566</v>
      </c>
      <c r="D497" s="142"/>
      <c r="E497" s="133">
        <v>60.747999999999998</v>
      </c>
      <c r="F497" s="110"/>
      <c r="G497" s="110"/>
      <c r="H497" s="157">
        <v>0</v>
      </c>
      <c r="I497" s="110">
        <f t="shared" si="10"/>
        <v>0</v>
      </c>
      <c r="J497" s="315"/>
      <c r="K497" s="315"/>
      <c r="L497" s="107"/>
      <c r="M497" s="107"/>
      <c r="N497" s="107"/>
      <c r="O497" s="107"/>
      <c r="P497" s="107"/>
      <c r="Q497" s="107"/>
      <c r="R497" s="107" t="s">
        <v>121</v>
      </c>
      <c r="S497" s="107">
        <v>0</v>
      </c>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row>
    <row r="498" spans="1:47" ht="33.75" outlineLevel="1" x14ac:dyDescent="0.2">
      <c r="A498" s="108">
        <v>157</v>
      </c>
      <c r="B498" s="108" t="s">
        <v>567</v>
      </c>
      <c r="C498" s="123" t="s">
        <v>568</v>
      </c>
      <c r="D498" s="141" t="s">
        <v>160</v>
      </c>
      <c r="E498" s="110">
        <v>85.35</v>
      </c>
      <c r="F498" s="110"/>
      <c r="G498" s="110">
        <f>ROUND(E498*F498,2)</f>
        <v>0</v>
      </c>
      <c r="H498" s="157" t="s">
        <v>811</v>
      </c>
      <c r="I498" s="110">
        <f t="shared" si="10"/>
        <v>0</v>
      </c>
      <c r="J498" s="315"/>
      <c r="K498" s="315"/>
      <c r="L498" s="107"/>
      <c r="M498" s="107"/>
      <c r="N498" s="107"/>
      <c r="O498" s="107"/>
      <c r="P498" s="107"/>
      <c r="Q498" s="107"/>
      <c r="R498" s="107" t="s">
        <v>119</v>
      </c>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row>
    <row r="499" spans="1:47" outlineLevel="1" x14ac:dyDescent="0.2">
      <c r="A499" s="108"/>
      <c r="B499" s="108"/>
      <c r="C499" s="124" t="s">
        <v>436</v>
      </c>
      <c r="D499" s="142"/>
      <c r="E499" s="133"/>
      <c r="F499" s="110"/>
      <c r="G499" s="110"/>
      <c r="H499" s="157">
        <v>0</v>
      </c>
      <c r="I499" s="110">
        <f t="shared" si="10"/>
        <v>0</v>
      </c>
      <c r="J499" s="315"/>
      <c r="K499" s="315"/>
      <c r="L499" s="107"/>
      <c r="M499" s="107"/>
      <c r="N499" s="107"/>
      <c r="O499" s="107"/>
      <c r="P499" s="107"/>
      <c r="Q499" s="107"/>
      <c r="R499" s="107" t="s">
        <v>121</v>
      </c>
      <c r="S499" s="107">
        <v>0</v>
      </c>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row>
    <row r="500" spans="1:47" outlineLevel="1" x14ac:dyDescent="0.2">
      <c r="A500" s="108"/>
      <c r="B500" s="108"/>
      <c r="C500" s="124" t="s">
        <v>192</v>
      </c>
      <c r="D500" s="142"/>
      <c r="E500" s="133"/>
      <c r="F500" s="110"/>
      <c r="G500" s="110"/>
      <c r="H500" s="157">
        <v>0</v>
      </c>
      <c r="I500" s="110">
        <f t="shared" si="10"/>
        <v>0</v>
      </c>
      <c r="J500" s="315"/>
      <c r="K500" s="315"/>
      <c r="L500" s="107"/>
      <c r="M500" s="107"/>
      <c r="N500" s="107"/>
      <c r="O500" s="107"/>
      <c r="P500" s="107"/>
      <c r="Q500" s="107"/>
      <c r="R500" s="107" t="s">
        <v>121</v>
      </c>
      <c r="S500" s="107">
        <v>0</v>
      </c>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row>
    <row r="501" spans="1:47" outlineLevel="1" x14ac:dyDescent="0.2">
      <c r="A501" s="108"/>
      <c r="B501" s="108"/>
      <c r="C501" s="124" t="s">
        <v>569</v>
      </c>
      <c r="D501" s="142"/>
      <c r="E501" s="133">
        <v>51.93</v>
      </c>
      <c r="F501" s="110"/>
      <c r="G501" s="110"/>
      <c r="H501" s="157">
        <v>0</v>
      </c>
      <c r="I501" s="110">
        <f t="shared" si="10"/>
        <v>0</v>
      </c>
      <c r="J501" s="315"/>
      <c r="K501" s="315"/>
      <c r="L501" s="107"/>
      <c r="M501" s="107"/>
      <c r="N501" s="107"/>
      <c r="O501" s="107"/>
      <c r="P501" s="107"/>
      <c r="Q501" s="107"/>
      <c r="R501" s="107" t="s">
        <v>121</v>
      </c>
      <c r="S501" s="107">
        <v>0</v>
      </c>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row>
    <row r="502" spans="1:47" outlineLevel="1" x14ac:dyDescent="0.2">
      <c r="A502" s="108"/>
      <c r="B502" s="108"/>
      <c r="C502" s="124" t="s">
        <v>570</v>
      </c>
      <c r="D502" s="142"/>
      <c r="E502" s="133">
        <v>27.12</v>
      </c>
      <c r="F502" s="110"/>
      <c r="G502" s="110"/>
      <c r="H502" s="157">
        <v>0</v>
      </c>
      <c r="I502" s="110">
        <f t="shared" si="10"/>
        <v>0</v>
      </c>
      <c r="J502" s="315"/>
      <c r="K502" s="315"/>
      <c r="L502" s="107"/>
      <c r="M502" s="107"/>
      <c r="N502" s="107"/>
      <c r="O502" s="107"/>
      <c r="P502" s="107"/>
      <c r="Q502" s="107"/>
      <c r="R502" s="107" t="s">
        <v>121</v>
      </c>
      <c r="S502" s="107">
        <v>0</v>
      </c>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row>
    <row r="503" spans="1:47" outlineLevel="1" x14ac:dyDescent="0.2">
      <c r="A503" s="108"/>
      <c r="B503" s="108"/>
      <c r="C503" s="124" t="s">
        <v>571</v>
      </c>
      <c r="D503" s="142"/>
      <c r="E503" s="133">
        <v>6.3</v>
      </c>
      <c r="F503" s="110"/>
      <c r="G503" s="110"/>
      <c r="H503" s="157">
        <v>0</v>
      </c>
      <c r="I503" s="110">
        <f t="shared" si="10"/>
        <v>0</v>
      </c>
      <c r="J503" s="315"/>
      <c r="K503" s="315"/>
      <c r="L503" s="107"/>
      <c r="M503" s="107"/>
      <c r="N503" s="107"/>
      <c r="O503" s="107"/>
      <c r="P503" s="107"/>
      <c r="Q503" s="107"/>
      <c r="R503" s="107" t="s">
        <v>121</v>
      </c>
      <c r="S503" s="107">
        <v>0</v>
      </c>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row>
    <row r="504" spans="1:47" ht="22.5" outlineLevel="1" x14ac:dyDescent="0.2">
      <c r="A504" s="108">
        <v>158</v>
      </c>
      <c r="B504" s="108" t="s">
        <v>572</v>
      </c>
      <c r="C504" s="123" t="s">
        <v>573</v>
      </c>
      <c r="D504" s="141" t="s">
        <v>160</v>
      </c>
      <c r="E504" s="110">
        <v>543.74800000000005</v>
      </c>
      <c r="F504" s="110"/>
      <c r="G504" s="110">
        <f>ROUND(E504*F504,2)</f>
        <v>0</v>
      </c>
      <c r="H504" s="157" t="s">
        <v>811</v>
      </c>
      <c r="I504" s="110">
        <f t="shared" si="10"/>
        <v>0</v>
      </c>
      <c r="J504" s="315"/>
      <c r="K504" s="315"/>
      <c r="L504" s="107"/>
      <c r="M504" s="107"/>
      <c r="N504" s="107"/>
      <c r="O504" s="107"/>
      <c r="P504" s="107"/>
      <c r="Q504" s="107"/>
      <c r="R504" s="107" t="s">
        <v>119</v>
      </c>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row>
    <row r="505" spans="1:47" outlineLevel="1" x14ac:dyDescent="0.2">
      <c r="A505" s="108"/>
      <c r="B505" s="108"/>
      <c r="C505" s="124" t="s">
        <v>436</v>
      </c>
      <c r="D505" s="142"/>
      <c r="E505" s="133"/>
      <c r="F505" s="110"/>
      <c r="G505" s="110"/>
      <c r="H505" s="157">
        <v>0</v>
      </c>
      <c r="I505" s="110">
        <f t="shared" si="10"/>
        <v>0</v>
      </c>
      <c r="J505" s="315"/>
      <c r="K505" s="315"/>
      <c r="L505" s="107"/>
      <c r="M505" s="107"/>
      <c r="N505" s="107"/>
      <c r="O505" s="107"/>
      <c r="P505" s="107"/>
      <c r="Q505" s="107"/>
      <c r="R505" s="107" t="s">
        <v>121</v>
      </c>
      <c r="S505" s="107">
        <v>0</v>
      </c>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row>
    <row r="506" spans="1:47" outlineLevel="1" x14ac:dyDescent="0.2">
      <c r="A506" s="108"/>
      <c r="B506" s="108"/>
      <c r="C506" s="124" t="s">
        <v>192</v>
      </c>
      <c r="D506" s="142"/>
      <c r="E506" s="133"/>
      <c r="F506" s="110"/>
      <c r="G506" s="110"/>
      <c r="H506" s="157">
        <v>0</v>
      </c>
      <c r="I506" s="110">
        <f t="shared" si="10"/>
        <v>0</v>
      </c>
      <c r="J506" s="315"/>
      <c r="K506" s="315"/>
      <c r="L506" s="107"/>
      <c r="M506" s="107"/>
      <c r="N506" s="107"/>
      <c r="O506" s="107"/>
      <c r="P506" s="107"/>
      <c r="Q506" s="107"/>
      <c r="R506" s="107" t="s">
        <v>121</v>
      </c>
      <c r="S506" s="107">
        <v>0</v>
      </c>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row>
    <row r="507" spans="1:47" outlineLevel="1" x14ac:dyDescent="0.2">
      <c r="A507" s="108"/>
      <c r="B507" s="108"/>
      <c r="C507" s="124" t="s">
        <v>565</v>
      </c>
      <c r="D507" s="142"/>
      <c r="E507" s="133">
        <v>410</v>
      </c>
      <c r="F507" s="110"/>
      <c r="G507" s="110"/>
      <c r="H507" s="157">
        <v>0</v>
      </c>
      <c r="I507" s="110">
        <f t="shared" si="10"/>
        <v>0</v>
      </c>
      <c r="J507" s="315"/>
      <c r="K507" s="315"/>
      <c r="L507" s="107"/>
      <c r="M507" s="107"/>
      <c r="N507" s="107"/>
      <c r="O507" s="107"/>
      <c r="P507" s="107"/>
      <c r="Q507" s="107"/>
      <c r="R507" s="107" t="s">
        <v>121</v>
      </c>
      <c r="S507" s="107">
        <v>0</v>
      </c>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row>
    <row r="508" spans="1:47" outlineLevel="1" x14ac:dyDescent="0.2">
      <c r="A508" s="108"/>
      <c r="B508" s="108"/>
      <c r="C508" s="124" t="s">
        <v>437</v>
      </c>
      <c r="D508" s="142"/>
      <c r="E508" s="133">
        <v>73</v>
      </c>
      <c r="F508" s="110"/>
      <c r="G508" s="110"/>
      <c r="H508" s="157">
        <v>0</v>
      </c>
      <c r="I508" s="110">
        <f t="shared" si="10"/>
        <v>0</v>
      </c>
      <c r="J508" s="315"/>
      <c r="K508" s="315"/>
      <c r="L508" s="107"/>
      <c r="M508" s="107"/>
      <c r="N508" s="107"/>
      <c r="O508" s="107"/>
      <c r="P508" s="107"/>
      <c r="Q508" s="107"/>
      <c r="R508" s="107" t="s">
        <v>121</v>
      </c>
      <c r="S508" s="107">
        <v>0</v>
      </c>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row>
    <row r="509" spans="1:47" outlineLevel="1" x14ac:dyDescent="0.2">
      <c r="A509" s="108"/>
      <c r="B509" s="108"/>
      <c r="C509" s="124" t="s">
        <v>566</v>
      </c>
      <c r="D509" s="142"/>
      <c r="E509" s="133">
        <v>60.747999999999998</v>
      </c>
      <c r="F509" s="110"/>
      <c r="G509" s="110"/>
      <c r="H509" s="157">
        <v>0</v>
      </c>
      <c r="I509" s="110">
        <f t="shared" si="10"/>
        <v>0</v>
      </c>
      <c r="J509" s="315"/>
      <c r="K509" s="315"/>
      <c r="L509" s="107"/>
      <c r="M509" s="107"/>
      <c r="N509" s="107"/>
      <c r="O509" s="107"/>
      <c r="P509" s="107"/>
      <c r="Q509" s="107"/>
      <c r="R509" s="107" t="s">
        <v>121</v>
      </c>
      <c r="S509" s="107">
        <v>0</v>
      </c>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row>
    <row r="510" spans="1:47" ht="22.5" outlineLevel="1" x14ac:dyDescent="0.2">
      <c r="A510" s="108">
        <v>159</v>
      </c>
      <c r="B510" s="108" t="s">
        <v>574</v>
      </c>
      <c r="C510" s="123" t="s">
        <v>575</v>
      </c>
      <c r="D510" s="141" t="s">
        <v>160</v>
      </c>
      <c r="E510" s="110">
        <v>85.35</v>
      </c>
      <c r="F510" s="110"/>
      <c r="G510" s="110">
        <f>ROUND(E510*F510,2)</f>
        <v>0</v>
      </c>
      <c r="H510" s="157" t="s">
        <v>811</v>
      </c>
      <c r="I510" s="110">
        <f t="shared" si="10"/>
        <v>0</v>
      </c>
      <c r="J510" s="315"/>
      <c r="K510" s="315"/>
      <c r="L510" s="107"/>
      <c r="M510" s="107"/>
      <c r="N510" s="107"/>
      <c r="O510" s="107"/>
      <c r="P510" s="107"/>
      <c r="Q510" s="107"/>
      <c r="R510" s="107" t="s">
        <v>119</v>
      </c>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row>
    <row r="511" spans="1:47" outlineLevel="1" x14ac:dyDescent="0.2">
      <c r="A511" s="108"/>
      <c r="B511" s="108"/>
      <c r="C511" s="124" t="s">
        <v>436</v>
      </c>
      <c r="D511" s="142"/>
      <c r="E511" s="133"/>
      <c r="F511" s="110"/>
      <c r="G511" s="110"/>
      <c r="H511" s="157">
        <v>0</v>
      </c>
      <c r="I511" s="110">
        <f t="shared" si="10"/>
        <v>0</v>
      </c>
      <c r="J511" s="315"/>
      <c r="K511" s="315"/>
      <c r="L511" s="107"/>
      <c r="M511" s="107"/>
      <c r="N511" s="107"/>
      <c r="O511" s="107"/>
      <c r="P511" s="107"/>
      <c r="Q511" s="107"/>
      <c r="R511" s="107" t="s">
        <v>121</v>
      </c>
      <c r="S511" s="107">
        <v>0</v>
      </c>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row>
    <row r="512" spans="1:47" outlineLevel="1" x14ac:dyDescent="0.2">
      <c r="A512" s="108"/>
      <c r="B512" s="108"/>
      <c r="C512" s="124" t="s">
        <v>192</v>
      </c>
      <c r="D512" s="142"/>
      <c r="E512" s="133"/>
      <c r="F512" s="110"/>
      <c r="G512" s="110"/>
      <c r="H512" s="157">
        <v>0</v>
      </c>
      <c r="I512" s="110">
        <f t="shared" si="10"/>
        <v>0</v>
      </c>
      <c r="J512" s="315"/>
      <c r="K512" s="315"/>
      <c r="L512" s="107"/>
      <c r="M512" s="107"/>
      <c r="N512" s="107"/>
      <c r="O512" s="107"/>
      <c r="P512" s="107"/>
      <c r="Q512" s="107"/>
      <c r="R512" s="107" t="s">
        <v>121</v>
      </c>
      <c r="S512" s="107">
        <v>0</v>
      </c>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row>
    <row r="513" spans="1:47" outlineLevel="1" x14ac:dyDescent="0.2">
      <c r="A513" s="108"/>
      <c r="B513" s="108"/>
      <c r="C513" s="124" t="s">
        <v>569</v>
      </c>
      <c r="D513" s="142"/>
      <c r="E513" s="133">
        <v>51.93</v>
      </c>
      <c r="F513" s="110"/>
      <c r="G513" s="110"/>
      <c r="H513" s="157">
        <v>0</v>
      </c>
      <c r="I513" s="110">
        <f t="shared" si="10"/>
        <v>0</v>
      </c>
      <c r="J513" s="315"/>
      <c r="K513" s="315"/>
      <c r="L513" s="107"/>
      <c r="M513" s="107"/>
      <c r="N513" s="107"/>
      <c r="O513" s="107"/>
      <c r="P513" s="107"/>
      <c r="Q513" s="107"/>
      <c r="R513" s="107" t="s">
        <v>121</v>
      </c>
      <c r="S513" s="107">
        <v>0</v>
      </c>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row>
    <row r="514" spans="1:47" outlineLevel="1" x14ac:dyDescent="0.2">
      <c r="A514" s="108"/>
      <c r="B514" s="108"/>
      <c r="C514" s="124" t="s">
        <v>570</v>
      </c>
      <c r="D514" s="142"/>
      <c r="E514" s="133">
        <v>27.12</v>
      </c>
      <c r="F514" s="110"/>
      <c r="G514" s="110"/>
      <c r="H514" s="157">
        <v>0</v>
      </c>
      <c r="I514" s="110">
        <f t="shared" si="10"/>
        <v>0</v>
      </c>
      <c r="J514" s="315"/>
      <c r="K514" s="315"/>
      <c r="L514" s="107"/>
      <c r="M514" s="107"/>
      <c r="N514" s="107"/>
      <c r="O514" s="107"/>
      <c r="P514" s="107"/>
      <c r="Q514" s="107"/>
      <c r="R514" s="107" t="s">
        <v>121</v>
      </c>
      <c r="S514" s="107">
        <v>0</v>
      </c>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row>
    <row r="515" spans="1:47" outlineLevel="1" x14ac:dyDescent="0.2">
      <c r="A515" s="108"/>
      <c r="B515" s="108"/>
      <c r="C515" s="124" t="s">
        <v>571</v>
      </c>
      <c r="D515" s="142"/>
      <c r="E515" s="133">
        <v>6.3</v>
      </c>
      <c r="F515" s="110"/>
      <c r="G515" s="110"/>
      <c r="H515" s="157">
        <v>0</v>
      </c>
      <c r="I515" s="110">
        <f t="shared" si="10"/>
        <v>0</v>
      </c>
      <c r="J515" s="315"/>
      <c r="K515" s="315"/>
      <c r="L515" s="107"/>
      <c r="M515" s="107"/>
      <c r="N515" s="107"/>
      <c r="O515" s="107"/>
      <c r="P515" s="107"/>
      <c r="Q515" s="107"/>
      <c r="R515" s="107" t="s">
        <v>121</v>
      </c>
      <c r="S515" s="107">
        <v>0</v>
      </c>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row>
    <row r="516" spans="1:47" outlineLevel="1" x14ac:dyDescent="0.2">
      <c r="A516" s="108">
        <v>160</v>
      </c>
      <c r="B516" s="108" t="s">
        <v>576</v>
      </c>
      <c r="C516" s="123" t="s">
        <v>577</v>
      </c>
      <c r="D516" s="141" t="s">
        <v>160</v>
      </c>
      <c r="E516" s="110">
        <v>723.46269999999993</v>
      </c>
      <c r="F516" s="110"/>
      <c r="G516" s="110">
        <f>ROUND(E516*F516,2)</f>
        <v>0</v>
      </c>
      <c r="H516" s="157" t="s">
        <v>811</v>
      </c>
      <c r="I516" s="110">
        <f t="shared" si="10"/>
        <v>0</v>
      </c>
      <c r="J516" s="315"/>
      <c r="K516" s="315"/>
      <c r="L516" s="107"/>
      <c r="M516" s="107"/>
      <c r="N516" s="107"/>
      <c r="O516" s="107"/>
      <c r="P516" s="107"/>
      <c r="Q516" s="107"/>
      <c r="R516" s="107" t="s">
        <v>183</v>
      </c>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row>
    <row r="517" spans="1:47" outlineLevel="1" x14ac:dyDescent="0.2">
      <c r="A517" s="108"/>
      <c r="B517" s="108"/>
      <c r="C517" s="124" t="s">
        <v>436</v>
      </c>
      <c r="D517" s="142"/>
      <c r="E517" s="133"/>
      <c r="F517" s="110"/>
      <c r="G517" s="110"/>
      <c r="H517" s="157">
        <v>0</v>
      </c>
      <c r="I517" s="110">
        <f t="shared" si="10"/>
        <v>0</v>
      </c>
      <c r="J517" s="315"/>
      <c r="K517" s="315"/>
      <c r="L517" s="107"/>
      <c r="M517" s="107"/>
      <c r="N517" s="107"/>
      <c r="O517" s="107"/>
      <c r="P517" s="107"/>
      <c r="Q517" s="107"/>
      <c r="R517" s="107" t="s">
        <v>121</v>
      </c>
      <c r="S517" s="107">
        <v>0</v>
      </c>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row>
    <row r="518" spans="1:47" outlineLevel="1" x14ac:dyDescent="0.2">
      <c r="A518" s="108"/>
      <c r="B518" s="108"/>
      <c r="C518" s="124" t="s">
        <v>192</v>
      </c>
      <c r="D518" s="142"/>
      <c r="E518" s="133"/>
      <c r="F518" s="110"/>
      <c r="G518" s="110"/>
      <c r="H518" s="157">
        <v>0</v>
      </c>
      <c r="I518" s="110">
        <f t="shared" si="10"/>
        <v>0</v>
      </c>
      <c r="J518" s="315"/>
      <c r="K518" s="315"/>
      <c r="L518" s="107"/>
      <c r="M518" s="107"/>
      <c r="N518" s="107"/>
      <c r="O518" s="107"/>
      <c r="P518" s="107"/>
      <c r="Q518" s="107"/>
      <c r="R518" s="107" t="s">
        <v>121</v>
      </c>
      <c r="S518" s="107">
        <v>0</v>
      </c>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row>
    <row r="519" spans="1:47" outlineLevel="1" x14ac:dyDescent="0.2">
      <c r="A519" s="108"/>
      <c r="B519" s="108"/>
      <c r="C519" s="126" t="s">
        <v>578</v>
      </c>
      <c r="D519" s="144"/>
      <c r="E519" s="134"/>
      <c r="F519" s="110"/>
      <c r="G519" s="110"/>
      <c r="H519" s="157">
        <v>0</v>
      </c>
      <c r="I519" s="110">
        <f t="shared" si="10"/>
        <v>0</v>
      </c>
      <c r="J519" s="315"/>
      <c r="K519" s="315"/>
      <c r="L519" s="107"/>
      <c r="M519" s="107"/>
      <c r="N519" s="107"/>
      <c r="O519" s="107"/>
      <c r="P519" s="107"/>
      <c r="Q519" s="107"/>
      <c r="R519" s="107" t="s">
        <v>121</v>
      </c>
      <c r="S519" s="107">
        <v>2</v>
      </c>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row>
    <row r="520" spans="1:47" outlineLevel="1" x14ac:dyDescent="0.2">
      <c r="A520" s="108"/>
      <c r="B520" s="108"/>
      <c r="C520" s="127" t="s">
        <v>579</v>
      </c>
      <c r="D520" s="144"/>
      <c r="E520" s="134">
        <v>410</v>
      </c>
      <c r="F520" s="110"/>
      <c r="G520" s="110"/>
      <c r="H520" s="157">
        <v>0</v>
      </c>
      <c r="I520" s="110">
        <f t="shared" si="10"/>
        <v>0</v>
      </c>
      <c r="J520" s="315"/>
      <c r="K520" s="315"/>
      <c r="L520" s="107"/>
      <c r="M520" s="107"/>
      <c r="N520" s="107"/>
      <c r="O520" s="107"/>
      <c r="P520" s="107"/>
      <c r="Q520" s="107"/>
      <c r="R520" s="107" t="s">
        <v>121</v>
      </c>
      <c r="S520" s="107">
        <v>2</v>
      </c>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row>
    <row r="521" spans="1:47" outlineLevel="1" x14ac:dyDescent="0.2">
      <c r="A521" s="108"/>
      <c r="B521" s="108"/>
      <c r="C521" s="127" t="s">
        <v>580</v>
      </c>
      <c r="D521" s="144"/>
      <c r="E521" s="134">
        <v>73</v>
      </c>
      <c r="F521" s="110"/>
      <c r="G521" s="110"/>
      <c r="H521" s="157">
        <v>0</v>
      </c>
      <c r="I521" s="110">
        <f t="shared" si="10"/>
        <v>0</v>
      </c>
      <c r="J521" s="315"/>
      <c r="K521" s="315"/>
      <c r="L521" s="107"/>
      <c r="M521" s="107"/>
      <c r="N521" s="107"/>
      <c r="O521" s="107"/>
      <c r="P521" s="107"/>
      <c r="Q521" s="107"/>
      <c r="R521" s="107" t="s">
        <v>121</v>
      </c>
      <c r="S521" s="107">
        <v>2</v>
      </c>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row>
    <row r="522" spans="1:47" outlineLevel="1" x14ac:dyDescent="0.2">
      <c r="A522" s="108"/>
      <c r="B522" s="108"/>
      <c r="C522" s="127" t="s">
        <v>581</v>
      </c>
      <c r="D522" s="144"/>
      <c r="E522" s="134">
        <v>51.93</v>
      </c>
      <c r="F522" s="110"/>
      <c r="G522" s="110"/>
      <c r="H522" s="157">
        <v>0</v>
      </c>
      <c r="I522" s="110">
        <f t="shared" si="10"/>
        <v>0</v>
      </c>
      <c r="J522" s="315"/>
      <c r="K522" s="315"/>
      <c r="L522" s="107"/>
      <c r="M522" s="107"/>
      <c r="N522" s="107"/>
      <c r="O522" s="107"/>
      <c r="P522" s="107"/>
      <c r="Q522" s="107"/>
      <c r="R522" s="107" t="s">
        <v>121</v>
      </c>
      <c r="S522" s="107">
        <v>2</v>
      </c>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row>
    <row r="523" spans="1:47" outlineLevel="1" x14ac:dyDescent="0.2">
      <c r="A523" s="108"/>
      <c r="B523" s="108"/>
      <c r="C523" s="127" t="s">
        <v>582</v>
      </c>
      <c r="D523" s="144"/>
      <c r="E523" s="134">
        <v>27.12</v>
      </c>
      <c r="F523" s="110"/>
      <c r="G523" s="110"/>
      <c r="H523" s="157">
        <v>0</v>
      </c>
      <c r="I523" s="110">
        <f t="shared" ref="I523:I586" si="11">G523</f>
        <v>0</v>
      </c>
      <c r="J523" s="315"/>
      <c r="K523" s="315"/>
      <c r="L523" s="107"/>
      <c r="M523" s="107"/>
      <c r="N523" s="107"/>
      <c r="O523" s="107"/>
      <c r="P523" s="107"/>
      <c r="Q523" s="107"/>
      <c r="R523" s="107" t="s">
        <v>121</v>
      </c>
      <c r="S523" s="107">
        <v>2</v>
      </c>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row>
    <row r="524" spans="1:47" outlineLevel="1" x14ac:dyDescent="0.2">
      <c r="A524" s="108"/>
      <c r="B524" s="108"/>
      <c r="C524" s="127" t="s">
        <v>583</v>
      </c>
      <c r="D524" s="144"/>
      <c r="E524" s="134">
        <v>60.747999999999998</v>
      </c>
      <c r="F524" s="110"/>
      <c r="G524" s="110"/>
      <c r="H524" s="157">
        <v>0</v>
      </c>
      <c r="I524" s="110">
        <f t="shared" si="11"/>
        <v>0</v>
      </c>
      <c r="J524" s="315"/>
      <c r="K524" s="315"/>
      <c r="L524" s="107"/>
      <c r="M524" s="107"/>
      <c r="N524" s="107"/>
      <c r="O524" s="107"/>
      <c r="P524" s="107"/>
      <c r="Q524" s="107"/>
      <c r="R524" s="107" t="s">
        <v>121</v>
      </c>
      <c r="S524" s="107">
        <v>2</v>
      </c>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row>
    <row r="525" spans="1:47" outlineLevel="1" x14ac:dyDescent="0.2">
      <c r="A525" s="108"/>
      <c r="B525" s="108"/>
      <c r="C525" s="127" t="s">
        <v>584</v>
      </c>
      <c r="D525" s="144"/>
      <c r="E525" s="134">
        <v>6.3</v>
      </c>
      <c r="F525" s="110"/>
      <c r="G525" s="110"/>
      <c r="H525" s="157">
        <v>0</v>
      </c>
      <c r="I525" s="110">
        <f t="shared" si="11"/>
        <v>0</v>
      </c>
      <c r="J525" s="315"/>
      <c r="K525" s="315"/>
      <c r="L525" s="107"/>
      <c r="M525" s="107"/>
      <c r="N525" s="107"/>
      <c r="O525" s="107"/>
      <c r="P525" s="107"/>
      <c r="Q525" s="107"/>
      <c r="R525" s="107" t="s">
        <v>121</v>
      </c>
      <c r="S525" s="107">
        <v>2</v>
      </c>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row>
    <row r="526" spans="1:47" outlineLevel="1" x14ac:dyDescent="0.2">
      <c r="A526" s="108"/>
      <c r="B526" s="108"/>
      <c r="C526" s="126" t="s">
        <v>585</v>
      </c>
      <c r="D526" s="144"/>
      <c r="E526" s="134"/>
      <c r="F526" s="110"/>
      <c r="G526" s="110"/>
      <c r="H526" s="157">
        <v>0</v>
      </c>
      <c r="I526" s="110">
        <f t="shared" si="11"/>
        <v>0</v>
      </c>
      <c r="J526" s="315"/>
      <c r="K526" s="315"/>
      <c r="L526" s="107"/>
      <c r="M526" s="107"/>
      <c r="N526" s="107"/>
      <c r="O526" s="107"/>
      <c r="P526" s="107"/>
      <c r="Q526" s="107"/>
      <c r="R526" s="107" t="s">
        <v>121</v>
      </c>
      <c r="S526" s="107">
        <v>0</v>
      </c>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row>
    <row r="527" spans="1:47" outlineLevel="1" x14ac:dyDescent="0.2">
      <c r="A527" s="108"/>
      <c r="B527" s="108"/>
      <c r="C527" s="124" t="s">
        <v>586</v>
      </c>
      <c r="D527" s="142"/>
      <c r="E527" s="133">
        <v>723.46270000000004</v>
      </c>
      <c r="F527" s="110"/>
      <c r="G527" s="110"/>
      <c r="H527" s="157">
        <v>0</v>
      </c>
      <c r="I527" s="110">
        <f t="shared" si="11"/>
        <v>0</v>
      </c>
      <c r="J527" s="315"/>
      <c r="K527" s="315"/>
      <c r="L527" s="107"/>
      <c r="M527" s="107"/>
      <c r="N527" s="107"/>
      <c r="O527" s="107"/>
      <c r="P527" s="107"/>
      <c r="Q527" s="107"/>
      <c r="R527" s="107" t="s">
        <v>121</v>
      </c>
      <c r="S527" s="107">
        <v>0</v>
      </c>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row>
    <row r="528" spans="1:47" ht="22.5" outlineLevel="1" x14ac:dyDescent="0.2">
      <c r="A528" s="108">
        <v>161</v>
      </c>
      <c r="B528" s="108" t="s">
        <v>587</v>
      </c>
      <c r="C528" s="123" t="s">
        <v>588</v>
      </c>
      <c r="D528" s="141" t="s">
        <v>160</v>
      </c>
      <c r="E528" s="110">
        <v>543.74800000000005</v>
      </c>
      <c r="F528" s="110"/>
      <c r="G528" s="110">
        <f>ROUND(E528*F528,2)</f>
        <v>0</v>
      </c>
      <c r="H528" s="157" t="s">
        <v>811</v>
      </c>
      <c r="I528" s="110">
        <f t="shared" si="11"/>
        <v>0</v>
      </c>
      <c r="J528" s="315"/>
      <c r="K528" s="315"/>
      <c r="L528" s="107"/>
      <c r="M528" s="107"/>
      <c r="N528" s="107"/>
      <c r="O528" s="107"/>
      <c r="P528" s="107"/>
      <c r="Q528" s="107"/>
      <c r="R528" s="107" t="s">
        <v>119</v>
      </c>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row>
    <row r="529" spans="1:47" outlineLevel="1" x14ac:dyDescent="0.2">
      <c r="A529" s="108"/>
      <c r="B529" s="108"/>
      <c r="C529" s="124" t="s">
        <v>436</v>
      </c>
      <c r="D529" s="142"/>
      <c r="E529" s="133"/>
      <c r="F529" s="110"/>
      <c r="G529" s="110"/>
      <c r="H529" s="157">
        <v>0</v>
      </c>
      <c r="I529" s="110">
        <f t="shared" si="11"/>
        <v>0</v>
      </c>
      <c r="J529" s="315"/>
      <c r="K529" s="315"/>
      <c r="L529" s="107"/>
      <c r="M529" s="107"/>
      <c r="N529" s="107"/>
      <c r="O529" s="107"/>
      <c r="P529" s="107"/>
      <c r="Q529" s="107"/>
      <c r="R529" s="107" t="s">
        <v>121</v>
      </c>
      <c r="S529" s="107">
        <v>0</v>
      </c>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row>
    <row r="530" spans="1:47" outlineLevel="1" x14ac:dyDescent="0.2">
      <c r="A530" s="108"/>
      <c r="B530" s="108"/>
      <c r="C530" s="124" t="s">
        <v>192</v>
      </c>
      <c r="D530" s="142"/>
      <c r="E530" s="133"/>
      <c r="F530" s="110"/>
      <c r="G530" s="110"/>
      <c r="H530" s="157">
        <v>0</v>
      </c>
      <c r="I530" s="110">
        <f t="shared" si="11"/>
        <v>0</v>
      </c>
      <c r="J530" s="315"/>
      <c r="K530" s="315"/>
      <c r="L530" s="107"/>
      <c r="M530" s="107"/>
      <c r="N530" s="107"/>
      <c r="O530" s="107"/>
      <c r="P530" s="107"/>
      <c r="Q530" s="107"/>
      <c r="R530" s="107" t="s">
        <v>121</v>
      </c>
      <c r="S530" s="107">
        <v>0</v>
      </c>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row>
    <row r="531" spans="1:47" outlineLevel="1" x14ac:dyDescent="0.2">
      <c r="A531" s="108"/>
      <c r="B531" s="108"/>
      <c r="C531" s="124" t="s">
        <v>565</v>
      </c>
      <c r="D531" s="142"/>
      <c r="E531" s="133">
        <v>410</v>
      </c>
      <c r="F531" s="110"/>
      <c r="G531" s="110"/>
      <c r="H531" s="157">
        <v>0</v>
      </c>
      <c r="I531" s="110">
        <f t="shared" si="11"/>
        <v>0</v>
      </c>
      <c r="J531" s="315"/>
      <c r="K531" s="315"/>
      <c r="L531" s="107"/>
      <c r="M531" s="107"/>
      <c r="N531" s="107"/>
      <c r="O531" s="107"/>
      <c r="P531" s="107"/>
      <c r="Q531" s="107"/>
      <c r="R531" s="107" t="s">
        <v>121</v>
      </c>
      <c r="S531" s="107">
        <v>0</v>
      </c>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row>
    <row r="532" spans="1:47" outlineLevel="1" x14ac:dyDescent="0.2">
      <c r="A532" s="108"/>
      <c r="B532" s="108"/>
      <c r="C532" s="124" t="s">
        <v>437</v>
      </c>
      <c r="D532" s="142"/>
      <c r="E532" s="133">
        <v>73</v>
      </c>
      <c r="F532" s="110"/>
      <c r="G532" s="110"/>
      <c r="H532" s="157">
        <v>0</v>
      </c>
      <c r="I532" s="110">
        <f t="shared" si="11"/>
        <v>0</v>
      </c>
      <c r="J532" s="315"/>
      <c r="K532" s="315"/>
      <c r="L532" s="107"/>
      <c r="M532" s="107"/>
      <c r="N532" s="107"/>
      <c r="O532" s="107"/>
      <c r="P532" s="107"/>
      <c r="Q532" s="107"/>
      <c r="R532" s="107" t="s">
        <v>121</v>
      </c>
      <c r="S532" s="107">
        <v>0</v>
      </c>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row>
    <row r="533" spans="1:47" outlineLevel="1" x14ac:dyDescent="0.2">
      <c r="A533" s="108"/>
      <c r="B533" s="108"/>
      <c r="C533" s="124" t="s">
        <v>566</v>
      </c>
      <c r="D533" s="142"/>
      <c r="E533" s="133">
        <v>60.747999999999998</v>
      </c>
      <c r="F533" s="110"/>
      <c r="G533" s="110"/>
      <c r="H533" s="157">
        <v>0</v>
      </c>
      <c r="I533" s="110">
        <f t="shared" si="11"/>
        <v>0</v>
      </c>
      <c r="J533" s="315"/>
      <c r="K533" s="315"/>
      <c r="L533" s="107"/>
      <c r="M533" s="107"/>
      <c r="N533" s="107"/>
      <c r="O533" s="107"/>
      <c r="P533" s="107"/>
      <c r="Q533" s="107"/>
      <c r="R533" s="107" t="s">
        <v>121</v>
      </c>
      <c r="S533" s="107">
        <v>0</v>
      </c>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row>
    <row r="534" spans="1:47" ht="22.5" outlineLevel="1" x14ac:dyDescent="0.2">
      <c r="A534" s="108">
        <v>162</v>
      </c>
      <c r="B534" s="108" t="s">
        <v>589</v>
      </c>
      <c r="C534" s="123" t="s">
        <v>590</v>
      </c>
      <c r="D534" s="141" t="s">
        <v>160</v>
      </c>
      <c r="E534" s="110">
        <v>85.35</v>
      </c>
      <c r="F534" s="110"/>
      <c r="G534" s="110">
        <f>ROUND(E534*F534,2)</f>
        <v>0</v>
      </c>
      <c r="H534" s="157" t="s">
        <v>810</v>
      </c>
      <c r="I534" s="110">
        <f t="shared" si="11"/>
        <v>0</v>
      </c>
      <c r="J534" s="315"/>
      <c r="K534" s="315"/>
      <c r="L534" s="107"/>
      <c r="M534" s="107"/>
      <c r="N534" s="107"/>
      <c r="O534" s="107"/>
      <c r="P534" s="107"/>
      <c r="Q534" s="107"/>
      <c r="R534" s="107" t="s">
        <v>119</v>
      </c>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row>
    <row r="535" spans="1:47" outlineLevel="1" x14ac:dyDescent="0.2">
      <c r="A535" s="108"/>
      <c r="B535" s="108"/>
      <c r="C535" s="124" t="s">
        <v>436</v>
      </c>
      <c r="D535" s="142"/>
      <c r="E535" s="133"/>
      <c r="F535" s="110"/>
      <c r="G535" s="110"/>
      <c r="H535" s="157">
        <v>0</v>
      </c>
      <c r="I535" s="110">
        <f t="shared" si="11"/>
        <v>0</v>
      </c>
      <c r="J535" s="315"/>
      <c r="K535" s="315"/>
      <c r="L535" s="107"/>
      <c r="M535" s="107"/>
      <c r="N535" s="107"/>
      <c r="O535" s="107"/>
      <c r="P535" s="107"/>
      <c r="Q535" s="107"/>
      <c r="R535" s="107" t="s">
        <v>121</v>
      </c>
      <c r="S535" s="107">
        <v>0</v>
      </c>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row>
    <row r="536" spans="1:47" outlineLevel="1" x14ac:dyDescent="0.2">
      <c r="A536" s="108"/>
      <c r="B536" s="108"/>
      <c r="C536" s="124" t="s">
        <v>192</v>
      </c>
      <c r="D536" s="142"/>
      <c r="E536" s="133"/>
      <c r="F536" s="110"/>
      <c r="G536" s="110"/>
      <c r="H536" s="157">
        <v>0</v>
      </c>
      <c r="I536" s="110">
        <f t="shared" si="11"/>
        <v>0</v>
      </c>
      <c r="J536" s="315"/>
      <c r="K536" s="315"/>
      <c r="L536" s="107"/>
      <c r="M536" s="107"/>
      <c r="N536" s="107"/>
      <c r="O536" s="107"/>
      <c r="P536" s="107"/>
      <c r="Q536" s="107"/>
      <c r="R536" s="107" t="s">
        <v>121</v>
      </c>
      <c r="S536" s="107">
        <v>0</v>
      </c>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row>
    <row r="537" spans="1:47" outlineLevel="1" x14ac:dyDescent="0.2">
      <c r="A537" s="108"/>
      <c r="B537" s="108"/>
      <c r="C537" s="124" t="s">
        <v>569</v>
      </c>
      <c r="D537" s="142"/>
      <c r="E537" s="133">
        <v>51.93</v>
      </c>
      <c r="F537" s="110"/>
      <c r="G537" s="110"/>
      <c r="H537" s="157">
        <v>0</v>
      </c>
      <c r="I537" s="110">
        <f t="shared" si="11"/>
        <v>0</v>
      </c>
      <c r="J537" s="315"/>
      <c r="K537" s="315"/>
      <c r="L537" s="107"/>
      <c r="M537" s="107"/>
      <c r="N537" s="107"/>
      <c r="O537" s="107"/>
      <c r="P537" s="107"/>
      <c r="Q537" s="107"/>
      <c r="R537" s="107" t="s">
        <v>121</v>
      </c>
      <c r="S537" s="107">
        <v>0</v>
      </c>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row>
    <row r="538" spans="1:47" outlineLevel="1" x14ac:dyDescent="0.2">
      <c r="A538" s="108"/>
      <c r="B538" s="108"/>
      <c r="C538" s="124" t="s">
        <v>570</v>
      </c>
      <c r="D538" s="142"/>
      <c r="E538" s="133">
        <v>27.12</v>
      </c>
      <c r="F538" s="110"/>
      <c r="G538" s="110"/>
      <c r="H538" s="157">
        <v>0</v>
      </c>
      <c r="I538" s="110">
        <f t="shared" si="11"/>
        <v>0</v>
      </c>
      <c r="J538" s="315"/>
      <c r="K538" s="315"/>
      <c r="L538" s="107"/>
      <c r="M538" s="107"/>
      <c r="N538" s="107"/>
      <c r="O538" s="107"/>
      <c r="P538" s="107"/>
      <c r="Q538" s="107"/>
      <c r="R538" s="107" t="s">
        <v>121</v>
      </c>
      <c r="S538" s="107">
        <v>0</v>
      </c>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row>
    <row r="539" spans="1:47" outlineLevel="1" x14ac:dyDescent="0.2">
      <c r="A539" s="108"/>
      <c r="B539" s="108"/>
      <c r="C539" s="124" t="s">
        <v>571</v>
      </c>
      <c r="D539" s="142"/>
      <c r="E539" s="133">
        <v>6.3</v>
      </c>
      <c r="F539" s="110"/>
      <c r="G539" s="110"/>
      <c r="H539" s="157">
        <v>0</v>
      </c>
      <c r="I539" s="110">
        <f t="shared" si="11"/>
        <v>0</v>
      </c>
      <c r="J539" s="315"/>
      <c r="K539" s="315"/>
      <c r="L539" s="107"/>
      <c r="M539" s="107"/>
      <c r="N539" s="107"/>
      <c r="O539" s="107"/>
      <c r="P539" s="107"/>
      <c r="Q539" s="107"/>
      <c r="R539" s="107" t="s">
        <v>121</v>
      </c>
      <c r="S539" s="107">
        <v>0</v>
      </c>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row>
    <row r="540" spans="1:47" outlineLevel="1" x14ac:dyDescent="0.2">
      <c r="A540" s="108">
        <v>163</v>
      </c>
      <c r="B540" s="108" t="s">
        <v>591</v>
      </c>
      <c r="C540" s="123" t="s">
        <v>592</v>
      </c>
      <c r="D540" s="141" t="s">
        <v>160</v>
      </c>
      <c r="E540" s="110">
        <v>723.46269999999993</v>
      </c>
      <c r="F540" s="110"/>
      <c r="G540" s="110">
        <f>ROUND(E540*F540,2)</f>
        <v>0</v>
      </c>
      <c r="H540" s="157" t="s">
        <v>811</v>
      </c>
      <c r="I540" s="110">
        <f t="shared" si="11"/>
        <v>0</v>
      </c>
      <c r="J540" s="315"/>
      <c r="K540" s="315"/>
      <c r="L540" s="107"/>
      <c r="M540" s="107"/>
      <c r="N540" s="107"/>
      <c r="O540" s="107"/>
      <c r="P540" s="107"/>
      <c r="Q540" s="107"/>
      <c r="R540" s="107" t="s">
        <v>183</v>
      </c>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row>
    <row r="541" spans="1:47" outlineLevel="1" x14ac:dyDescent="0.2">
      <c r="A541" s="108"/>
      <c r="B541" s="108"/>
      <c r="C541" s="124" t="s">
        <v>436</v>
      </c>
      <c r="D541" s="142"/>
      <c r="E541" s="133"/>
      <c r="F541" s="110"/>
      <c r="G541" s="110"/>
      <c r="H541" s="157">
        <v>0</v>
      </c>
      <c r="I541" s="110">
        <f t="shared" si="11"/>
        <v>0</v>
      </c>
      <c r="J541" s="315"/>
      <c r="K541" s="315"/>
      <c r="L541" s="107"/>
      <c r="M541" s="107"/>
      <c r="N541" s="107"/>
      <c r="O541" s="107"/>
      <c r="P541" s="107"/>
      <c r="Q541" s="107"/>
      <c r="R541" s="107" t="s">
        <v>121</v>
      </c>
      <c r="S541" s="107">
        <v>0</v>
      </c>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row>
    <row r="542" spans="1:47" outlineLevel="1" x14ac:dyDescent="0.2">
      <c r="A542" s="108"/>
      <c r="B542" s="108"/>
      <c r="C542" s="124" t="s">
        <v>192</v>
      </c>
      <c r="D542" s="142"/>
      <c r="E542" s="133"/>
      <c r="F542" s="110"/>
      <c r="G542" s="110"/>
      <c r="H542" s="157">
        <v>0</v>
      </c>
      <c r="I542" s="110">
        <f t="shared" si="11"/>
        <v>0</v>
      </c>
      <c r="J542" s="315"/>
      <c r="K542" s="315"/>
      <c r="L542" s="107"/>
      <c r="M542" s="107"/>
      <c r="N542" s="107"/>
      <c r="O542" s="107"/>
      <c r="P542" s="107"/>
      <c r="Q542" s="107"/>
      <c r="R542" s="107" t="s">
        <v>121</v>
      </c>
      <c r="S542" s="107">
        <v>0</v>
      </c>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row>
    <row r="543" spans="1:47" outlineLevel="1" x14ac:dyDescent="0.2">
      <c r="A543" s="108"/>
      <c r="B543" s="108"/>
      <c r="C543" s="126" t="s">
        <v>578</v>
      </c>
      <c r="D543" s="144"/>
      <c r="E543" s="134"/>
      <c r="F543" s="110"/>
      <c r="G543" s="110"/>
      <c r="H543" s="157">
        <v>0</v>
      </c>
      <c r="I543" s="110">
        <f t="shared" si="11"/>
        <v>0</v>
      </c>
      <c r="J543" s="315"/>
      <c r="K543" s="315"/>
      <c r="L543" s="107"/>
      <c r="M543" s="107"/>
      <c r="N543" s="107"/>
      <c r="O543" s="107"/>
      <c r="P543" s="107"/>
      <c r="Q543" s="107"/>
      <c r="R543" s="107" t="s">
        <v>121</v>
      </c>
      <c r="S543" s="107">
        <v>2</v>
      </c>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row>
    <row r="544" spans="1:47" outlineLevel="1" x14ac:dyDescent="0.2">
      <c r="A544" s="108"/>
      <c r="B544" s="108"/>
      <c r="C544" s="127" t="s">
        <v>579</v>
      </c>
      <c r="D544" s="144"/>
      <c r="E544" s="134">
        <v>410</v>
      </c>
      <c r="F544" s="110"/>
      <c r="G544" s="110"/>
      <c r="H544" s="157">
        <v>0</v>
      </c>
      <c r="I544" s="110">
        <f t="shared" si="11"/>
        <v>0</v>
      </c>
      <c r="J544" s="315"/>
      <c r="K544" s="315"/>
      <c r="L544" s="107"/>
      <c r="M544" s="107"/>
      <c r="N544" s="107"/>
      <c r="O544" s="107"/>
      <c r="P544" s="107"/>
      <c r="Q544" s="107"/>
      <c r="R544" s="107" t="s">
        <v>121</v>
      </c>
      <c r="S544" s="107">
        <v>2</v>
      </c>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row>
    <row r="545" spans="1:47" outlineLevel="1" x14ac:dyDescent="0.2">
      <c r="A545" s="108"/>
      <c r="B545" s="108"/>
      <c r="C545" s="127" t="s">
        <v>580</v>
      </c>
      <c r="D545" s="144"/>
      <c r="E545" s="134">
        <v>73</v>
      </c>
      <c r="F545" s="110"/>
      <c r="G545" s="110"/>
      <c r="H545" s="157">
        <v>0</v>
      </c>
      <c r="I545" s="110">
        <f t="shared" si="11"/>
        <v>0</v>
      </c>
      <c r="J545" s="315"/>
      <c r="K545" s="315"/>
      <c r="L545" s="107"/>
      <c r="M545" s="107"/>
      <c r="N545" s="107"/>
      <c r="O545" s="107"/>
      <c r="P545" s="107"/>
      <c r="Q545" s="107"/>
      <c r="R545" s="107" t="s">
        <v>121</v>
      </c>
      <c r="S545" s="107">
        <v>2</v>
      </c>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row>
    <row r="546" spans="1:47" outlineLevel="1" x14ac:dyDescent="0.2">
      <c r="A546" s="108"/>
      <c r="B546" s="108"/>
      <c r="C546" s="127" t="s">
        <v>581</v>
      </c>
      <c r="D546" s="144"/>
      <c r="E546" s="134">
        <v>51.93</v>
      </c>
      <c r="F546" s="110"/>
      <c r="G546" s="110"/>
      <c r="H546" s="157">
        <v>0</v>
      </c>
      <c r="I546" s="110">
        <f t="shared" si="11"/>
        <v>0</v>
      </c>
      <c r="J546" s="315"/>
      <c r="K546" s="315"/>
      <c r="L546" s="107"/>
      <c r="M546" s="107"/>
      <c r="N546" s="107"/>
      <c r="O546" s="107"/>
      <c r="P546" s="107"/>
      <c r="Q546" s="107"/>
      <c r="R546" s="107" t="s">
        <v>121</v>
      </c>
      <c r="S546" s="107">
        <v>2</v>
      </c>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row>
    <row r="547" spans="1:47" outlineLevel="1" x14ac:dyDescent="0.2">
      <c r="A547" s="108"/>
      <c r="B547" s="108"/>
      <c r="C547" s="127" t="s">
        <v>582</v>
      </c>
      <c r="D547" s="144"/>
      <c r="E547" s="134">
        <v>27.12</v>
      </c>
      <c r="F547" s="110"/>
      <c r="G547" s="110"/>
      <c r="H547" s="157">
        <v>0</v>
      </c>
      <c r="I547" s="110">
        <f t="shared" si="11"/>
        <v>0</v>
      </c>
      <c r="J547" s="315"/>
      <c r="K547" s="315"/>
      <c r="L547" s="107"/>
      <c r="M547" s="107"/>
      <c r="N547" s="107"/>
      <c r="O547" s="107"/>
      <c r="P547" s="107"/>
      <c r="Q547" s="107"/>
      <c r="R547" s="107" t="s">
        <v>121</v>
      </c>
      <c r="S547" s="107">
        <v>2</v>
      </c>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row>
    <row r="548" spans="1:47" outlineLevel="1" x14ac:dyDescent="0.2">
      <c r="A548" s="108"/>
      <c r="B548" s="108"/>
      <c r="C548" s="127" t="s">
        <v>583</v>
      </c>
      <c r="D548" s="144"/>
      <c r="E548" s="134">
        <v>60.747999999999998</v>
      </c>
      <c r="F548" s="110"/>
      <c r="G548" s="110"/>
      <c r="H548" s="157">
        <v>0</v>
      </c>
      <c r="I548" s="110">
        <f t="shared" si="11"/>
        <v>0</v>
      </c>
      <c r="J548" s="315"/>
      <c r="K548" s="315"/>
      <c r="L548" s="107"/>
      <c r="M548" s="107"/>
      <c r="N548" s="107"/>
      <c r="O548" s="107"/>
      <c r="P548" s="107"/>
      <c r="Q548" s="107"/>
      <c r="R548" s="107" t="s">
        <v>121</v>
      </c>
      <c r="S548" s="107">
        <v>2</v>
      </c>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row>
    <row r="549" spans="1:47" outlineLevel="1" x14ac:dyDescent="0.2">
      <c r="A549" s="108"/>
      <c r="B549" s="108"/>
      <c r="C549" s="127" t="s">
        <v>584</v>
      </c>
      <c r="D549" s="144"/>
      <c r="E549" s="134">
        <v>6.3</v>
      </c>
      <c r="F549" s="110"/>
      <c r="G549" s="110"/>
      <c r="H549" s="157">
        <v>0</v>
      </c>
      <c r="I549" s="110">
        <f t="shared" si="11"/>
        <v>0</v>
      </c>
      <c r="J549" s="315"/>
      <c r="K549" s="315"/>
      <c r="L549" s="107"/>
      <c r="M549" s="107"/>
      <c r="N549" s="107"/>
      <c r="O549" s="107"/>
      <c r="P549" s="107"/>
      <c r="Q549" s="107"/>
      <c r="R549" s="107" t="s">
        <v>121</v>
      </c>
      <c r="S549" s="107">
        <v>2</v>
      </c>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row>
    <row r="550" spans="1:47" outlineLevel="1" x14ac:dyDescent="0.2">
      <c r="A550" s="108"/>
      <c r="B550" s="108"/>
      <c r="C550" s="126" t="s">
        <v>585</v>
      </c>
      <c r="D550" s="144"/>
      <c r="E550" s="134"/>
      <c r="F550" s="110"/>
      <c r="G550" s="110"/>
      <c r="H550" s="157">
        <v>0</v>
      </c>
      <c r="I550" s="110">
        <f t="shared" si="11"/>
        <v>0</v>
      </c>
      <c r="J550" s="315"/>
      <c r="K550" s="315"/>
      <c r="L550" s="107"/>
      <c r="M550" s="107"/>
      <c r="N550" s="107"/>
      <c r="O550" s="107"/>
      <c r="P550" s="107"/>
      <c r="Q550" s="107"/>
      <c r="R550" s="107" t="s">
        <v>121</v>
      </c>
      <c r="S550" s="107">
        <v>0</v>
      </c>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row>
    <row r="551" spans="1:47" outlineLevel="1" x14ac:dyDescent="0.2">
      <c r="A551" s="108"/>
      <c r="B551" s="108"/>
      <c r="C551" s="124" t="s">
        <v>586</v>
      </c>
      <c r="D551" s="142"/>
      <c r="E551" s="133">
        <v>723.46270000000004</v>
      </c>
      <c r="F551" s="110"/>
      <c r="G551" s="110"/>
      <c r="H551" s="157">
        <v>0</v>
      </c>
      <c r="I551" s="110">
        <f t="shared" si="11"/>
        <v>0</v>
      </c>
      <c r="J551" s="315"/>
      <c r="K551" s="315"/>
      <c r="L551" s="107"/>
      <c r="M551" s="107"/>
      <c r="N551" s="107"/>
      <c r="O551" s="107"/>
      <c r="P551" s="107"/>
      <c r="Q551" s="107"/>
      <c r="R551" s="107" t="s">
        <v>121</v>
      </c>
      <c r="S551" s="107">
        <v>0</v>
      </c>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row>
    <row r="552" spans="1:47" outlineLevel="1" x14ac:dyDescent="0.2">
      <c r="A552" s="108">
        <v>164</v>
      </c>
      <c r="B552" s="108" t="s">
        <v>593</v>
      </c>
      <c r="C552" s="123" t="s">
        <v>594</v>
      </c>
      <c r="D552" s="141" t="s">
        <v>160</v>
      </c>
      <c r="E552" s="110">
        <v>483</v>
      </c>
      <c r="F552" s="110"/>
      <c r="G552" s="110">
        <f>ROUND(E552*F552,2)</f>
        <v>0</v>
      </c>
      <c r="H552" s="157" t="s">
        <v>810</v>
      </c>
      <c r="I552" s="110"/>
      <c r="J552" s="315"/>
      <c r="K552" s="315">
        <f>G552</f>
        <v>0</v>
      </c>
      <c r="L552" s="107"/>
      <c r="M552" s="107"/>
      <c r="N552" s="107"/>
      <c r="O552" s="107"/>
      <c r="P552" s="107"/>
      <c r="Q552" s="107"/>
      <c r="R552" s="107" t="s">
        <v>119</v>
      </c>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row>
    <row r="553" spans="1:47" outlineLevel="1" x14ac:dyDescent="0.2">
      <c r="A553" s="108"/>
      <c r="B553" s="108"/>
      <c r="C553" s="124" t="s">
        <v>436</v>
      </c>
      <c r="D553" s="142"/>
      <c r="E553" s="133"/>
      <c r="F553" s="110"/>
      <c r="G553" s="110"/>
      <c r="H553" s="157">
        <v>0</v>
      </c>
      <c r="I553" s="110"/>
      <c r="J553" s="315"/>
      <c r="K553" s="315"/>
      <c r="L553" s="107"/>
      <c r="M553" s="107"/>
      <c r="N553" s="107"/>
      <c r="O553" s="107"/>
      <c r="P553" s="107"/>
      <c r="Q553" s="107"/>
      <c r="R553" s="107" t="s">
        <v>121</v>
      </c>
      <c r="S553" s="107">
        <v>0</v>
      </c>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row>
    <row r="554" spans="1:47" outlineLevel="1" x14ac:dyDescent="0.2">
      <c r="A554" s="108"/>
      <c r="B554" s="108"/>
      <c r="C554" s="124" t="s">
        <v>192</v>
      </c>
      <c r="D554" s="142"/>
      <c r="E554" s="133"/>
      <c r="F554" s="110"/>
      <c r="G554" s="110"/>
      <c r="H554" s="157">
        <v>0</v>
      </c>
      <c r="I554" s="110"/>
      <c r="J554" s="315"/>
      <c r="K554" s="315"/>
      <c r="L554" s="107"/>
      <c r="M554" s="107"/>
      <c r="N554" s="107"/>
      <c r="O554" s="107"/>
      <c r="P554" s="107"/>
      <c r="Q554" s="107"/>
      <c r="R554" s="107" t="s">
        <v>121</v>
      </c>
      <c r="S554" s="107">
        <v>0</v>
      </c>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row>
    <row r="555" spans="1:47" outlineLevel="1" x14ac:dyDescent="0.2">
      <c r="A555" s="108"/>
      <c r="B555" s="108"/>
      <c r="C555" s="124" t="s">
        <v>565</v>
      </c>
      <c r="D555" s="142"/>
      <c r="E555" s="133">
        <v>410</v>
      </c>
      <c r="F555" s="110"/>
      <c r="G555" s="110"/>
      <c r="H555" s="157">
        <v>0</v>
      </c>
      <c r="I555" s="110"/>
      <c r="J555" s="315"/>
      <c r="K555" s="315"/>
      <c r="L555" s="107"/>
      <c r="M555" s="107"/>
      <c r="N555" s="107"/>
      <c r="O555" s="107"/>
      <c r="P555" s="107"/>
      <c r="Q555" s="107"/>
      <c r="R555" s="107" t="s">
        <v>121</v>
      </c>
      <c r="S555" s="107">
        <v>0</v>
      </c>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row>
    <row r="556" spans="1:47" outlineLevel="1" x14ac:dyDescent="0.2">
      <c r="A556" s="108"/>
      <c r="B556" s="108"/>
      <c r="C556" s="124" t="s">
        <v>437</v>
      </c>
      <c r="D556" s="142"/>
      <c r="E556" s="133">
        <v>73</v>
      </c>
      <c r="F556" s="110"/>
      <c r="G556" s="110"/>
      <c r="H556" s="157">
        <v>0</v>
      </c>
      <c r="I556" s="110"/>
      <c r="J556" s="315"/>
      <c r="K556" s="315"/>
      <c r="L556" s="107"/>
      <c r="M556" s="107"/>
      <c r="N556" s="107"/>
      <c r="O556" s="107"/>
      <c r="P556" s="107"/>
      <c r="Q556" s="107"/>
      <c r="R556" s="107" t="s">
        <v>121</v>
      </c>
      <c r="S556" s="107">
        <v>0</v>
      </c>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row>
    <row r="557" spans="1:47" outlineLevel="1" x14ac:dyDescent="0.2">
      <c r="A557" s="108">
        <v>165</v>
      </c>
      <c r="B557" s="108" t="s">
        <v>595</v>
      </c>
      <c r="C557" s="123" t="s">
        <v>596</v>
      </c>
      <c r="D557" s="141" t="s">
        <v>118</v>
      </c>
      <c r="E557" s="110">
        <v>14</v>
      </c>
      <c r="F557" s="110"/>
      <c r="G557" s="110">
        <f>ROUND(E557*F557,2)</f>
        <v>0</v>
      </c>
      <c r="H557" s="157" t="s">
        <v>810</v>
      </c>
      <c r="I557" s="110"/>
      <c r="J557" s="315"/>
      <c r="K557" s="315">
        <f>G557</f>
        <v>0</v>
      </c>
      <c r="L557" s="107"/>
      <c r="M557" s="107"/>
      <c r="N557" s="107"/>
      <c r="O557" s="107"/>
      <c r="P557" s="107"/>
      <c r="Q557" s="107"/>
      <c r="R557" s="107" t="s">
        <v>119</v>
      </c>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row>
    <row r="558" spans="1:47" outlineLevel="1" x14ac:dyDescent="0.2">
      <c r="A558" s="108"/>
      <c r="B558" s="108"/>
      <c r="C558" s="124" t="s">
        <v>597</v>
      </c>
      <c r="D558" s="142"/>
      <c r="E558" s="133">
        <v>14</v>
      </c>
      <c r="F558" s="110"/>
      <c r="G558" s="110"/>
      <c r="H558" s="157">
        <v>0</v>
      </c>
      <c r="I558" s="110">
        <f t="shared" si="11"/>
        <v>0</v>
      </c>
      <c r="J558" s="315"/>
      <c r="K558" s="315"/>
      <c r="L558" s="107"/>
      <c r="M558" s="107"/>
      <c r="N558" s="107"/>
      <c r="O558" s="107"/>
      <c r="P558" s="107"/>
      <c r="Q558" s="107"/>
      <c r="R558" s="107" t="s">
        <v>121</v>
      </c>
      <c r="S558" s="107">
        <v>0</v>
      </c>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row>
    <row r="559" spans="1:47" outlineLevel="1" x14ac:dyDescent="0.2">
      <c r="A559" s="108">
        <v>166</v>
      </c>
      <c r="B559" s="108" t="s">
        <v>598</v>
      </c>
      <c r="C559" s="123" t="s">
        <v>599</v>
      </c>
      <c r="D559" s="141" t="s">
        <v>0</v>
      </c>
      <c r="E559" s="110">
        <v>4.05</v>
      </c>
      <c r="F559" s="110"/>
      <c r="G559" s="110">
        <f>ROUND(E559*F559,2)</f>
        <v>0</v>
      </c>
      <c r="H559" s="157" t="s">
        <v>811</v>
      </c>
      <c r="I559" s="110">
        <f t="shared" si="11"/>
        <v>0</v>
      </c>
      <c r="J559" s="315"/>
      <c r="K559" s="315"/>
      <c r="L559" s="107"/>
      <c r="M559" s="107"/>
      <c r="N559" s="107"/>
      <c r="O559" s="107"/>
      <c r="P559" s="107"/>
      <c r="Q559" s="107"/>
      <c r="R559" s="107" t="s">
        <v>119</v>
      </c>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row>
    <row r="560" spans="1:47" x14ac:dyDescent="0.2">
      <c r="A560" s="109" t="s">
        <v>114</v>
      </c>
      <c r="B560" s="109" t="s">
        <v>74</v>
      </c>
      <c r="C560" s="125" t="s">
        <v>75</v>
      </c>
      <c r="D560" s="143"/>
      <c r="E560" s="111"/>
      <c r="F560" s="111"/>
      <c r="G560" s="111">
        <f>SUMIF(R561:R633,"&lt;&gt;NOR",G561:G633)</f>
        <v>0</v>
      </c>
      <c r="H560" s="158"/>
      <c r="I560" s="111">
        <f t="shared" si="11"/>
        <v>0</v>
      </c>
      <c r="J560" s="318"/>
      <c r="K560" s="318"/>
      <c r="R560" t="s">
        <v>115</v>
      </c>
    </row>
    <row r="561" spans="1:47" outlineLevel="1" x14ac:dyDescent="0.2">
      <c r="A561" s="108">
        <v>167</v>
      </c>
      <c r="B561" s="108" t="s">
        <v>600</v>
      </c>
      <c r="C561" s="123" t="s">
        <v>601</v>
      </c>
      <c r="D561" s="141" t="s">
        <v>160</v>
      </c>
      <c r="E561" s="110">
        <v>740.3</v>
      </c>
      <c r="F561" s="110"/>
      <c r="G561" s="110">
        <f>ROUND(E561*F561,2)</f>
        <v>0</v>
      </c>
      <c r="H561" s="157" t="s">
        <v>811</v>
      </c>
      <c r="I561" s="110">
        <f t="shared" si="11"/>
        <v>0</v>
      </c>
      <c r="J561" s="315"/>
      <c r="K561" s="315"/>
      <c r="L561" s="107"/>
      <c r="M561" s="107"/>
      <c r="N561" s="107"/>
      <c r="O561" s="107"/>
      <c r="P561" s="107"/>
      <c r="Q561" s="107"/>
      <c r="R561" s="107" t="s">
        <v>119</v>
      </c>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row>
    <row r="562" spans="1:47" outlineLevel="1" x14ac:dyDescent="0.2">
      <c r="A562" s="108"/>
      <c r="B562" s="108"/>
      <c r="C562" s="124" t="s">
        <v>191</v>
      </c>
      <c r="D562" s="142"/>
      <c r="E562" s="133"/>
      <c r="F562" s="110"/>
      <c r="G562" s="110"/>
      <c r="H562" s="157">
        <v>0</v>
      </c>
      <c r="I562" s="110">
        <f t="shared" si="11"/>
        <v>0</v>
      </c>
      <c r="J562" s="315"/>
      <c r="K562" s="315"/>
      <c r="L562" s="107"/>
      <c r="M562" s="107"/>
      <c r="N562" s="107"/>
      <c r="O562" s="107"/>
      <c r="P562" s="107"/>
      <c r="Q562" s="107"/>
      <c r="R562" s="107" t="s">
        <v>121</v>
      </c>
      <c r="S562" s="107">
        <v>0</v>
      </c>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row>
    <row r="563" spans="1:47" outlineLevel="1" x14ac:dyDescent="0.2">
      <c r="A563" s="108"/>
      <c r="B563" s="108"/>
      <c r="C563" s="124" t="s">
        <v>192</v>
      </c>
      <c r="D563" s="142"/>
      <c r="E563" s="133"/>
      <c r="F563" s="110"/>
      <c r="G563" s="110"/>
      <c r="H563" s="157">
        <v>0</v>
      </c>
      <c r="I563" s="110">
        <f t="shared" si="11"/>
        <v>0</v>
      </c>
      <c r="J563" s="315"/>
      <c r="K563" s="315"/>
      <c r="L563" s="107"/>
      <c r="M563" s="107"/>
      <c r="N563" s="107"/>
      <c r="O563" s="107"/>
      <c r="P563" s="107"/>
      <c r="Q563" s="107"/>
      <c r="R563" s="107" t="s">
        <v>121</v>
      </c>
      <c r="S563" s="107">
        <v>0</v>
      </c>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row>
    <row r="564" spans="1:47" outlineLevel="1" x14ac:dyDescent="0.2">
      <c r="A564" s="108"/>
      <c r="B564" s="108"/>
      <c r="C564" s="126" t="s">
        <v>578</v>
      </c>
      <c r="D564" s="144"/>
      <c r="E564" s="134"/>
      <c r="F564" s="110"/>
      <c r="G564" s="110"/>
      <c r="H564" s="157">
        <v>0</v>
      </c>
      <c r="I564" s="110">
        <f t="shared" si="11"/>
        <v>0</v>
      </c>
      <c r="J564" s="315"/>
      <c r="K564" s="315"/>
      <c r="L564" s="107"/>
      <c r="M564" s="107"/>
      <c r="N564" s="107"/>
      <c r="O564" s="107"/>
      <c r="P564" s="107"/>
      <c r="Q564" s="107"/>
      <c r="R564" s="107" t="s">
        <v>121</v>
      </c>
      <c r="S564" s="107">
        <v>2</v>
      </c>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row>
    <row r="565" spans="1:47" outlineLevel="1" x14ac:dyDescent="0.2">
      <c r="A565" s="108"/>
      <c r="B565" s="108"/>
      <c r="C565" s="127" t="s">
        <v>602</v>
      </c>
      <c r="D565" s="144"/>
      <c r="E565" s="134">
        <v>72.45</v>
      </c>
      <c r="F565" s="110"/>
      <c r="G565" s="110"/>
      <c r="H565" s="157">
        <v>0</v>
      </c>
      <c r="I565" s="110">
        <f t="shared" si="11"/>
        <v>0</v>
      </c>
      <c r="J565" s="315"/>
      <c r="K565" s="315"/>
      <c r="L565" s="107"/>
      <c r="M565" s="107"/>
      <c r="N565" s="107"/>
      <c r="O565" s="107"/>
      <c r="P565" s="107"/>
      <c r="Q565" s="107"/>
      <c r="R565" s="107" t="s">
        <v>121</v>
      </c>
      <c r="S565" s="107">
        <v>2</v>
      </c>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row>
    <row r="566" spans="1:47" outlineLevel="1" x14ac:dyDescent="0.2">
      <c r="A566" s="108"/>
      <c r="B566" s="108"/>
      <c r="C566" s="127" t="s">
        <v>603</v>
      </c>
      <c r="D566" s="144"/>
      <c r="E566" s="134">
        <v>245.3</v>
      </c>
      <c r="F566" s="110"/>
      <c r="G566" s="110"/>
      <c r="H566" s="157">
        <v>0</v>
      </c>
      <c r="I566" s="110">
        <f t="shared" si="11"/>
        <v>0</v>
      </c>
      <c r="J566" s="315"/>
      <c r="K566" s="315"/>
      <c r="L566" s="107"/>
      <c r="M566" s="107"/>
      <c r="N566" s="107"/>
      <c r="O566" s="107"/>
      <c r="P566" s="107"/>
      <c r="Q566" s="107"/>
      <c r="R566" s="107" t="s">
        <v>121</v>
      </c>
      <c r="S566" s="107">
        <v>2</v>
      </c>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row>
    <row r="567" spans="1:47" outlineLevel="1" x14ac:dyDescent="0.2">
      <c r="A567" s="108"/>
      <c r="B567" s="108"/>
      <c r="C567" s="127" t="s">
        <v>604</v>
      </c>
      <c r="D567" s="144"/>
      <c r="E567" s="134">
        <v>52.4</v>
      </c>
      <c r="F567" s="110"/>
      <c r="G567" s="110"/>
      <c r="H567" s="157">
        <v>0</v>
      </c>
      <c r="I567" s="110">
        <f t="shared" si="11"/>
        <v>0</v>
      </c>
      <c r="J567" s="315"/>
      <c r="K567" s="315"/>
      <c r="L567" s="107"/>
      <c r="M567" s="107"/>
      <c r="N567" s="107"/>
      <c r="O567" s="107"/>
      <c r="P567" s="107"/>
      <c r="Q567" s="107"/>
      <c r="R567" s="107" t="s">
        <v>121</v>
      </c>
      <c r="S567" s="107">
        <v>2</v>
      </c>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row>
    <row r="568" spans="1:47" outlineLevel="1" x14ac:dyDescent="0.2">
      <c r="A568" s="108"/>
      <c r="B568" s="108"/>
      <c r="C568" s="126" t="s">
        <v>585</v>
      </c>
      <c r="D568" s="144"/>
      <c r="E568" s="134"/>
      <c r="F568" s="110"/>
      <c r="G568" s="110"/>
      <c r="H568" s="157">
        <v>0</v>
      </c>
      <c r="I568" s="110">
        <f t="shared" si="11"/>
        <v>0</v>
      </c>
      <c r="J568" s="315"/>
      <c r="K568" s="315"/>
      <c r="L568" s="107"/>
      <c r="M568" s="107"/>
      <c r="N568" s="107"/>
      <c r="O568" s="107"/>
      <c r="P568" s="107"/>
      <c r="Q568" s="107"/>
      <c r="R568" s="107" t="s">
        <v>121</v>
      </c>
      <c r="S568" s="107">
        <v>0</v>
      </c>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row>
    <row r="569" spans="1:47" outlineLevel="1" x14ac:dyDescent="0.2">
      <c r="A569" s="108"/>
      <c r="B569" s="108"/>
      <c r="C569" s="124" t="s">
        <v>605</v>
      </c>
      <c r="D569" s="142"/>
      <c r="E569" s="133">
        <v>740.3</v>
      </c>
      <c r="F569" s="110"/>
      <c r="G569" s="110"/>
      <c r="H569" s="157">
        <v>0</v>
      </c>
      <c r="I569" s="110">
        <f t="shared" si="11"/>
        <v>0</v>
      </c>
      <c r="J569" s="315"/>
      <c r="K569" s="315"/>
      <c r="L569" s="107"/>
      <c r="M569" s="107"/>
      <c r="N569" s="107"/>
      <c r="O569" s="107"/>
      <c r="P569" s="107"/>
      <c r="Q569" s="107"/>
      <c r="R569" s="107" t="s">
        <v>121</v>
      </c>
      <c r="S569" s="107">
        <v>0</v>
      </c>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row>
    <row r="570" spans="1:47" outlineLevel="1" x14ac:dyDescent="0.2">
      <c r="A570" s="108">
        <v>168</v>
      </c>
      <c r="B570" s="108" t="s">
        <v>606</v>
      </c>
      <c r="C570" s="123" t="s">
        <v>607</v>
      </c>
      <c r="D570" s="141" t="s">
        <v>128</v>
      </c>
      <c r="E570" s="110">
        <v>65.1464</v>
      </c>
      <c r="F570" s="110"/>
      <c r="G570" s="110">
        <f>ROUND(E570*F570,2)</f>
        <v>0</v>
      </c>
      <c r="H570" s="157" t="s">
        <v>810</v>
      </c>
      <c r="I570" s="110">
        <f t="shared" si="11"/>
        <v>0</v>
      </c>
      <c r="J570" s="315"/>
      <c r="K570" s="315"/>
      <c r="L570" s="107"/>
      <c r="M570" s="107"/>
      <c r="N570" s="107"/>
      <c r="O570" s="107"/>
      <c r="P570" s="107"/>
      <c r="Q570" s="107"/>
      <c r="R570" s="107" t="s">
        <v>183</v>
      </c>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row>
    <row r="571" spans="1:47" outlineLevel="1" x14ac:dyDescent="0.2">
      <c r="A571" s="108"/>
      <c r="B571" s="108"/>
      <c r="C571" s="124" t="s">
        <v>191</v>
      </c>
      <c r="D571" s="142"/>
      <c r="E571" s="133"/>
      <c r="F571" s="110"/>
      <c r="G571" s="110"/>
      <c r="H571" s="157">
        <v>0</v>
      </c>
      <c r="I571" s="110">
        <f t="shared" si="11"/>
        <v>0</v>
      </c>
      <c r="J571" s="315"/>
      <c r="K571" s="315"/>
      <c r="L571" s="107"/>
      <c r="M571" s="107"/>
      <c r="N571" s="107"/>
      <c r="O571" s="107"/>
      <c r="P571" s="107"/>
      <c r="Q571" s="107"/>
      <c r="R571" s="107" t="s">
        <v>121</v>
      </c>
      <c r="S571" s="107">
        <v>0</v>
      </c>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row>
    <row r="572" spans="1:47" outlineLevel="1" x14ac:dyDescent="0.2">
      <c r="A572" s="108"/>
      <c r="B572" s="108"/>
      <c r="C572" s="124" t="s">
        <v>192</v>
      </c>
      <c r="D572" s="142"/>
      <c r="E572" s="133"/>
      <c r="F572" s="110"/>
      <c r="G572" s="110"/>
      <c r="H572" s="157">
        <v>0</v>
      </c>
      <c r="I572" s="110">
        <f t="shared" si="11"/>
        <v>0</v>
      </c>
      <c r="J572" s="315"/>
      <c r="K572" s="315"/>
      <c r="L572" s="107"/>
      <c r="M572" s="107"/>
      <c r="N572" s="107"/>
      <c r="O572" s="107"/>
      <c r="P572" s="107"/>
      <c r="Q572" s="107"/>
      <c r="R572" s="107" t="s">
        <v>121</v>
      </c>
      <c r="S572" s="107">
        <v>0</v>
      </c>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row>
    <row r="573" spans="1:47" outlineLevel="1" x14ac:dyDescent="0.2">
      <c r="A573" s="108"/>
      <c r="B573" s="108"/>
      <c r="C573" s="126" t="s">
        <v>578</v>
      </c>
      <c r="D573" s="144"/>
      <c r="E573" s="134"/>
      <c r="F573" s="110"/>
      <c r="G573" s="110"/>
      <c r="H573" s="157">
        <v>0</v>
      </c>
      <c r="I573" s="110">
        <f t="shared" si="11"/>
        <v>0</v>
      </c>
      <c r="J573" s="315"/>
      <c r="K573" s="315"/>
      <c r="L573" s="107"/>
      <c r="M573" s="107"/>
      <c r="N573" s="107"/>
      <c r="O573" s="107"/>
      <c r="P573" s="107"/>
      <c r="Q573" s="107"/>
      <c r="R573" s="107" t="s">
        <v>121</v>
      </c>
      <c r="S573" s="107">
        <v>2</v>
      </c>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row>
    <row r="574" spans="1:47" outlineLevel="1" x14ac:dyDescent="0.2">
      <c r="A574" s="108"/>
      <c r="B574" s="108"/>
      <c r="C574" s="127" t="s">
        <v>602</v>
      </c>
      <c r="D574" s="144"/>
      <c r="E574" s="134">
        <v>72.45</v>
      </c>
      <c r="F574" s="110"/>
      <c r="G574" s="110"/>
      <c r="H574" s="157">
        <v>0</v>
      </c>
      <c r="I574" s="110">
        <f t="shared" si="11"/>
        <v>0</v>
      </c>
      <c r="J574" s="315"/>
      <c r="K574" s="315"/>
      <c r="L574" s="107"/>
      <c r="M574" s="107"/>
      <c r="N574" s="107"/>
      <c r="O574" s="107"/>
      <c r="P574" s="107"/>
      <c r="Q574" s="107"/>
      <c r="R574" s="107" t="s">
        <v>121</v>
      </c>
      <c r="S574" s="107">
        <v>2</v>
      </c>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row>
    <row r="575" spans="1:47" outlineLevel="1" x14ac:dyDescent="0.2">
      <c r="A575" s="108"/>
      <c r="B575" s="108"/>
      <c r="C575" s="127" t="s">
        <v>603</v>
      </c>
      <c r="D575" s="144"/>
      <c r="E575" s="134">
        <v>245.3</v>
      </c>
      <c r="F575" s="110"/>
      <c r="G575" s="110"/>
      <c r="H575" s="157">
        <v>0</v>
      </c>
      <c r="I575" s="110">
        <f t="shared" si="11"/>
        <v>0</v>
      </c>
      <c r="J575" s="315"/>
      <c r="K575" s="315"/>
      <c r="L575" s="107"/>
      <c r="M575" s="107"/>
      <c r="N575" s="107"/>
      <c r="O575" s="107"/>
      <c r="P575" s="107"/>
      <c r="Q575" s="107"/>
      <c r="R575" s="107" t="s">
        <v>121</v>
      </c>
      <c r="S575" s="107">
        <v>2</v>
      </c>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row>
    <row r="576" spans="1:47" outlineLevel="1" x14ac:dyDescent="0.2">
      <c r="A576" s="108"/>
      <c r="B576" s="108"/>
      <c r="C576" s="127" t="s">
        <v>604</v>
      </c>
      <c r="D576" s="144"/>
      <c r="E576" s="134">
        <v>52.4</v>
      </c>
      <c r="F576" s="110"/>
      <c r="G576" s="110"/>
      <c r="H576" s="157">
        <v>0</v>
      </c>
      <c r="I576" s="110">
        <f t="shared" si="11"/>
        <v>0</v>
      </c>
      <c r="J576" s="315"/>
      <c r="K576" s="315"/>
      <c r="L576" s="107"/>
      <c r="M576" s="107"/>
      <c r="N576" s="107"/>
      <c r="O576" s="107"/>
      <c r="P576" s="107"/>
      <c r="Q576" s="107"/>
      <c r="R576" s="107" t="s">
        <v>121</v>
      </c>
      <c r="S576" s="107">
        <v>2</v>
      </c>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row>
    <row r="577" spans="1:47" outlineLevel="1" x14ac:dyDescent="0.2">
      <c r="A577" s="108"/>
      <c r="B577" s="108"/>
      <c r="C577" s="126" t="s">
        <v>585</v>
      </c>
      <c r="D577" s="144"/>
      <c r="E577" s="134"/>
      <c r="F577" s="110"/>
      <c r="G577" s="110"/>
      <c r="H577" s="157">
        <v>0</v>
      </c>
      <c r="I577" s="110">
        <f t="shared" si="11"/>
        <v>0</v>
      </c>
      <c r="J577" s="315"/>
      <c r="K577" s="315"/>
      <c r="L577" s="107"/>
      <c r="M577" s="107"/>
      <c r="N577" s="107"/>
      <c r="O577" s="107"/>
      <c r="P577" s="107"/>
      <c r="Q577" s="107"/>
      <c r="R577" s="107" t="s">
        <v>121</v>
      </c>
      <c r="S577" s="107">
        <v>0</v>
      </c>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row>
    <row r="578" spans="1:47" outlineLevel="1" x14ac:dyDescent="0.2">
      <c r="A578" s="108"/>
      <c r="B578" s="108"/>
      <c r="C578" s="124" t="s">
        <v>608</v>
      </c>
      <c r="D578" s="142"/>
      <c r="E578" s="133">
        <v>65.1464</v>
      </c>
      <c r="F578" s="110"/>
      <c r="G578" s="110"/>
      <c r="H578" s="157">
        <v>0</v>
      </c>
      <c r="I578" s="110">
        <f t="shared" si="11"/>
        <v>0</v>
      </c>
      <c r="J578" s="315"/>
      <c r="K578" s="315"/>
      <c r="L578" s="107"/>
      <c r="M578" s="107"/>
      <c r="N578" s="107"/>
      <c r="O578" s="107"/>
      <c r="P578" s="107"/>
      <c r="Q578" s="107"/>
      <c r="R578" s="107" t="s">
        <v>121</v>
      </c>
      <c r="S578" s="107">
        <v>0</v>
      </c>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row>
    <row r="579" spans="1:47" ht="22.5" outlineLevel="1" x14ac:dyDescent="0.2">
      <c r="A579" s="108">
        <v>169</v>
      </c>
      <c r="B579" s="108" t="s">
        <v>609</v>
      </c>
      <c r="C579" s="123" t="s">
        <v>610</v>
      </c>
      <c r="D579" s="141" t="s">
        <v>160</v>
      </c>
      <c r="E579" s="110">
        <v>0</v>
      </c>
      <c r="F579" s="110"/>
      <c r="G579" s="110">
        <f>ROUND(E579*F579,2)</f>
        <v>0</v>
      </c>
      <c r="H579" s="157">
        <v>0</v>
      </c>
      <c r="I579" s="110">
        <f t="shared" si="11"/>
        <v>0</v>
      </c>
      <c r="J579" s="315"/>
      <c r="K579" s="315"/>
      <c r="L579" s="107"/>
      <c r="M579" s="107"/>
      <c r="N579" s="107"/>
      <c r="O579" s="107"/>
      <c r="P579" s="107"/>
      <c r="Q579" s="107"/>
      <c r="R579" s="107" t="s">
        <v>183</v>
      </c>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row>
    <row r="580" spans="1:47" outlineLevel="1" x14ac:dyDescent="0.2">
      <c r="A580" s="108">
        <v>170</v>
      </c>
      <c r="B580" s="108" t="s">
        <v>611</v>
      </c>
      <c r="C580" s="123" t="s">
        <v>612</v>
      </c>
      <c r="D580" s="141" t="s">
        <v>160</v>
      </c>
      <c r="E580" s="110">
        <v>425.67249999999996</v>
      </c>
      <c r="F580" s="110"/>
      <c r="G580" s="110">
        <f>ROUND(E580*F580,2)</f>
        <v>0</v>
      </c>
      <c r="H580" s="157" t="s">
        <v>811</v>
      </c>
      <c r="I580" s="110">
        <f t="shared" si="11"/>
        <v>0</v>
      </c>
      <c r="J580" s="315"/>
      <c r="K580" s="315"/>
      <c r="L580" s="107"/>
      <c r="M580" s="107"/>
      <c r="N580" s="107"/>
      <c r="O580" s="107"/>
      <c r="P580" s="107"/>
      <c r="Q580" s="107"/>
      <c r="R580" s="107" t="s">
        <v>124</v>
      </c>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row>
    <row r="581" spans="1:47" outlineLevel="1" x14ac:dyDescent="0.2">
      <c r="A581" s="108"/>
      <c r="B581" s="108"/>
      <c r="C581" s="124" t="s">
        <v>191</v>
      </c>
      <c r="D581" s="142"/>
      <c r="E581" s="133"/>
      <c r="F581" s="110"/>
      <c r="G581" s="110"/>
      <c r="H581" s="157">
        <v>0</v>
      </c>
      <c r="I581" s="110">
        <f t="shared" si="11"/>
        <v>0</v>
      </c>
      <c r="J581" s="315"/>
      <c r="K581" s="315"/>
      <c r="L581" s="107"/>
      <c r="M581" s="107"/>
      <c r="N581" s="107"/>
      <c r="O581" s="107"/>
      <c r="P581" s="107"/>
      <c r="Q581" s="107"/>
      <c r="R581" s="107" t="s">
        <v>121</v>
      </c>
      <c r="S581" s="107">
        <v>0</v>
      </c>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row>
    <row r="582" spans="1:47" outlineLevel="1" x14ac:dyDescent="0.2">
      <c r="A582" s="108"/>
      <c r="B582" s="108"/>
      <c r="C582" s="124" t="s">
        <v>192</v>
      </c>
      <c r="D582" s="142"/>
      <c r="E582" s="133"/>
      <c r="F582" s="110"/>
      <c r="G582" s="110"/>
      <c r="H582" s="157">
        <v>0</v>
      </c>
      <c r="I582" s="110">
        <f t="shared" si="11"/>
        <v>0</v>
      </c>
      <c r="J582" s="315"/>
      <c r="K582" s="315"/>
      <c r="L582" s="107"/>
      <c r="M582" s="107"/>
      <c r="N582" s="107"/>
      <c r="O582" s="107"/>
      <c r="P582" s="107"/>
      <c r="Q582" s="107"/>
      <c r="R582" s="107" t="s">
        <v>121</v>
      </c>
      <c r="S582" s="107">
        <v>0</v>
      </c>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row>
    <row r="583" spans="1:47" outlineLevel="1" x14ac:dyDescent="0.2">
      <c r="A583" s="108"/>
      <c r="B583" s="108"/>
      <c r="C583" s="126" t="s">
        <v>578</v>
      </c>
      <c r="D583" s="144"/>
      <c r="E583" s="134"/>
      <c r="F583" s="110"/>
      <c r="G583" s="110"/>
      <c r="H583" s="157">
        <v>0</v>
      </c>
      <c r="I583" s="110">
        <f t="shared" si="11"/>
        <v>0</v>
      </c>
      <c r="J583" s="315"/>
      <c r="K583" s="315"/>
      <c r="L583" s="107"/>
      <c r="M583" s="107"/>
      <c r="N583" s="107"/>
      <c r="O583" s="107"/>
      <c r="P583" s="107"/>
      <c r="Q583" s="107"/>
      <c r="R583" s="107" t="s">
        <v>121</v>
      </c>
      <c r="S583" s="107">
        <v>2</v>
      </c>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row>
    <row r="584" spans="1:47" outlineLevel="1" x14ac:dyDescent="0.2">
      <c r="A584" s="108"/>
      <c r="B584" s="108"/>
      <c r="C584" s="127" t="s">
        <v>602</v>
      </c>
      <c r="D584" s="144"/>
      <c r="E584" s="134">
        <v>72.45</v>
      </c>
      <c r="F584" s="110"/>
      <c r="G584" s="110"/>
      <c r="H584" s="157">
        <v>0</v>
      </c>
      <c r="I584" s="110">
        <f t="shared" si="11"/>
        <v>0</v>
      </c>
      <c r="J584" s="315"/>
      <c r="K584" s="315"/>
      <c r="L584" s="107"/>
      <c r="M584" s="107"/>
      <c r="N584" s="107"/>
      <c r="O584" s="107"/>
      <c r="P584" s="107"/>
      <c r="Q584" s="107"/>
      <c r="R584" s="107" t="s">
        <v>121</v>
      </c>
      <c r="S584" s="107">
        <v>2</v>
      </c>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row>
    <row r="585" spans="1:47" outlineLevel="1" x14ac:dyDescent="0.2">
      <c r="A585" s="108"/>
      <c r="B585" s="108"/>
      <c r="C585" s="127" t="s">
        <v>603</v>
      </c>
      <c r="D585" s="144"/>
      <c r="E585" s="134">
        <v>245.3</v>
      </c>
      <c r="F585" s="110"/>
      <c r="G585" s="110"/>
      <c r="H585" s="157">
        <v>0</v>
      </c>
      <c r="I585" s="110">
        <f t="shared" si="11"/>
        <v>0</v>
      </c>
      <c r="J585" s="315"/>
      <c r="K585" s="315"/>
      <c r="L585" s="107"/>
      <c r="M585" s="107"/>
      <c r="N585" s="107"/>
      <c r="O585" s="107"/>
      <c r="P585" s="107"/>
      <c r="Q585" s="107"/>
      <c r="R585" s="107" t="s">
        <v>121</v>
      </c>
      <c r="S585" s="107">
        <v>2</v>
      </c>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row>
    <row r="586" spans="1:47" outlineLevel="1" x14ac:dyDescent="0.2">
      <c r="A586" s="108"/>
      <c r="B586" s="108"/>
      <c r="C586" s="127" t="s">
        <v>604</v>
      </c>
      <c r="D586" s="144"/>
      <c r="E586" s="134">
        <v>52.4</v>
      </c>
      <c r="F586" s="110"/>
      <c r="G586" s="110"/>
      <c r="H586" s="157">
        <v>0</v>
      </c>
      <c r="I586" s="110">
        <f t="shared" si="11"/>
        <v>0</v>
      </c>
      <c r="J586" s="315"/>
      <c r="K586" s="315"/>
      <c r="L586" s="107"/>
      <c r="M586" s="107"/>
      <c r="N586" s="107"/>
      <c r="O586" s="107"/>
      <c r="P586" s="107"/>
      <c r="Q586" s="107"/>
      <c r="R586" s="107" t="s">
        <v>121</v>
      </c>
      <c r="S586" s="107">
        <v>2</v>
      </c>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row>
    <row r="587" spans="1:47" outlineLevel="1" x14ac:dyDescent="0.2">
      <c r="A587" s="108"/>
      <c r="B587" s="108"/>
      <c r="C587" s="126" t="s">
        <v>585</v>
      </c>
      <c r="D587" s="144"/>
      <c r="E587" s="134"/>
      <c r="F587" s="110"/>
      <c r="G587" s="110"/>
      <c r="H587" s="157">
        <v>0</v>
      </c>
      <c r="I587" s="110">
        <f t="shared" ref="I587:I650" si="12">G587</f>
        <v>0</v>
      </c>
      <c r="J587" s="315"/>
      <c r="K587" s="315"/>
      <c r="L587" s="107"/>
      <c r="M587" s="107"/>
      <c r="N587" s="107"/>
      <c r="O587" s="107"/>
      <c r="P587" s="107"/>
      <c r="Q587" s="107"/>
      <c r="R587" s="107" t="s">
        <v>121</v>
      </c>
      <c r="S587" s="107">
        <v>0</v>
      </c>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row>
    <row r="588" spans="1:47" outlineLevel="1" x14ac:dyDescent="0.2">
      <c r="A588" s="108"/>
      <c r="B588" s="108"/>
      <c r="C588" s="124" t="s">
        <v>613</v>
      </c>
      <c r="D588" s="142"/>
      <c r="E588" s="133">
        <v>425.67250000000001</v>
      </c>
      <c r="F588" s="110"/>
      <c r="G588" s="110"/>
      <c r="H588" s="157">
        <v>0</v>
      </c>
      <c r="I588" s="110">
        <f t="shared" si="12"/>
        <v>0</v>
      </c>
      <c r="J588" s="315"/>
      <c r="K588" s="315"/>
      <c r="L588" s="107"/>
      <c r="M588" s="107"/>
      <c r="N588" s="107"/>
      <c r="O588" s="107"/>
      <c r="P588" s="107"/>
      <c r="Q588" s="107"/>
      <c r="R588" s="107" t="s">
        <v>121</v>
      </c>
      <c r="S588" s="107">
        <v>0</v>
      </c>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row>
    <row r="589" spans="1:47" outlineLevel="1" x14ac:dyDescent="0.2">
      <c r="A589" s="108">
        <v>171</v>
      </c>
      <c r="B589" s="108" t="s">
        <v>614</v>
      </c>
      <c r="C589" s="123" t="s">
        <v>615</v>
      </c>
      <c r="D589" s="141" t="s">
        <v>179</v>
      </c>
      <c r="E589" s="110">
        <v>277.5</v>
      </c>
      <c r="F589" s="110"/>
      <c r="G589" s="110">
        <f>ROUND(E589*F589,2)</f>
        <v>0</v>
      </c>
      <c r="H589" s="157" t="s">
        <v>811</v>
      </c>
      <c r="I589" s="110">
        <f t="shared" si="12"/>
        <v>0</v>
      </c>
      <c r="J589" s="315"/>
      <c r="K589" s="315"/>
      <c r="L589" s="107"/>
      <c r="M589" s="107"/>
      <c r="N589" s="107"/>
      <c r="O589" s="107"/>
      <c r="P589" s="107"/>
      <c r="Q589" s="107"/>
      <c r="R589" s="107" t="s">
        <v>119</v>
      </c>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row>
    <row r="590" spans="1:47" outlineLevel="1" x14ac:dyDescent="0.2">
      <c r="A590" s="108"/>
      <c r="B590" s="108"/>
      <c r="C590" s="124" t="s">
        <v>191</v>
      </c>
      <c r="D590" s="142"/>
      <c r="E590" s="133"/>
      <c r="F590" s="110"/>
      <c r="G590" s="110"/>
      <c r="H590" s="157">
        <v>0</v>
      </c>
      <c r="I590" s="110">
        <f t="shared" si="12"/>
        <v>0</v>
      </c>
      <c r="J590" s="315"/>
      <c r="K590" s="315"/>
      <c r="L590" s="107"/>
      <c r="M590" s="107"/>
      <c r="N590" s="107"/>
      <c r="O590" s="107"/>
      <c r="P590" s="107"/>
      <c r="Q590" s="107"/>
      <c r="R590" s="107" t="s">
        <v>121</v>
      </c>
      <c r="S590" s="107">
        <v>0</v>
      </c>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row>
    <row r="591" spans="1:47" outlineLevel="1" x14ac:dyDescent="0.2">
      <c r="A591" s="108"/>
      <c r="B591" s="108"/>
      <c r="C591" s="124" t="s">
        <v>192</v>
      </c>
      <c r="D591" s="142"/>
      <c r="E591" s="133"/>
      <c r="F591" s="110"/>
      <c r="G591" s="110"/>
      <c r="H591" s="157">
        <v>0</v>
      </c>
      <c r="I591" s="110">
        <f t="shared" si="12"/>
        <v>0</v>
      </c>
      <c r="J591" s="315"/>
      <c r="K591" s="315"/>
      <c r="L591" s="107"/>
      <c r="M591" s="107"/>
      <c r="N591" s="107"/>
      <c r="O591" s="107"/>
      <c r="P591" s="107"/>
      <c r="Q591" s="107"/>
      <c r="R591" s="107" t="s">
        <v>121</v>
      </c>
      <c r="S591" s="107">
        <v>0</v>
      </c>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row>
    <row r="592" spans="1:47" outlineLevel="1" x14ac:dyDescent="0.2">
      <c r="A592" s="108"/>
      <c r="B592" s="108"/>
      <c r="C592" s="124" t="s">
        <v>616</v>
      </c>
      <c r="D592" s="142"/>
      <c r="E592" s="133">
        <v>277.5</v>
      </c>
      <c r="F592" s="110"/>
      <c r="G592" s="110"/>
      <c r="H592" s="157">
        <v>0</v>
      </c>
      <c r="I592" s="110">
        <f t="shared" si="12"/>
        <v>0</v>
      </c>
      <c r="J592" s="315"/>
      <c r="K592" s="315"/>
      <c r="L592" s="107"/>
      <c r="M592" s="107"/>
      <c r="N592" s="107"/>
      <c r="O592" s="107"/>
      <c r="P592" s="107"/>
      <c r="Q592" s="107"/>
      <c r="R592" s="107" t="s">
        <v>121</v>
      </c>
      <c r="S592" s="107">
        <v>0</v>
      </c>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row>
    <row r="593" spans="1:47" ht="22.5" outlineLevel="1" x14ac:dyDescent="0.2">
      <c r="A593" s="108">
        <v>172</v>
      </c>
      <c r="B593" s="108" t="s">
        <v>617</v>
      </c>
      <c r="C593" s="123" t="s">
        <v>618</v>
      </c>
      <c r="D593" s="141" t="s">
        <v>160</v>
      </c>
      <c r="E593" s="110">
        <v>483</v>
      </c>
      <c r="F593" s="110"/>
      <c r="G593" s="110">
        <f>ROUND(E593*F593,2)</f>
        <v>0</v>
      </c>
      <c r="H593" s="157" t="s">
        <v>811</v>
      </c>
      <c r="I593" s="110">
        <f t="shared" si="12"/>
        <v>0</v>
      </c>
      <c r="J593" s="315"/>
      <c r="K593" s="315"/>
      <c r="L593" s="107"/>
      <c r="M593" s="107"/>
      <c r="N593" s="107"/>
      <c r="O593" s="107"/>
      <c r="P593" s="107"/>
      <c r="Q593" s="107"/>
      <c r="R593" s="107" t="s">
        <v>119</v>
      </c>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row>
    <row r="594" spans="1:47" outlineLevel="1" x14ac:dyDescent="0.2">
      <c r="A594" s="108"/>
      <c r="B594" s="108"/>
      <c r="C594" s="124" t="s">
        <v>436</v>
      </c>
      <c r="D594" s="142"/>
      <c r="E594" s="133"/>
      <c r="F594" s="110"/>
      <c r="G594" s="110"/>
      <c r="H594" s="157">
        <v>0</v>
      </c>
      <c r="I594" s="110">
        <f t="shared" si="12"/>
        <v>0</v>
      </c>
      <c r="J594" s="315"/>
      <c r="K594" s="315"/>
      <c r="L594" s="107"/>
      <c r="M594" s="107"/>
      <c r="N594" s="107"/>
      <c r="O594" s="107"/>
      <c r="P594" s="107"/>
      <c r="Q594" s="107"/>
      <c r="R594" s="107" t="s">
        <v>121</v>
      </c>
      <c r="S594" s="107">
        <v>0</v>
      </c>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row>
    <row r="595" spans="1:47" outlineLevel="1" x14ac:dyDescent="0.2">
      <c r="A595" s="108"/>
      <c r="B595" s="108"/>
      <c r="C595" s="124" t="s">
        <v>192</v>
      </c>
      <c r="D595" s="142"/>
      <c r="E595" s="133"/>
      <c r="F595" s="110"/>
      <c r="G595" s="110"/>
      <c r="H595" s="157">
        <v>0</v>
      </c>
      <c r="I595" s="110">
        <f t="shared" si="12"/>
        <v>0</v>
      </c>
      <c r="J595" s="315"/>
      <c r="K595" s="315"/>
      <c r="L595" s="107"/>
      <c r="M595" s="107"/>
      <c r="N595" s="107"/>
      <c r="O595" s="107"/>
      <c r="P595" s="107"/>
      <c r="Q595" s="107"/>
      <c r="R595" s="107" t="s">
        <v>121</v>
      </c>
      <c r="S595" s="107">
        <v>0</v>
      </c>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row>
    <row r="596" spans="1:47" outlineLevel="1" x14ac:dyDescent="0.2">
      <c r="A596" s="108"/>
      <c r="B596" s="108"/>
      <c r="C596" s="124" t="s">
        <v>565</v>
      </c>
      <c r="D596" s="142"/>
      <c r="E596" s="133">
        <v>410</v>
      </c>
      <c r="F596" s="110"/>
      <c r="G596" s="110"/>
      <c r="H596" s="157">
        <v>0</v>
      </c>
      <c r="I596" s="110">
        <f t="shared" si="12"/>
        <v>0</v>
      </c>
      <c r="J596" s="315"/>
      <c r="K596" s="315"/>
      <c r="L596" s="107"/>
      <c r="M596" s="107"/>
      <c r="N596" s="107"/>
      <c r="O596" s="107"/>
      <c r="P596" s="107"/>
      <c r="Q596" s="107"/>
      <c r="R596" s="107" t="s">
        <v>121</v>
      </c>
      <c r="S596" s="107">
        <v>0</v>
      </c>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row>
    <row r="597" spans="1:47" outlineLevel="1" x14ac:dyDescent="0.2">
      <c r="A597" s="108"/>
      <c r="B597" s="108"/>
      <c r="C597" s="124" t="s">
        <v>437</v>
      </c>
      <c r="D597" s="142"/>
      <c r="E597" s="133">
        <v>73</v>
      </c>
      <c r="F597" s="110"/>
      <c r="G597" s="110"/>
      <c r="H597" s="157">
        <v>0</v>
      </c>
      <c r="I597" s="110">
        <f t="shared" si="12"/>
        <v>0</v>
      </c>
      <c r="J597" s="315"/>
      <c r="K597" s="315"/>
      <c r="L597" s="107"/>
      <c r="M597" s="107"/>
      <c r="N597" s="107"/>
      <c r="O597" s="107"/>
      <c r="P597" s="107"/>
      <c r="Q597" s="107"/>
      <c r="R597" s="107" t="s">
        <v>121</v>
      </c>
      <c r="S597" s="107">
        <v>0</v>
      </c>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row>
    <row r="598" spans="1:47" outlineLevel="1" x14ac:dyDescent="0.2">
      <c r="A598" s="108">
        <v>173</v>
      </c>
      <c r="B598" s="108" t="s">
        <v>619</v>
      </c>
      <c r="C598" s="123" t="s">
        <v>620</v>
      </c>
      <c r="D598" s="141" t="s">
        <v>160</v>
      </c>
      <c r="E598" s="110">
        <v>60.74799999999999</v>
      </c>
      <c r="F598" s="110"/>
      <c r="G598" s="110">
        <f>ROUND(E598*F598,2)</f>
        <v>0</v>
      </c>
      <c r="H598" s="157" t="s">
        <v>811</v>
      </c>
      <c r="I598" s="110">
        <f t="shared" si="12"/>
        <v>0</v>
      </c>
      <c r="J598" s="315"/>
      <c r="K598" s="315"/>
      <c r="L598" s="107"/>
      <c r="M598" s="107"/>
      <c r="N598" s="107"/>
      <c r="O598" s="107"/>
      <c r="P598" s="107"/>
      <c r="Q598" s="107"/>
      <c r="R598" s="107" t="s">
        <v>119</v>
      </c>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row>
    <row r="599" spans="1:47" outlineLevel="1" x14ac:dyDescent="0.2">
      <c r="A599" s="108"/>
      <c r="B599" s="108"/>
      <c r="C599" s="124" t="s">
        <v>436</v>
      </c>
      <c r="D599" s="142"/>
      <c r="E599" s="133"/>
      <c r="F599" s="110"/>
      <c r="G599" s="110"/>
      <c r="H599" s="157">
        <v>0</v>
      </c>
      <c r="I599" s="110">
        <f t="shared" si="12"/>
        <v>0</v>
      </c>
      <c r="J599" s="315"/>
      <c r="K599" s="315"/>
      <c r="L599" s="107"/>
      <c r="M599" s="107"/>
      <c r="N599" s="107"/>
      <c r="O599" s="107"/>
      <c r="P599" s="107"/>
      <c r="Q599" s="107"/>
      <c r="R599" s="107" t="s">
        <v>121</v>
      </c>
      <c r="S599" s="107">
        <v>0</v>
      </c>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row>
    <row r="600" spans="1:47" outlineLevel="1" x14ac:dyDescent="0.2">
      <c r="A600" s="108"/>
      <c r="B600" s="108"/>
      <c r="C600" s="124" t="s">
        <v>192</v>
      </c>
      <c r="D600" s="142"/>
      <c r="E600" s="133"/>
      <c r="F600" s="110"/>
      <c r="G600" s="110"/>
      <c r="H600" s="157">
        <v>0</v>
      </c>
      <c r="I600" s="110">
        <f t="shared" si="12"/>
        <v>0</v>
      </c>
      <c r="J600" s="315"/>
      <c r="K600" s="315"/>
      <c r="L600" s="107"/>
      <c r="M600" s="107"/>
      <c r="N600" s="107"/>
      <c r="O600" s="107"/>
      <c r="P600" s="107"/>
      <c r="Q600" s="107"/>
      <c r="R600" s="107" t="s">
        <v>121</v>
      </c>
      <c r="S600" s="107">
        <v>0</v>
      </c>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row>
    <row r="601" spans="1:47" outlineLevel="1" x14ac:dyDescent="0.2">
      <c r="A601" s="108"/>
      <c r="B601" s="108"/>
      <c r="C601" s="124" t="s">
        <v>566</v>
      </c>
      <c r="D601" s="142"/>
      <c r="E601" s="133">
        <v>60.747999999999998</v>
      </c>
      <c r="F601" s="110"/>
      <c r="G601" s="110"/>
      <c r="H601" s="157">
        <v>0</v>
      </c>
      <c r="I601" s="110">
        <f t="shared" si="12"/>
        <v>0</v>
      </c>
      <c r="J601" s="315"/>
      <c r="K601" s="315"/>
      <c r="L601" s="107"/>
      <c r="M601" s="107"/>
      <c r="N601" s="107"/>
      <c r="O601" s="107"/>
      <c r="P601" s="107"/>
      <c r="Q601" s="107"/>
      <c r="R601" s="107" t="s">
        <v>121</v>
      </c>
      <c r="S601" s="107">
        <v>0</v>
      </c>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row>
    <row r="602" spans="1:47" outlineLevel="1" x14ac:dyDescent="0.2">
      <c r="A602" s="108">
        <v>174</v>
      </c>
      <c r="B602" s="108" t="s">
        <v>621</v>
      </c>
      <c r="C602" s="123" t="s">
        <v>622</v>
      </c>
      <c r="D602" s="141" t="s">
        <v>160</v>
      </c>
      <c r="E602" s="110">
        <v>81.27</v>
      </c>
      <c r="F602" s="110"/>
      <c r="G602" s="110">
        <f>ROUND(E602*F602,2)</f>
        <v>0</v>
      </c>
      <c r="H602" s="157" t="s">
        <v>811</v>
      </c>
      <c r="I602" s="110">
        <f t="shared" si="12"/>
        <v>0</v>
      </c>
      <c r="J602" s="315"/>
      <c r="K602" s="315"/>
      <c r="L602" s="107"/>
      <c r="M602" s="107"/>
      <c r="N602" s="107"/>
      <c r="O602" s="107"/>
      <c r="P602" s="107"/>
      <c r="Q602" s="107"/>
      <c r="R602" s="107" t="s">
        <v>119</v>
      </c>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row>
    <row r="603" spans="1:47" outlineLevel="1" x14ac:dyDescent="0.2">
      <c r="A603" s="108"/>
      <c r="B603" s="108"/>
      <c r="C603" s="124" t="s">
        <v>623</v>
      </c>
      <c r="D603" s="142"/>
      <c r="E603" s="133">
        <v>2.2200000000000002</v>
      </c>
      <c r="F603" s="110"/>
      <c r="G603" s="110"/>
      <c r="H603" s="157">
        <v>0</v>
      </c>
      <c r="I603" s="110">
        <f t="shared" si="12"/>
        <v>0</v>
      </c>
      <c r="J603" s="315"/>
      <c r="K603" s="315"/>
      <c r="L603" s="107"/>
      <c r="M603" s="107"/>
      <c r="N603" s="107"/>
      <c r="O603" s="107"/>
      <c r="P603" s="107"/>
      <c r="Q603" s="107"/>
      <c r="R603" s="107" t="s">
        <v>121</v>
      </c>
      <c r="S603" s="107">
        <v>0</v>
      </c>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row>
    <row r="604" spans="1:47" outlineLevel="1" x14ac:dyDescent="0.2">
      <c r="A604" s="108"/>
      <c r="B604" s="108"/>
      <c r="C604" s="124" t="s">
        <v>134</v>
      </c>
      <c r="D604" s="142"/>
      <c r="E604" s="133"/>
      <c r="F604" s="110"/>
      <c r="G604" s="110"/>
      <c r="H604" s="157">
        <v>0</v>
      </c>
      <c r="I604" s="110">
        <f t="shared" si="12"/>
        <v>0</v>
      </c>
      <c r="J604" s="315"/>
      <c r="K604" s="315"/>
      <c r="L604" s="107"/>
      <c r="M604" s="107"/>
      <c r="N604" s="107"/>
      <c r="O604" s="107"/>
      <c r="P604" s="107"/>
      <c r="Q604" s="107"/>
      <c r="R604" s="107" t="s">
        <v>121</v>
      </c>
      <c r="S604" s="107">
        <v>0</v>
      </c>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row>
    <row r="605" spans="1:47" outlineLevel="1" x14ac:dyDescent="0.2">
      <c r="A605" s="108"/>
      <c r="B605" s="108"/>
      <c r="C605" s="124" t="s">
        <v>436</v>
      </c>
      <c r="D605" s="142"/>
      <c r="E605" s="133"/>
      <c r="F605" s="110"/>
      <c r="G605" s="110"/>
      <c r="H605" s="157">
        <v>0</v>
      </c>
      <c r="I605" s="110">
        <f t="shared" si="12"/>
        <v>0</v>
      </c>
      <c r="J605" s="315"/>
      <c r="K605" s="315"/>
      <c r="L605" s="107"/>
      <c r="M605" s="107"/>
      <c r="N605" s="107"/>
      <c r="O605" s="107"/>
      <c r="P605" s="107"/>
      <c r="Q605" s="107"/>
      <c r="R605" s="107" t="s">
        <v>121</v>
      </c>
      <c r="S605" s="107">
        <v>0</v>
      </c>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row>
    <row r="606" spans="1:47" outlineLevel="1" x14ac:dyDescent="0.2">
      <c r="A606" s="108"/>
      <c r="B606" s="108"/>
      <c r="C606" s="124" t="s">
        <v>192</v>
      </c>
      <c r="D606" s="142"/>
      <c r="E606" s="133"/>
      <c r="F606" s="110"/>
      <c r="G606" s="110"/>
      <c r="H606" s="157">
        <v>0</v>
      </c>
      <c r="I606" s="110">
        <f t="shared" si="12"/>
        <v>0</v>
      </c>
      <c r="J606" s="315"/>
      <c r="K606" s="315"/>
      <c r="L606" s="107"/>
      <c r="M606" s="107"/>
      <c r="N606" s="107"/>
      <c r="O606" s="107"/>
      <c r="P606" s="107"/>
      <c r="Q606" s="107"/>
      <c r="R606" s="107" t="s">
        <v>121</v>
      </c>
      <c r="S606" s="107">
        <v>0</v>
      </c>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row>
    <row r="607" spans="1:47" outlineLevel="1" x14ac:dyDescent="0.2">
      <c r="A607" s="108"/>
      <c r="B607" s="108"/>
      <c r="C607" s="124" t="s">
        <v>569</v>
      </c>
      <c r="D607" s="142"/>
      <c r="E607" s="133">
        <v>51.93</v>
      </c>
      <c r="F607" s="110"/>
      <c r="G607" s="110"/>
      <c r="H607" s="157">
        <v>0</v>
      </c>
      <c r="I607" s="110">
        <f t="shared" si="12"/>
        <v>0</v>
      </c>
      <c r="J607" s="315"/>
      <c r="K607" s="315"/>
      <c r="L607" s="107"/>
      <c r="M607" s="107"/>
      <c r="N607" s="107"/>
      <c r="O607" s="107"/>
      <c r="P607" s="107"/>
      <c r="Q607" s="107"/>
      <c r="R607" s="107" t="s">
        <v>121</v>
      </c>
      <c r="S607" s="107">
        <v>0</v>
      </c>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row>
    <row r="608" spans="1:47" outlineLevel="1" x14ac:dyDescent="0.2">
      <c r="A608" s="108"/>
      <c r="B608" s="108"/>
      <c r="C608" s="124" t="s">
        <v>570</v>
      </c>
      <c r="D608" s="142"/>
      <c r="E608" s="133">
        <v>27.12</v>
      </c>
      <c r="F608" s="110"/>
      <c r="G608" s="110"/>
      <c r="H608" s="157">
        <v>0</v>
      </c>
      <c r="I608" s="110">
        <f t="shared" si="12"/>
        <v>0</v>
      </c>
      <c r="J608" s="315"/>
      <c r="K608" s="315"/>
      <c r="L608" s="107"/>
      <c r="M608" s="107"/>
      <c r="N608" s="107"/>
      <c r="O608" s="107"/>
      <c r="P608" s="107"/>
      <c r="Q608" s="107"/>
      <c r="R608" s="107" t="s">
        <v>121</v>
      </c>
      <c r="S608" s="107">
        <v>0</v>
      </c>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row>
    <row r="609" spans="1:47" outlineLevel="1" x14ac:dyDescent="0.2">
      <c r="A609" s="108">
        <v>175</v>
      </c>
      <c r="B609" s="108" t="s">
        <v>624</v>
      </c>
      <c r="C609" s="123" t="s">
        <v>625</v>
      </c>
      <c r="D609" s="141" t="s">
        <v>128</v>
      </c>
      <c r="E609" s="110">
        <v>117.81165000000001</v>
      </c>
      <c r="F609" s="110"/>
      <c r="G609" s="110">
        <f>ROUND(E609*F609,2)</f>
        <v>0</v>
      </c>
      <c r="H609" s="157" t="s">
        <v>811</v>
      </c>
      <c r="I609" s="110">
        <f t="shared" si="12"/>
        <v>0</v>
      </c>
      <c r="J609" s="315"/>
      <c r="K609" s="315"/>
      <c r="L609" s="107"/>
      <c r="M609" s="107"/>
      <c r="N609" s="107"/>
      <c r="O609" s="107"/>
      <c r="P609" s="107"/>
      <c r="Q609" s="107"/>
      <c r="R609" s="107" t="s">
        <v>183</v>
      </c>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row>
    <row r="610" spans="1:47" outlineLevel="1" x14ac:dyDescent="0.2">
      <c r="A610" s="108"/>
      <c r="B610" s="108"/>
      <c r="C610" s="124" t="s">
        <v>436</v>
      </c>
      <c r="D610" s="142"/>
      <c r="E610" s="133"/>
      <c r="F610" s="110"/>
      <c r="G610" s="110"/>
      <c r="H610" s="157">
        <v>0</v>
      </c>
      <c r="I610" s="110">
        <f t="shared" si="12"/>
        <v>0</v>
      </c>
      <c r="J610" s="315"/>
      <c r="K610" s="315"/>
      <c r="L610" s="107"/>
      <c r="M610" s="107"/>
      <c r="N610" s="107"/>
      <c r="O610" s="107"/>
      <c r="P610" s="107"/>
      <c r="Q610" s="107"/>
      <c r="R610" s="107" t="s">
        <v>121</v>
      </c>
      <c r="S610" s="107">
        <v>0</v>
      </c>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row>
    <row r="611" spans="1:47" outlineLevel="1" x14ac:dyDescent="0.2">
      <c r="A611" s="108"/>
      <c r="B611" s="108"/>
      <c r="C611" s="124" t="s">
        <v>192</v>
      </c>
      <c r="D611" s="142"/>
      <c r="E611" s="133"/>
      <c r="F611" s="110"/>
      <c r="G611" s="110"/>
      <c r="H611" s="157">
        <v>0</v>
      </c>
      <c r="I611" s="110">
        <f t="shared" si="12"/>
        <v>0</v>
      </c>
      <c r="J611" s="315"/>
      <c r="K611" s="315"/>
      <c r="L611" s="107"/>
      <c r="M611" s="107"/>
      <c r="N611" s="107"/>
      <c r="O611" s="107"/>
      <c r="P611" s="107"/>
      <c r="Q611" s="107"/>
      <c r="R611" s="107" t="s">
        <v>121</v>
      </c>
      <c r="S611" s="107">
        <v>0</v>
      </c>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row>
    <row r="612" spans="1:47" outlineLevel="1" x14ac:dyDescent="0.2">
      <c r="A612" s="108"/>
      <c r="B612" s="108"/>
      <c r="C612" s="126" t="s">
        <v>578</v>
      </c>
      <c r="D612" s="144"/>
      <c r="E612" s="134"/>
      <c r="F612" s="110"/>
      <c r="G612" s="110"/>
      <c r="H612" s="157">
        <v>0</v>
      </c>
      <c r="I612" s="110">
        <f t="shared" si="12"/>
        <v>0</v>
      </c>
      <c r="J612" s="315"/>
      <c r="K612" s="315"/>
      <c r="L612" s="107"/>
      <c r="M612" s="107"/>
      <c r="N612" s="107"/>
      <c r="O612" s="107"/>
      <c r="P612" s="107"/>
      <c r="Q612" s="107"/>
      <c r="R612" s="107" t="s">
        <v>121</v>
      </c>
      <c r="S612" s="107">
        <v>2</v>
      </c>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row>
    <row r="613" spans="1:47" outlineLevel="1" x14ac:dyDescent="0.2">
      <c r="A613" s="108"/>
      <c r="B613" s="108"/>
      <c r="C613" s="127" t="s">
        <v>626</v>
      </c>
      <c r="D613" s="144"/>
      <c r="E613" s="134">
        <v>82</v>
      </c>
      <c r="F613" s="110"/>
      <c r="G613" s="110"/>
      <c r="H613" s="157">
        <v>0</v>
      </c>
      <c r="I613" s="110">
        <f t="shared" si="12"/>
        <v>0</v>
      </c>
      <c r="J613" s="315"/>
      <c r="K613" s="315"/>
      <c r="L613" s="107"/>
      <c r="M613" s="107"/>
      <c r="N613" s="107"/>
      <c r="O613" s="107"/>
      <c r="P613" s="107"/>
      <c r="Q613" s="107"/>
      <c r="R613" s="107" t="s">
        <v>121</v>
      </c>
      <c r="S613" s="107">
        <v>2</v>
      </c>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row>
    <row r="614" spans="1:47" outlineLevel="1" x14ac:dyDescent="0.2">
      <c r="A614" s="108"/>
      <c r="B614" s="108"/>
      <c r="C614" s="127" t="s">
        <v>627</v>
      </c>
      <c r="D614" s="144"/>
      <c r="E614" s="134">
        <v>14.6</v>
      </c>
      <c r="F614" s="110"/>
      <c r="G614" s="110"/>
      <c r="H614" s="157">
        <v>0</v>
      </c>
      <c r="I614" s="110">
        <f t="shared" si="12"/>
        <v>0</v>
      </c>
      <c r="J614" s="315"/>
      <c r="K614" s="315"/>
      <c r="L614" s="107"/>
      <c r="M614" s="107"/>
      <c r="N614" s="107"/>
      <c r="O614" s="107"/>
      <c r="P614" s="107"/>
      <c r="Q614" s="107"/>
      <c r="R614" s="107" t="s">
        <v>121</v>
      </c>
      <c r="S614" s="107">
        <v>2</v>
      </c>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row>
    <row r="615" spans="1:47" outlineLevel="1" x14ac:dyDescent="0.2">
      <c r="A615" s="108"/>
      <c r="B615" s="108"/>
      <c r="C615" s="127" t="s">
        <v>628</v>
      </c>
      <c r="D615" s="144"/>
      <c r="E615" s="134">
        <v>7.7895000000000003</v>
      </c>
      <c r="F615" s="110"/>
      <c r="G615" s="110"/>
      <c r="H615" s="157">
        <v>0</v>
      </c>
      <c r="I615" s="110">
        <f t="shared" si="12"/>
        <v>0</v>
      </c>
      <c r="J615" s="315"/>
      <c r="K615" s="315"/>
      <c r="L615" s="107"/>
      <c r="M615" s="107"/>
      <c r="N615" s="107"/>
      <c r="O615" s="107"/>
      <c r="P615" s="107"/>
      <c r="Q615" s="107"/>
      <c r="R615" s="107" t="s">
        <v>121</v>
      </c>
      <c r="S615" s="107">
        <v>2</v>
      </c>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row>
    <row r="616" spans="1:47" outlineLevel="1" x14ac:dyDescent="0.2">
      <c r="A616" s="108"/>
      <c r="B616" s="108"/>
      <c r="C616" s="127" t="s">
        <v>629</v>
      </c>
      <c r="D616" s="144"/>
      <c r="E616" s="134">
        <v>2.7120000000000002</v>
      </c>
      <c r="F616" s="110"/>
      <c r="G616" s="110"/>
      <c r="H616" s="157">
        <v>0</v>
      </c>
      <c r="I616" s="110">
        <f t="shared" si="12"/>
        <v>0</v>
      </c>
      <c r="J616" s="315"/>
      <c r="K616" s="315"/>
      <c r="L616" s="107"/>
      <c r="M616" s="107"/>
      <c r="N616" s="107"/>
      <c r="O616" s="107"/>
      <c r="P616" s="107"/>
      <c r="Q616" s="107"/>
      <c r="R616" s="107" t="s">
        <v>121</v>
      </c>
      <c r="S616" s="107">
        <v>2</v>
      </c>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row>
    <row r="617" spans="1:47" outlineLevel="1" x14ac:dyDescent="0.2">
      <c r="A617" s="108"/>
      <c r="B617" s="108"/>
      <c r="C617" s="126" t="s">
        <v>585</v>
      </c>
      <c r="D617" s="144"/>
      <c r="E617" s="134"/>
      <c r="F617" s="110"/>
      <c r="G617" s="110"/>
      <c r="H617" s="157">
        <v>0</v>
      </c>
      <c r="I617" s="110">
        <f t="shared" si="12"/>
        <v>0</v>
      </c>
      <c r="J617" s="315"/>
      <c r="K617" s="315"/>
      <c r="L617" s="107"/>
      <c r="M617" s="107"/>
      <c r="N617" s="107"/>
      <c r="O617" s="107"/>
      <c r="P617" s="107"/>
      <c r="Q617" s="107"/>
      <c r="R617" s="107" t="s">
        <v>121</v>
      </c>
      <c r="S617" s="107">
        <v>0</v>
      </c>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row>
    <row r="618" spans="1:47" outlineLevel="1" x14ac:dyDescent="0.2">
      <c r="A618" s="108"/>
      <c r="B618" s="108"/>
      <c r="C618" s="124" t="s">
        <v>630</v>
      </c>
      <c r="D618" s="142"/>
      <c r="E618" s="133">
        <v>117.81165</v>
      </c>
      <c r="F618" s="110"/>
      <c r="G618" s="110"/>
      <c r="H618" s="157">
        <v>0</v>
      </c>
      <c r="I618" s="110">
        <f t="shared" si="12"/>
        <v>0</v>
      </c>
      <c r="J618" s="315"/>
      <c r="K618" s="315"/>
      <c r="L618" s="107"/>
      <c r="M618" s="107"/>
      <c r="N618" s="107"/>
      <c r="O618" s="107"/>
      <c r="P618" s="107"/>
      <c r="Q618" s="107"/>
      <c r="R618" s="107" t="s">
        <v>121</v>
      </c>
      <c r="S618" s="107">
        <v>0</v>
      </c>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row>
    <row r="619" spans="1:47" outlineLevel="1" x14ac:dyDescent="0.2">
      <c r="A619" s="108">
        <v>176</v>
      </c>
      <c r="B619" s="108" t="s">
        <v>631</v>
      </c>
      <c r="C619" s="123" t="s">
        <v>632</v>
      </c>
      <c r="D619" s="141" t="s">
        <v>128</v>
      </c>
      <c r="E619" s="110">
        <v>85.00800000000001</v>
      </c>
      <c r="F619" s="110"/>
      <c r="G619" s="110">
        <f>ROUND(E619*F619,2)</f>
        <v>0</v>
      </c>
      <c r="H619" s="157" t="s">
        <v>811</v>
      </c>
      <c r="I619" s="110">
        <f t="shared" si="12"/>
        <v>0</v>
      </c>
      <c r="J619" s="315"/>
      <c r="K619" s="315"/>
      <c r="L619" s="107"/>
      <c r="M619" s="107"/>
      <c r="N619" s="107"/>
      <c r="O619" s="107"/>
      <c r="P619" s="107"/>
      <c r="Q619" s="107"/>
      <c r="R619" s="107" t="s">
        <v>183</v>
      </c>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row>
    <row r="620" spans="1:47" outlineLevel="1" x14ac:dyDescent="0.2">
      <c r="A620" s="108"/>
      <c r="B620" s="108"/>
      <c r="C620" s="124" t="s">
        <v>436</v>
      </c>
      <c r="D620" s="142"/>
      <c r="E620" s="133"/>
      <c r="F620" s="110"/>
      <c r="G620" s="110"/>
      <c r="H620" s="157">
        <v>0</v>
      </c>
      <c r="I620" s="110">
        <f t="shared" si="12"/>
        <v>0</v>
      </c>
      <c r="J620" s="315"/>
      <c r="K620" s="315"/>
      <c r="L620" s="107"/>
      <c r="M620" s="107"/>
      <c r="N620" s="107"/>
      <c r="O620" s="107"/>
      <c r="P620" s="107"/>
      <c r="Q620" s="107"/>
      <c r="R620" s="107" t="s">
        <v>121</v>
      </c>
      <c r="S620" s="107">
        <v>0</v>
      </c>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row>
    <row r="621" spans="1:47" outlineLevel="1" x14ac:dyDescent="0.2">
      <c r="A621" s="108"/>
      <c r="B621" s="108"/>
      <c r="C621" s="124" t="s">
        <v>192</v>
      </c>
      <c r="D621" s="142"/>
      <c r="E621" s="133"/>
      <c r="F621" s="110"/>
      <c r="G621" s="110"/>
      <c r="H621" s="157">
        <v>0</v>
      </c>
      <c r="I621" s="110">
        <f t="shared" si="12"/>
        <v>0</v>
      </c>
      <c r="J621" s="315"/>
      <c r="K621" s="315"/>
      <c r="L621" s="107"/>
      <c r="M621" s="107"/>
      <c r="N621" s="107"/>
      <c r="O621" s="107"/>
      <c r="P621" s="107"/>
      <c r="Q621" s="107"/>
      <c r="R621" s="107" t="s">
        <v>121</v>
      </c>
      <c r="S621" s="107">
        <v>0</v>
      </c>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row>
    <row r="622" spans="1:47" outlineLevel="1" x14ac:dyDescent="0.2">
      <c r="A622" s="108"/>
      <c r="B622" s="108"/>
      <c r="C622" s="126" t="s">
        <v>578</v>
      </c>
      <c r="D622" s="144"/>
      <c r="E622" s="134"/>
      <c r="F622" s="110"/>
      <c r="G622" s="110"/>
      <c r="H622" s="157">
        <v>0</v>
      </c>
      <c r="I622" s="110">
        <f t="shared" si="12"/>
        <v>0</v>
      </c>
      <c r="J622" s="315"/>
      <c r="K622" s="315"/>
      <c r="L622" s="107"/>
      <c r="M622" s="107"/>
      <c r="N622" s="107"/>
      <c r="O622" s="107"/>
      <c r="P622" s="107"/>
      <c r="Q622" s="107"/>
      <c r="R622" s="107" t="s">
        <v>121</v>
      </c>
      <c r="S622" s="107">
        <v>2</v>
      </c>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row>
    <row r="623" spans="1:47" outlineLevel="1" x14ac:dyDescent="0.2">
      <c r="A623" s="108"/>
      <c r="B623" s="108"/>
      <c r="C623" s="127" t="s">
        <v>633</v>
      </c>
      <c r="D623" s="144"/>
      <c r="E623" s="134">
        <v>65.599999999999994</v>
      </c>
      <c r="F623" s="110"/>
      <c r="G623" s="110"/>
      <c r="H623" s="157">
        <v>0</v>
      </c>
      <c r="I623" s="110">
        <f t="shared" si="12"/>
        <v>0</v>
      </c>
      <c r="J623" s="315"/>
      <c r="K623" s="315"/>
      <c r="L623" s="107"/>
      <c r="M623" s="107"/>
      <c r="N623" s="107"/>
      <c r="O623" s="107"/>
      <c r="P623" s="107"/>
      <c r="Q623" s="107"/>
      <c r="R623" s="107" t="s">
        <v>121</v>
      </c>
      <c r="S623" s="107">
        <v>2</v>
      </c>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row>
    <row r="624" spans="1:47" outlineLevel="1" x14ac:dyDescent="0.2">
      <c r="A624" s="108"/>
      <c r="B624" s="108"/>
      <c r="C624" s="127" t="s">
        <v>634</v>
      </c>
      <c r="D624" s="144"/>
      <c r="E624" s="134">
        <v>11.68</v>
      </c>
      <c r="F624" s="110"/>
      <c r="G624" s="110"/>
      <c r="H624" s="157">
        <v>0</v>
      </c>
      <c r="I624" s="110">
        <f t="shared" si="12"/>
        <v>0</v>
      </c>
      <c r="J624" s="315"/>
      <c r="K624" s="315"/>
      <c r="L624" s="107"/>
      <c r="M624" s="107"/>
      <c r="N624" s="107"/>
      <c r="O624" s="107"/>
      <c r="P624" s="107"/>
      <c r="Q624" s="107"/>
      <c r="R624" s="107" t="s">
        <v>121</v>
      </c>
      <c r="S624" s="107">
        <v>2</v>
      </c>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row>
    <row r="625" spans="1:47" outlineLevel="1" x14ac:dyDescent="0.2">
      <c r="A625" s="108"/>
      <c r="B625" s="108"/>
      <c r="C625" s="126" t="s">
        <v>585</v>
      </c>
      <c r="D625" s="144"/>
      <c r="E625" s="134"/>
      <c r="F625" s="110"/>
      <c r="G625" s="110"/>
      <c r="H625" s="157">
        <v>0</v>
      </c>
      <c r="I625" s="110">
        <f t="shared" si="12"/>
        <v>0</v>
      </c>
      <c r="J625" s="315"/>
      <c r="K625" s="315"/>
      <c r="L625" s="107"/>
      <c r="M625" s="107"/>
      <c r="N625" s="107"/>
      <c r="O625" s="107"/>
      <c r="P625" s="107"/>
      <c r="Q625" s="107"/>
      <c r="R625" s="107" t="s">
        <v>121</v>
      </c>
      <c r="S625" s="107">
        <v>0</v>
      </c>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row>
    <row r="626" spans="1:47" outlineLevel="1" x14ac:dyDescent="0.2">
      <c r="A626" s="108"/>
      <c r="B626" s="108"/>
      <c r="C626" s="124" t="s">
        <v>635</v>
      </c>
      <c r="D626" s="142"/>
      <c r="E626" s="133">
        <v>85.007999999999996</v>
      </c>
      <c r="F626" s="110"/>
      <c r="G626" s="110"/>
      <c r="H626" s="157">
        <v>0</v>
      </c>
      <c r="I626" s="110">
        <f t="shared" si="12"/>
        <v>0</v>
      </c>
      <c r="J626" s="315"/>
      <c r="K626" s="315"/>
      <c r="L626" s="107"/>
      <c r="M626" s="107"/>
      <c r="N626" s="107"/>
      <c r="O626" s="107"/>
      <c r="P626" s="107"/>
      <c r="Q626" s="107"/>
      <c r="R626" s="107" t="s">
        <v>121</v>
      </c>
      <c r="S626" s="107">
        <v>0</v>
      </c>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row>
    <row r="627" spans="1:47" outlineLevel="1" x14ac:dyDescent="0.2">
      <c r="A627" s="108">
        <v>177</v>
      </c>
      <c r="B627" s="108" t="s">
        <v>636</v>
      </c>
      <c r="C627" s="123" t="s">
        <v>637</v>
      </c>
      <c r="D627" s="141" t="s">
        <v>160</v>
      </c>
      <c r="E627" s="110">
        <v>66.822800000000001</v>
      </c>
      <c r="F627" s="110"/>
      <c r="G627" s="110">
        <f>ROUND(E627*F627,2)</f>
        <v>0</v>
      </c>
      <c r="H627" s="157" t="s">
        <v>811</v>
      </c>
      <c r="I627" s="110">
        <f t="shared" si="12"/>
        <v>0</v>
      </c>
      <c r="J627" s="315"/>
      <c r="K627" s="315"/>
      <c r="L627" s="107"/>
      <c r="M627" s="107"/>
      <c r="N627" s="107"/>
      <c r="O627" s="107"/>
      <c r="P627" s="107"/>
      <c r="Q627" s="107"/>
      <c r="R627" s="107" t="s">
        <v>183</v>
      </c>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row>
    <row r="628" spans="1:47" outlineLevel="1" x14ac:dyDescent="0.2">
      <c r="A628" s="108"/>
      <c r="B628" s="108"/>
      <c r="C628" s="124" t="s">
        <v>436</v>
      </c>
      <c r="D628" s="142"/>
      <c r="E628" s="133"/>
      <c r="F628" s="110"/>
      <c r="G628" s="110"/>
      <c r="H628" s="157">
        <v>0</v>
      </c>
      <c r="I628" s="110">
        <f t="shared" si="12"/>
        <v>0</v>
      </c>
      <c r="J628" s="315"/>
      <c r="K628" s="315"/>
      <c r="L628" s="107"/>
      <c r="M628" s="107"/>
      <c r="N628" s="107"/>
      <c r="O628" s="107"/>
      <c r="P628" s="107"/>
      <c r="Q628" s="107"/>
      <c r="R628" s="107" t="s">
        <v>121</v>
      </c>
      <c r="S628" s="107">
        <v>0</v>
      </c>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row>
    <row r="629" spans="1:47" outlineLevel="1" x14ac:dyDescent="0.2">
      <c r="A629" s="108"/>
      <c r="B629" s="108"/>
      <c r="C629" s="124" t="s">
        <v>192</v>
      </c>
      <c r="D629" s="142"/>
      <c r="E629" s="133"/>
      <c r="F629" s="110"/>
      <c r="G629" s="110"/>
      <c r="H629" s="157">
        <v>0</v>
      </c>
      <c r="I629" s="110">
        <f t="shared" si="12"/>
        <v>0</v>
      </c>
      <c r="J629" s="315"/>
      <c r="K629" s="315"/>
      <c r="L629" s="107"/>
      <c r="M629" s="107"/>
      <c r="N629" s="107"/>
      <c r="O629" s="107"/>
      <c r="P629" s="107"/>
      <c r="Q629" s="107"/>
      <c r="R629" s="107" t="s">
        <v>121</v>
      </c>
      <c r="S629" s="107">
        <v>0</v>
      </c>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row>
    <row r="630" spans="1:47" outlineLevel="1" x14ac:dyDescent="0.2">
      <c r="A630" s="108"/>
      <c r="B630" s="108"/>
      <c r="C630" s="124" t="s">
        <v>638</v>
      </c>
      <c r="D630" s="142"/>
      <c r="E630" s="133">
        <v>66.822800000000001</v>
      </c>
      <c r="F630" s="110"/>
      <c r="G630" s="110"/>
      <c r="H630" s="157">
        <v>0</v>
      </c>
      <c r="I630" s="110">
        <f t="shared" si="12"/>
        <v>0</v>
      </c>
      <c r="J630" s="315"/>
      <c r="K630" s="315"/>
      <c r="L630" s="107"/>
      <c r="M630" s="107"/>
      <c r="N630" s="107"/>
      <c r="O630" s="107"/>
      <c r="P630" s="107"/>
      <c r="Q630" s="107"/>
      <c r="R630" s="107" t="s">
        <v>121</v>
      </c>
      <c r="S630" s="107">
        <v>0</v>
      </c>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row>
    <row r="631" spans="1:47" outlineLevel="1" x14ac:dyDescent="0.2">
      <c r="A631" s="108">
        <v>178</v>
      </c>
      <c r="B631" s="108" t="s">
        <v>639</v>
      </c>
      <c r="C631" s="123" t="s">
        <v>640</v>
      </c>
      <c r="D631" s="141" t="s">
        <v>160</v>
      </c>
      <c r="E631" s="110">
        <v>2.4419999999999997</v>
      </c>
      <c r="F631" s="110"/>
      <c r="G631" s="110">
        <f>ROUND(E631*F631,2)</f>
        <v>0</v>
      </c>
      <c r="H631" s="157" t="s">
        <v>810</v>
      </c>
      <c r="I631" s="110">
        <f t="shared" si="12"/>
        <v>0</v>
      </c>
      <c r="J631" s="315"/>
      <c r="K631" s="315"/>
      <c r="L631" s="107"/>
      <c r="M631" s="107"/>
      <c r="N631" s="107"/>
      <c r="O631" s="107"/>
      <c r="P631" s="107"/>
      <c r="Q631" s="107"/>
      <c r="R631" s="107" t="s">
        <v>183</v>
      </c>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row>
    <row r="632" spans="1:47" outlineLevel="1" x14ac:dyDescent="0.2">
      <c r="A632" s="108"/>
      <c r="B632" s="108"/>
      <c r="C632" s="124" t="s">
        <v>641</v>
      </c>
      <c r="D632" s="142"/>
      <c r="E632" s="133">
        <v>2.4420000000000002</v>
      </c>
      <c r="F632" s="110"/>
      <c r="G632" s="110"/>
      <c r="H632" s="157">
        <v>0</v>
      </c>
      <c r="I632" s="110">
        <f t="shared" si="12"/>
        <v>0</v>
      </c>
      <c r="J632" s="315"/>
      <c r="K632" s="315"/>
      <c r="L632" s="107"/>
      <c r="M632" s="107"/>
      <c r="N632" s="107"/>
      <c r="O632" s="107"/>
      <c r="P632" s="107"/>
      <c r="Q632" s="107"/>
      <c r="R632" s="107" t="s">
        <v>121</v>
      </c>
      <c r="S632" s="107">
        <v>0</v>
      </c>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row>
    <row r="633" spans="1:47" outlineLevel="1" x14ac:dyDescent="0.2">
      <c r="A633" s="108">
        <v>179</v>
      </c>
      <c r="B633" s="108" t="s">
        <v>642</v>
      </c>
      <c r="C633" s="123" t="s">
        <v>643</v>
      </c>
      <c r="D633" s="141" t="s">
        <v>0</v>
      </c>
      <c r="E633" s="110">
        <v>2.2999999999999998</v>
      </c>
      <c r="F633" s="110"/>
      <c r="G633" s="110">
        <f>ROUND(E633*F633,2)</f>
        <v>0</v>
      </c>
      <c r="H633" s="157" t="s">
        <v>811</v>
      </c>
      <c r="I633" s="110">
        <f t="shared" si="12"/>
        <v>0</v>
      </c>
      <c r="J633" s="315"/>
      <c r="K633" s="315"/>
      <c r="L633" s="107"/>
      <c r="M633" s="107"/>
      <c r="N633" s="107"/>
      <c r="O633" s="107"/>
      <c r="P633" s="107"/>
      <c r="Q633" s="107"/>
      <c r="R633" s="107" t="s">
        <v>119</v>
      </c>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row>
    <row r="634" spans="1:47" x14ac:dyDescent="0.2">
      <c r="A634" s="109" t="s">
        <v>114</v>
      </c>
      <c r="B634" s="109" t="s">
        <v>76</v>
      </c>
      <c r="C634" s="125" t="s">
        <v>77</v>
      </c>
      <c r="D634" s="143"/>
      <c r="E634" s="111"/>
      <c r="F634" s="111"/>
      <c r="G634" s="111">
        <f>SUMIF(R635:R637,"&lt;&gt;NOR",G635:G637)</f>
        <v>0</v>
      </c>
      <c r="H634" s="158"/>
      <c r="I634" s="111">
        <f t="shared" si="12"/>
        <v>0</v>
      </c>
      <c r="J634" s="318"/>
      <c r="K634" s="318"/>
      <c r="R634" t="s">
        <v>115</v>
      </c>
    </row>
    <row r="635" spans="1:47" outlineLevel="1" x14ac:dyDescent="0.2">
      <c r="A635" s="108">
        <v>180</v>
      </c>
      <c r="B635" s="108" t="s">
        <v>644</v>
      </c>
      <c r="C635" s="123" t="s">
        <v>645</v>
      </c>
      <c r="D635" s="141" t="s">
        <v>179</v>
      </c>
      <c r="E635" s="110">
        <v>18.8</v>
      </c>
      <c r="F635" s="110"/>
      <c r="G635" s="110">
        <f>ROUND(E635*F635,2)</f>
        <v>0</v>
      </c>
      <c r="H635" s="157" t="s">
        <v>811</v>
      </c>
      <c r="I635" s="110">
        <f t="shared" si="12"/>
        <v>0</v>
      </c>
      <c r="J635" s="315"/>
      <c r="K635" s="315"/>
      <c r="L635" s="107"/>
      <c r="M635" s="107"/>
      <c r="N635" s="107"/>
      <c r="O635" s="107"/>
      <c r="P635" s="107"/>
      <c r="Q635" s="107"/>
      <c r="R635" s="107" t="s">
        <v>119</v>
      </c>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row>
    <row r="636" spans="1:47" outlineLevel="1" x14ac:dyDescent="0.2">
      <c r="A636" s="108"/>
      <c r="B636" s="108"/>
      <c r="C636" s="124" t="s">
        <v>646</v>
      </c>
      <c r="D636" s="142"/>
      <c r="E636" s="133">
        <v>18.8</v>
      </c>
      <c r="F636" s="110"/>
      <c r="G636" s="110"/>
      <c r="H636" s="157">
        <v>0</v>
      </c>
      <c r="I636" s="110">
        <f t="shared" si="12"/>
        <v>0</v>
      </c>
      <c r="J636" s="315"/>
      <c r="K636" s="315"/>
      <c r="L636" s="107"/>
      <c r="M636" s="107"/>
      <c r="N636" s="107"/>
      <c r="O636" s="107"/>
      <c r="P636" s="107"/>
      <c r="Q636" s="107"/>
      <c r="R636" s="107" t="s">
        <v>121</v>
      </c>
      <c r="S636" s="107">
        <v>0</v>
      </c>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row>
    <row r="637" spans="1:47" outlineLevel="1" x14ac:dyDescent="0.2">
      <c r="A637" s="108">
        <v>181</v>
      </c>
      <c r="B637" s="108" t="s">
        <v>647</v>
      </c>
      <c r="C637" s="123" t="s">
        <v>648</v>
      </c>
      <c r="D637" s="141" t="s">
        <v>0</v>
      </c>
      <c r="E637" s="110">
        <v>2</v>
      </c>
      <c r="F637" s="110"/>
      <c r="G637" s="110">
        <f>ROUND(E637*F637,2)</f>
        <v>0</v>
      </c>
      <c r="H637" s="157" t="s">
        <v>811</v>
      </c>
      <c r="I637" s="110">
        <f t="shared" si="12"/>
        <v>0</v>
      </c>
      <c r="J637" s="315"/>
      <c r="K637" s="315"/>
      <c r="L637" s="107"/>
      <c r="M637" s="107"/>
      <c r="N637" s="107"/>
      <c r="O637" s="107"/>
      <c r="P637" s="107"/>
      <c r="Q637" s="107"/>
      <c r="R637" s="107" t="s">
        <v>119</v>
      </c>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row>
    <row r="638" spans="1:47" x14ac:dyDescent="0.2">
      <c r="A638" s="109" t="s">
        <v>114</v>
      </c>
      <c r="B638" s="109" t="s">
        <v>78</v>
      </c>
      <c r="C638" s="125" t="s">
        <v>79</v>
      </c>
      <c r="D638" s="143"/>
      <c r="E638" s="111"/>
      <c r="F638" s="111"/>
      <c r="G638" s="111">
        <f>SUMIF(R639:R647,"&lt;&gt;NOR",G639:G647)</f>
        <v>0</v>
      </c>
      <c r="H638" s="158"/>
      <c r="I638" s="111">
        <f t="shared" si="12"/>
        <v>0</v>
      </c>
      <c r="J638" s="318"/>
      <c r="K638" s="318"/>
      <c r="R638" t="s">
        <v>115</v>
      </c>
    </row>
    <row r="639" spans="1:47" outlineLevel="1" x14ac:dyDescent="0.2">
      <c r="A639" s="108">
        <v>182</v>
      </c>
      <c r="B639" s="108" t="s">
        <v>649</v>
      </c>
      <c r="C639" s="123" t="s">
        <v>650</v>
      </c>
      <c r="D639" s="141" t="s">
        <v>160</v>
      </c>
      <c r="E639" s="110">
        <v>60.74799999999999</v>
      </c>
      <c r="F639" s="110"/>
      <c r="G639" s="110">
        <f>ROUND(E639*F639,2)</f>
        <v>0</v>
      </c>
      <c r="H639" s="157" t="s">
        <v>811</v>
      </c>
      <c r="I639" s="110">
        <f t="shared" si="12"/>
        <v>0</v>
      </c>
      <c r="J639" s="315"/>
      <c r="K639" s="315"/>
      <c r="L639" s="107"/>
      <c r="M639" s="107"/>
      <c r="N639" s="107"/>
      <c r="O639" s="107"/>
      <c r="P639" s="107"/>
      <c r="Q639" s="107"/>
      <c r="R639" s="107" t="s">
        <v>119</v>
      </c>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row>
    <row r="640" spans="1:47" outlineLevel="1" x14ac:dyDescent="0.2">
      <c r="A640" s="108"/>
      <c r="B640" s="108"/>
      <c r="C640" s="124" t="s">
        <v>436</v>
      </c>
      <c r="D640" s="142"/>
      <c r="E640" s="133"/>
      <c r="F640" s="110"/>
      <c r="G640" s="110"/>
      <c r="H640" s="157">
        <v>0</v>
      </c>
      <c r="I640" s="110">
        <f t="shared" si="12"/>
        <v>0</v>
      </c>
      <c r="J640" s="315"/>
      <c r="K640" s="315"/>
      <c r="L640" s="107"/>
      <c r="M640" s="107"/>
      <c r="N640" s="107"/>
      <c r="O640" s="107"/>
      <c r="P640" s="107"/>
      <c r="Q640" s="107"/>
      <c r="R640" s="107" t="s">
        <v>121</v>
      </c>
      <c r="S640" s="107">
        <v>0</v>
      </c>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row>
    <row r="641" spans="1:47" outlineLevel="1" x14ac:dyDescent="0.2">
      <c r="A641" s="108"/>
      <c r="B641" s="108"/>
      <c r="C641" s="124" t="s">
        <v>192</v>
      </c>
      <c r="D641" s="142"/>
      <c r="E641" s="133"/>
      <c r="F641" s="110"/>
      <c r="G641" s="110"/>
      <c r="H641" s="157">
        <v>0</v>
      </c>
      <c r="I641" s="110">
        <f t="shared" si="12"/>
        <v>0</v>
      </c>
      <c r="J641" s="315"/>
      <c r="K641" s="315"/>
      <c r="L641" s="107"/>
      <c r="M641" s="107"/>
      <c r="N641" s="107"/>
      <c r="O641" s="107"/>
      <c r="P641" s="107"/>
      <c r="Q641" s="107"/>
      <c r="R641" s="107" t="s">
        <v>121</v>
      </c>
      <c r="S641" s="107">
        <v>0</v>
      </c>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row>
    <row r="642" spans="1:47" outlineLevel="1" x14ac:dyDescent="0.2">
      <c r="A642" s="108"/>
      <c r="B642" s="108"/>
      <c r="C642" s="124" t="s">
        <v>566</v>
      </c>
      <c r="D642" s="142"/>
      <c r="E642" s="133">
        <v>60.747999999999998</v>
      </c>
      <c r="F642" s="110"/>
      <c r="G642" s="110"/>
      <c r="H642" s="157">
        <v>0</v>
      </c>
      <c r="I642" s="110">
        <f t="shared" si="12"/>
        <v>0</v>
      </c>
      <c r="J642" s="315"/>
      <c r="K642" s="315"/>
      <c r="L642" s="107"/>
      <c r="M642" s="107"/>
      <c r="N642" s="107"/>
      <c r="O642" s="107"/>
      <c r="P642" s="107"/>
      <c r="Q642" s="107"/>
      <c r="R642" s="107" t="s">
        <v>121</v>
      </c>
      <c r="S642" s="107">
        <v>0</v>
      </c>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row>
    <row r="643" spans="1:47" outlineLevel="1" x14ac:dyDescent="0.2">
      <c r="A643" s="108">
        <v>183</v>
      </c>
      <c r="B643" s="108" t="s">
        <v>651</v>
      </c>
      <c r="C643" s="123" t="s">
        <v>652</v>
      </c>
      <c r="D643" s="141" t="s">
        <v>160</v>
      </c>
      <c r="E643" s="110">
        <v>66.822800000000001</v>
      </c>
      <c r="F643" s="110"/>
      <c r="G643" s="110">
        <f>ROUND(E643*F643,2)</f>
        <v>0</v>
      </c>
      <c r="H643" s="157" t="s">
        <v>811</v>
      </c>
      <c r="I643" s="110">
        <f t="shared" si="12"/>
        <v>0</v>
      </c>
      <c r="J643" s="315"/>
      <c r="K643" s="315"/>
      <c r="L643" s="107"/>
      <c r="M643" s="107"/>
      <c r="N643" s="107"/>
      <c r="O643" s="107"/>
      <c r="P643" s="107"/>
      <c r="Q643" s="107"/>
      <c r="R643" s="107" t="s">
        <v>183</v>
      </c>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row>
    <row r="644" spans="1:47" outlineLevel="1" x14ac:dyDescent="0.2">
      <c r="A644" s="108"/>
      <c r="B644" s="108"/>
      <c r="C644" s="124" t="s">
        <v>436</v>
      </c>
      <c r="D644" s="142"/>
      <c r="E644" s="133"/>
      <c r="F644" s="110"/>
      <c r="G644" s="110"/>
      <c r="H644" s="157">
        <v>0</v>
      </c>
      <c r="I644" s="110">
        <f t="shared" si="12"/>
        <v>0</v>
      </c>
      <c r="J644" s="315"/>
      <c r="K644" s="315"/>
      <c r="L644" s="107"/>
      <c r="M644" s="107"/>
      <c r="N644" s="107"/>
      <c r="O644" s="107"/>
      <c r="P644" s="107"/>
      <c r="Q644" s="107"/>
      <c r="R644" s="107" t="s">
        <v>121</v>
      </c>
      <c r="S644" s="107">
        <v>0</v>
      </c>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row>
    <row r="645" spans="1:47" outlineLevel="1" x14ac:dyDescent="0.2">
      <c r="A645" s="108"/>
      <c r="B645" s="108"/>
      <c r="C645" s="124" t="s">
        <v>192</v>
      </c>
      <c r="D645" s="142"/>
      <c r="E645" s="133"/>
      <c r="F645" s="110"/>
      <c r="G645" s="110"/>
      <c r="H645" s="157">
        <v>0</v>
      </c>
      <c r="I645" s="110">
        <f t="shared" si="12"/>
        <v>0</v>
      </c>
      <c r="J645" s="315"/>
      <c r="K645" s="315"/>
      <c r="L645" s="107"/>
      <c r="M645" s="107"/>
      <c r="N645" s="107"/>
      <c r="O645" s="107"/>
      <c r="P645" s="107"/>
      <c r="Q645" s="107"/>
      <c r="R645" s="107" t="s">
        <v>121</v>
      </c>
      <c r="S645" s="107">
        <v>0</v>
      </c>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row>
    <row r="646" spans="1:47" outlineLevel="1" x14ac:dyDescent="0.2">
      <c r="A646" s="108"/>
      <c r="B646" s="108"/>
      <c r="C646" s="124" t="s">
        <v>638</v>
      </c>
      <c r="D646" s="142"/>
      <c r="E646" s="133">
        <v>66.822800000000001</v>
      </c>
      <c r="F646" s="110"/>
      <c r="G646" s="110"/>
      <c r="H646" s="157">
        <v>0</v>
      </c>
      <c r="I646" s="110">
        <f t="shared" si="12"/>
        <v>0</v>
      </c>
      <c r="J646" s="315"/>
      <c r="K646" s="315"/>
      <c r="L646" s="107"/>
      <c r="M646" s="107"/>
      <c r="N646" s="107"/>
      <c r="O646" s="107"/>
      <c r="P646" s="107"/>
      <c r="Q646" s="107"/>
      <c r="R646" s="107" t="s">
        <v>121</v>
      </c>
      <c r="S646" s="107">
        <v>0</v>
      </c>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row>
    <row r="647" spans="1:47" outlineLevel="1" x14ac:dyDescent="0.2">
      <c r="A647" s="108">
        <v>184</v>
      </c>
      <c r="B647" s="108" t="s">
        <v>653</v>
      </c>
      <c r="C647" s="123" t="s">
        <v>654</v>
      </c>
      <c r="D647" s="141" t="s">
        <v>0</v>
      </c>
      <c r="E647" s="110">
        <v>7.7</v>
      </c>
      <c r="F647" s="110"/>
      <c r="G647" s="110">
        <f>ROUND(E647*F647,2)</f>
        <v>0</v>
      </c>
      <c r="H647" s="157" t="s">
        <v>811</v>
      </c>
      <c r="I647" s="110">
        <f t="shared" si="12"/>
        <v>0</v>
      </c>
      <c r="J647" s="315"/>
      <c r="K647" s="315"/>
      <c r="L647" s="107"/>
      <c r="M647" s="107"/>
      <c r="N647" s="107"/>
      <c r="O647" s="107"/>
      <c r="P647" s="107"/>
      <c r="Q647" s="107"/>
      <c r="R647" s="107" t="s">
        <v>119</v>
      </c>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row>
    <row r="648" spans="1:47" x14ac:dyDescent="0.2">
      <c r="A648" s="109" t="s">
        <v>114</v>
      </c>
      <c r="B648" s="109" t="s">
        <v>80</v>
      </c>
      <c r="C648" s="125" t="s">
        <v>81</v>
      </c>
      <c r="D648" s="143"/>
      <c r="E648" s="111"/>
      <c r="F648" s="111"/>
      <c r="G648" s="111">
        <f>SUMIF(R649:R657,"&lt;&gt;NOR",G649:G657)</f>
        <v>0</v>
      </c>
      <c r="H648" s="158"/>
      <c r="I648" s="111">
        <f t="shared" si="12"/>
        <v>0</v>
      </c>
      <c r="J648" s="318"/>
      <c r="K648" s="318"/>
      <c r="R648" t="s">
        <v>115</v>
      </c>
    </row>
    <row r="649" spans="1:47" ht="22.5" outlineLevel="1" x14ac:dyDescent="0.2">
      <c r="A649" s="108">
        <v>185</v>
      </c>
      <c r="B649" s="108" t="s">
        <v>655</v>
      </c>
      <c r="C649" s="123" t="s">
        <v>656</v>
      </c>
      <c r="D649" s="141" t="s">
        <v>179</v>
      </c>
      <c r="E649" s="110">
        <v>21</v>
      </c>
      <c r="F649" s="110"/>
      <c r="G649" s="110">
        <f t="shared" ref="G649:G657" si="13">ROUND(E649*F649,2)</f>
        <v>0</v>
      </c>
      <c r="H649" s="157" t="s">
        <v>810</v>
      </c>
      <c r="I649" s="110">
        <f t="shared" si="12"/>
        <v>0</v>
      </c>
      <c r="J649" s="315"/>
      <c r="K649" s="315"/>
      <c r="L649" s="107"/>
      <c r="M649" s="107"/>
      <c r="N649" s="107"/>
      <c r="O649" s="107"/>
      <c r="P649" s="107"/>
      <c r="Q649" s="107"/>
      <c r="R649" s="107" t="s">
        <v>119</v>
      </c>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row>
    <row r="650" spans="1:47" ht="22.5" outlineLevel="1" x14ac:dyDescent="0.2">
      <c r="A650" s="108">
        <v>186</v>
      </c>
      <c r="B650" s="108" t="s">
        <v>657</v>
      </c>
      <c r="C650" s="123" t="s">
        <v>658</v>
      </c>
      <c r="D650" s="141" t="s">
        <v>179</v>
      </c>
      <c r="E650" s="110">
        <v>91.2</v>
      </c>
      <c r="F650" s="110"/>
      <c r="G650" s="110">
        <f t="shared" si="13"/>
        <v>0</v>
      </c>
      <c r="H650" s="157" t="s">
        <v>810</v>
      </c>
      <c r="I650" s="110">
        <f t="shared" si="12"/>
        <v>0</v>
      </c>
      <c r="J650" s="315"/>
      <c r="K650" s="315"/>
      <c r="L650" s="107"/>
      <c r="M650" s="107"/>
      <c r="N650" s="107"/>
      <c r="O650" s="107"/>
      <c r="P650" s="107"/>
      <c r="Q650" s="107"/>
      <c r="R650" s="107" t="s">
        <v>119</v>
      </c>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row>
    <row r="651" spans="1:47" ht="22.5" outlineLevel="1" x14ac:dyDescent="0.2">
      <c r="A651" s="108">
        <v>187</v>
      </c>
      <c r="B651" s="108" t="s">
        <v>659</v>
      </c>
      <c r="C651" s="123" t="s">
        <v>660</v>
      </c>
      <c r="D651" s="141" t="s">
        <v>179</v>
      </c>
      <c r="E651" s="110">
        <v>22.5</v>
      </c>
      <c r="F651" s="110"/>
      <c r="G651" s="110">
        <f t="shared" si="13"/>
        <v>0</v>
      </c>
      <c r="H651" s="157" t="s">
        <v>810</v>
      </c>
      <c r="I651" s="110">
        <f t="shared" ref="I651:I714" si="14">G651</f>
        <v>0</v>
      </c>
      <c r="J651" s="315"/>
      <c r="K651" s="315"/>
      <c r="L651" s="107"/>
      <c r="M651" s="107"/>
      <c r="N651" s="107"/>
      <c r="O651" s="107"/>
      <c r="P651" s="107"/>
      <c r="Q651" s="107"/>
      <c r="R651" s="107" t="s">
        <v>119</v>
      </c>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row>
    <row r="652" spans="1:47" ht="22.5" outlineLevel="1" x14ac:dyDescent="0.2">
      <c r="A652" s="108">
        <v>188</v>
      </c>
      <c r="B652" s="108" t="s">
        <v>661</v>
      </c>
      <c r="C652" s="123" t="s">
        <v>662</v>
      </c>
      <c r="D652" s="141" t="s">
        <v>118</v>
      </c>
      <c r="E652" s="110">
        <v>4</v>
      </c>
      <c r="F652" s="110"/>
      <c r="G652" s="110">
        <f t="shared" si="13"/>
        <v>0</v>
      </c>
      <c r="H652" s="157" t="s">
        <v>810</v>
      </c>
      <c r="I652" s="110">
        <f t="shared" si="14"/>
        <v>0</v>
      </c>
      <c r="J652" s="315"/>
      <c r="K652" s="315"/>
      <c r="L652" s="107"/>
      <c r="M652" s="107"/>
      <c r="N652" s="107"/>
      <c r="O652" s="107"/>
      <c r="P652" s="107"/>
      <c r="Q652" s="107"/>
      <c r="R652" s="107" t="s">
        <v>119</v>
      </c>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row>
    <row r="653" spans="1:47" ht="22.5" outlineLevel="1" x14ac:dyDescent="0.2">
      <c r="A653" s="108">
        <v>189</v>
      </c>
      <c r="B653" s="108" t="s">
        <v>663</v>
      </c>
      <c r="C653" s="123" t="s">
        <v>664</v>
      </c>
      <c r="D653" s="141" t="s">
        <v>118</v>
      </c>
      <c r="E653" s="110">
        <v>2</v>
      </c>
      <c r="F653" s="110"/>
      <c r="G653" s="110">
        <f t="shared" si="13"/>
        <v>0</v>
      </c>
      <c r="H653" s="157" t="s">
        <v>810</v>
      </c>
      <c r="I653" s="110">
        <f t="shared" si="14"/>
        <v>0</v>
      </c>
      <c r="J653" s="315"/>
      <c r="K653" s="315"/>
      <c r="L653" s="107"/>
      <c r="M653" s="107"/>
      <c r="N653" s="107"/>
      <c r="O653" s="107"/>
      <c r="P653" s="107"/>
      <c r="Q653" s="107"/>
      <c r="R653" s="107" t="s">
        <v>119</v>
      </c>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row>
    <row r="654" spans="1:47" ht="22.5" outlineLevel="1" x14ac:dyDescent="0.2">
      <c r="A654" s="108">
        <v>190</v>
      </c>
      <c r="B654" s="108" t="s">
        <v>665</v>
      </c>
      <c r="C654" s="123" t="s">
        <v>666</v>
      </c>
      <c r="D654" s="141" t="s">
        <v>118</v>
      </c>
      <c r="E654" s="110">
        <v>2</v>
      </c>
      <c r="F654" s="110"/>
      <c r="G654" s="110">
        <f t="shared" si="13"/>
        <v>0</v>
      </c>
      <c r="H654" s="157" t="s">
        <v>810</v>
      </c>
      <c r="I654" s="110">
        <f t="shared" si="14"/>
        <v>0</v>
      </c>
      <c r="J654" s="315"/>
      <c r="K654" s="315"/>
      <c r="L654" s="107"/>
      <c r="M654" s="107"/>
      <c r="N654" s="107"/>
      <c r="O654" s="107"/>
      <c r="P654" s="107"/>
      <c r="Q654" s="107"/>
      <c r="R654" s="107" t="s">
        <v>119</v>
      </c>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row>
    <row r="655" spans="1:47" ht="22.5" outlineLevel="1" x14ac:dyDescent="0.2">
      <c r="A655" s="108">
        <v>191</v>
      </c>
      <c r="B655" s="108" t="s">
        <v>667</v>
      </c>
      <c r="C655" s="123" t="s">
        <v>668</v>
      </c>
      <c r="D655" s="141" t="s">
        <v>118</v>
      </c>
      <c r="E655" s="110">
        <v>4</v>
      </c>
      <c r="F655" s="110"/>
      <c r="G655" s="110">
        <f t="shared" si="13"/>
        <v>0</v>
      </c>
      <c r="H655" s="157" t="s">
        <v>810</v>
      </c>
      <c r="I655" s="110">
        <f t="shared" si="14"/>
        <v>0</v>
      </c>
      <c r="J655" s="315"/>
      <c r="K655" s="315"/>
      <c r="L655" s="107"/>
      <c r="M655" s="107"/>
      <c r="N655" s="107"/>
      <c r="O655" s="107"/>
      <c r="P655" s="107"/>
      <c r="Q655" s="107"/>
      <c r="R655" s="107" t="s">
        <v>119</v>
      </c>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row>
    <row r="656" spans="1:47" ht="22.5" outlineLevel="1" x14ac:dyDescent="0.2">
      <c r="A656" s="108">
        <v>192</v>
      </c>
      <c r="B656" s="108" t="s">
        <v>669</v>
      </c>
      <c r="C656" s="123" t="s">
        <v>670</v>
      </c>
      <c r="D656" s="141" t="s">
        <v>179</v>
      </c>
      <c r="E656" s="110">
        <v>4</v>
      </c>
      <c r="F656" s="110"/>
      <c r="G656" s="110">
        <f t="shared" si="13"/>
        <v>0</v>
      </c>
      <c r="H656" s="157" t="s">
        <v>810</v>
      </c>
      <c r="I656" s="110">
        <f t="shared" si="14"/>
        <v>0</v>
      </c>
      <c r="J656" s="315"/>
      <c r="K656" s="315"/>
      <c r="L656" s="107"/>
      <c r="M656" s="107"/>
      <c r="N656" s="107"/>
      <c r="O656" s="107"/>
      <c r="P656" s="107"/>
      <c r="Q656" s="107"/>
      <c r="R656" s="107" t="s">
        <v>119</v>
      </c>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row>
    <row r="657" spans="1:47" outlineLevel="1" x14ac:dyDescent="0.2">
      <c r="A657" s="108">
        <v>193</v>
      </c>
      <c r="B657" s="108" t="s">
        <v>671</v>
      </c>
      <c r="C657" s="123" t="s">
        <v>672</v>
      </c>
      <c r="D657" s="141" t="s">
        <v>0</v>
      </c>
      <c r="E657" s="110">
        <v>2.15</v>
      </c>
      <c r="F657" s="110"/>
      <c r="G657" s="110">
        <f t="shared" si="13"/>
        <v>0</v>
      </c>
      <c r="H657" s="157" t="s">
        <v>811</v>
      </c>
      <c r="I657" s="110">
        <f t="shared" si="14"/>
        <v>0</v>
      </c>
      <c r="J657" s="315"/>
      <c r="K657" s="315"/>
      <c r="L657" s="107"/>
      <c r="M657" s="107"/>
      <c r="N657" s="107"/>
      <c r="O657" s="107"/>
      <c r="P657" s="107"/>
      <c r="Q657" s="107"/>
      <c r="R657" s="107" t="s">
        <v>119</v>
      </c>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row>
    <row r="658" spans="1:47" x14ac:dyDescent="0.2">
      <c r="A658" s="109" t="s">
        <v>114</v>
      </c>
      <c r="B658" s="109" t="s">
        <v>82</v>
      </c>
      <c r="C658" s="125" t="s">
        <v>83</v>
      </c>
      <c r="D658" s="143"/>
      <c r="E658" s="111"/>
      <c r="F658" s="111"/>
      <c r="G658" s="111">
        <f>SUMIF(R659:R684,"&lt;&gt;NOR",G659:G684)</f>
        <v>0</v>
      </c>
      <c r="H658" s="158"/>
      <c r="I658" s="111">
        <f>SUMIF(T659:T684,"&lt;&gt;NOR",I659:I684)</f>
        <v>0</v>
      </c>
      <c r="J658" s="318"/>
      <c r="K658" s="318">
        <f>SUMIF(V659:V684,"&lt;&gt;NOR",K659:K684)</f>
        <v>0</v>
      </c>
      <c r="R658" t="s">
        <v>115</v>
      </c>
    </row>
    <row r="659" spans="1:47" ht="22.5" outlineLevel="1" x14ac:dyDescent="0.2">
      <c r="A659" s="108">
        <v>194</v>
      </c>
      <c r="B659" s="108" t="s">
        <v>673</v>
      </c>
      <c r="C659" s="123" t="s">
        <v>675</v>
      </c>
      <c r="D659" s="141" t="s">
        <v>179</v>
      </c>
      <c r="E659" s="110">
        <v>25.36</v>
      </c>
      <c r="F659" s="110"/>
      <c r="G659" s="110">
        <f>ROUND(E659*F659,2)</f>
        <v>0</v>
      </c>
      <c r="H659" s="157" t="s">
        <v>810</v>
      </c>
      <c r="I659" s="110"/>
      <c r="J659" s="315"/>
      <c r="K659" s="315">
        <f>G659</f>
        <v>0</v>
      </c>
      <c r="L659" s="107"/>
      <c r="M659" s="107"/>
      <c r="N659" s="107"/>
      <c r="O659" s="107"/>
      <c r="P659" s="107"/>
      <c r="Q659" s="107"/>
      <c r="R659" s="107" t="s">
        <v>119</v>
      </c>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row>
    <row r="660" spans="1:47" outlineLevel="1" x14ac:dyDescent="0.2">
      <c r="A660" s="108"/>
      <c r="B660" s="108"/>
      <c r="C660" s="124" t="s">
        <v>676</v>
      </c>
      <c r="D660" s="142"/>
      <c r="E660" s="133">
        <v>25.36</v>
      </c>
      <c r="F660" s="110"/>
      <c r="G660" s="110"/>
      <c r="H660" s="157">
        <v>0</v>
      </c>
      <c r="I660" s="110">
        <f t="shared" si="14"/>
        <v>0</v>
      </c>
      <c r="J660" s="315"/>
      <c r="K660" s="315"/>
      <c r="L660" s="107"/>
      <c r="M660" s="107"/>
      <c r="N660" s="107"/>
      <c r="O660" s="107"/>
      <c r="P660" s="107"/>
      <c r="Q660" s="107"/>
      <c r="R660" s="107" t="s">
        <v>121</v>
      </c>
      <c r="S660" s="107">
        <v>0</v>
      </c>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row>
    <row r="661" spans="1:47" ht="22.5" outlineLevel="1" x14ac:dyDescent="0.2">
      <c r="A661" s="108">
        <v>195</v>
      </c>
      <c r="B661" s="108" t="s">
        <v>674</v>
      </c>
      <c r="C661" s="123" t="s">
        <v>677</v>
      </c>
      <c r="D661" s="141" t="s">
        <v>160</v>
      </c>
      <c r="E661" s="110">
        <v>67.3</v>
      </c>
      <c r="F661" s="110"/>
      <c r="G661" s="110">
        <f>ROUND(E661*F661,2)</f>
        <v>0</v>
      </c>
      <c r="H661" s="157" t="s">
        <v>810</v>
      </c>
      <c r="I661" s="110">
        <f t="shared" si="14"/>
        <v>0</v>
      </c>
      <c r="J661" s="315"/>
      <c r="K661" s="315"/>
      <c r="L661" s="107"/>
      <c r="M661" s="107"/>
      <c r="N661" s="107"/>
      <c r="O661" s="107"/>
      <c r="P661" s="107"/>
      <c r="Q661" s="107"/>
      <c r="R661" s="107" t="s">
        <v>119</v>
      </c>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row>
    <row r="662" spans="1:47" outlineLevel="1" x14ac:dyDescent="0.2">
      <c r="A662" s="108"/>
      <c r="B662" s="108"/>
      <c r="C662" s="124" t="s">
        <v>191</v>
      </c>
      <c r="D662" s="142"/>
      <c r="E662" s="133"/>
      <c r="F662" s="110"/>
      <c r="G662" s="110"/>
      <c r="H662" s="157">
        <v>0</v>
      </c>
      <c r="I662" s="110">
        <f t="shared" si="14"/>
        <v>0</v>
      </c>
      <c r="J662" s="315"/>
      <c r="K662" s="315"/>
      <c r="L662" s="107"/>
      <c r="M662" s="107"/>
      <c r="N662" s="107"/>
      <c r="O662" s="107"/>
      <c r="P662" s="107"/>
      <c r="Q662" s="107"/>
      <c r="R662" s="107" t="s">
        <v>121</v>
      </c>
      <c r="S662" s="107">
        <v>0</v>
      </c>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row>
    <row r="663" spans="1:47" outlineLevel="1" x14ac:dyDescent="0.2">
      <c r="A663" s="108"/>
      <c r="B663" s="108"/>
      <c r="C663" s="124" t="s">
        <v>192</v>
      </c>
      <c r="D663" s="142"/>
      <c r="E663" s="133"/>
      <c r="F663" s="110"/>
      <c r="G663" s="110"/>
      <c r="H663" s="157">
        <v>0</v>
      </c>
      <c r="I663" s="110">
        <f t="shared" si="14"/>
        <v>0</v>
      </c>
      <c r="J663" s="315"/>
      <c r="K663" s="315"/>
      <c r="L663" s="107"/>
      <c r="M663" s="107"/>
      <c r="N663" s="107"/>
      <c r="O663" s="107"/>
      <c r="P663" s="107"/>
      <c r="Q663" s="107"/>
      <c r="R663" s="107" t="s">
        <v>121</v>
      </c>
      <c r="S663" s="107">
        <v>0</v>
      </c>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row>
    <row r="664" spans="1:47" outlineLevel="1" x14ac:dyDescent="0.2">
      <c r="A664" s="108"/>
      <c r="B664" s="108"/>
      <c r="C664" s="124" t="s">
        <v>193</v>
      </c>
      <c r="D664" s="142"/>
      <c r="E664" s="133">
        <v>67.3</v>
      </c>
      <c r="F664" s="110"/>
      <c r="G664" s="110"/>
      <c r="H664" s="157">
        <v>0</v>
      </c>
      <c r="I664" s="110">
        <f t="shared" si="14"/>
        <v>0</v>
      </c>
      <c r="J664" s="315"/>
      <c r="K664" s="315"/>
      <c r="L664" s="107"/>
      <c r="M664" s="107"/>
      <c r="N664" s="107"/>
      <c r="O664" s="107"/>
      <c r="P664" s="107"/>
      <c r="Q664" s="107"/>
      <c r="R664" s="107" t="s">
        <v>121</v>
      </c>
      <c r="S664" s="107">
        <v>0</v>
      </c>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row>
    <row r="665" spans="1:47" ht="22.5" outlineLevel="1" x14ac:dyDescent="0.2">
      <c r="A665" s="108">
        <v>196</v>
      </c>
      <c r="B665" s="108" t="s">
        <v>678</v>
      </c>
      <c r="C665" s="123" t="s">
        <v>679</v>
      </c>
      <c r="D665" s="141" t="s">
        <v>118</v>
      </c>
      <c r="E665" s="110">
        <v>2</v>
      </c>
      <c r="F665" s="110"/>
      <c r="G665" s="110">
        <f t="shared" ref="G665:G684" si="15">ROUND(E665*F665,2)</f>
        <v>0</v>
      </c>
      <c r="H665" s="157" t="s">
        <v>810</v>
      </c>
      <c r="I665" s="110"/>
      <c r="J665" s="315"/>
      <c r="K665" s="315">
        <f>G665</f>
        <v>0</v>
      </c>
      <c r="L665" s="107"/>
      <c r="M665" s="107"/>
      <c r="N665" s="107"/>
      <c r="O665" s="107"/>
      <c r="P665" s="107"/>
      <c r="Q665" s="107"/>
      <c r="R665" s="107" t="s">
        <v>119</v>
      </c>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row>
    <row r="666" spans="1:47" ht="22.5" outlineLevel="1" x14ac:dyDescent="0.2">
      <c r="A666" s="108">
        <v>197</v>
      </c>
      <c r="B666" s="108" t="s">
        <v>680</v>
      </c>
      <c r="C666" s="123" t="s">
        <v>681</v>
      </c>
      <c r="D666" s="141" t="s">
        <v>118</v>
      </c>
      <c r="E666" s="110">
        <v>1</v>
      </c>
      <c r="F666" s="110"/>
      <c r="G666" s="110">
        <f t="shared" si="15"/>
        <v>0</v>
      </c>
      <c r="H666" s="157" t="s">
        <v>810</v>
      </c>
      <c r="I666" s="110"/>
      <c r="J666" s="315"/>
      <c r="K666" s="315">
        <f t="shared" ref="K666:K683" si="16">G666</f>
        <v>0</v>
      </c>
      <c r="L666" s="107"/>
      <c r="M666" s="107"/>
      <c r="N666" s="107"/>
      <c r="O666" s="107"/>
      <c r="P666" s="107"/>
      <c r="Q666" s="107"/>
      <c r="R666" s="107" t="s">
        <v>119</v>
      </c>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row>
    <row r="667" spans="1:47" ht="22.5" outlineLevel="1" x14ac:dyDescent="0.2">
      <c r="A667" s="108">
        <v>198</v>
      </c>
      <c r="B667" s="108" t="s">
        <v>682</v>
      </c>
      <c r="C667" s="123" t="s">
        <v>683</v>
      </c>
      <c r="D667" s="141" t="s">
        <v>118</v>
      </c>
      <c r="E667" s="110">
        <v>2</v>
      </c>
      <c r="F667" s="110"/>
      <c r="G667" s="110">
        <f t="shared" si="15"/>
        <v>0</v>
      </c>
      <c r="H667" s="157" t="s">
        <v>810</v>
      </c>
      <c r="I667" s="110"/>
      <c r="J667" s="315"/>
      <c r="K667" s="315">
        <f t="shared" si="16"/>
        <v>0</v>
      </c>
      <c r="L667" s="107"/>
      <c r="M667" s="107"/>
      <c r="N667" s="107"/>
      <c r="O667" s="107"/>
      <c r="P667" s="107"/>
      <c r="Q667" s="107"/>
      <c r="R667" s="107" t="s">
        <v>119</v>
      </c>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row>
    <row r="668" spans="1:47" ht="22.5" outlineLevel="1" x14ac:dyDescent="0.2">
      <c r="A668" s="108">
        <v>199</v>
      </c>
      <c r="B668" s="108" t="s">
        <v>684</v>
      </c>
      <c r="C668" s="123" t="s">
        <v>685</v>
      </c>
      <c r="D668" s="141" t="s">
        <v>118</v>
      </c>
      <c r="E668" s="110">
        <v>2</v>
      </c>
      <c r="F668" s="110"/>
      <c r="G668" s="110">
        <f t="shared" si="15"/>
        <v>0</v>
      </c>
      <c r="H668" s="157" t="s">
        <v>810</v>
      </c>
      <c r="I668" s="110"/>
      <c r="J668" s="315"/>
      <c r="K668" s="315">
        <f t="shared" si="16"/>
        <v>0</v>
      </c>
      <c r="L668" s="107"/>
      <c r="M668" s="107"/>
      <c r="N668" s="107"/>
      <c r="O668" s="107"/>
      <c r="P668" s="107"/>
      <c r="Q668" s="107"/>
      <c r="R668" s="107" t="s">
        <v>119</v>
      </c>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row>
    <row r="669" spans="1:47" ht="22.5" outlineLevel="1" x14ac:dyDescent="0.2">
      <c r="A669" s="108">
        <v>200</v>
      </c>
      <c r="B669" s="108" t="s">
        <v>686</v>
      </c>
      <c r="C669" s="123" t="s">
        <v>687</v>
      </c>
      <c r="D669" s="141" t="s">
        <v>118</v>
      </c>
      <c r="E669" s="110">
        <v>2</v>
      </c>
      <c r="F669" s="110"/>
      <c r="G669" s="110">
        <f t="shared" si="15"/>
        <v>0</v>
      </c>
      <c r="H669" s="157" t="s">
        <v>810</v>
      </c>
      <c r="I669" s="110"/>
      <c r="J669" s="315"/>
      <c r="K669" s="315">
        <f t="shared" si="16"/>
        <v>0</v>
      </c>
      <c r="L669" s="107"/>
      <c r="M669" s="107"/>
      <c r="N669" s="107"/>
      <c r="O669" s="107"/>
      <c r="P669" s="107"/>
      <c r="Q669" s="107"/>
      <c r="R669" s="107" t="s">
        <v>119</v>
      </c>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row>
    <row r="670" spans="1:47" ht="22.5" outlineLevel="1" x14ac:dyDescent="0.2">
      <c r="A670" s="108">
        <v>201</v>
      </c>
      <c r="B670" s="108" t="s">
        <v>688</v>
      </c>
      <c r="C670" s="123" t="s">
        <v>689</v>
      </c>
      <c r="D670" s="141" t="s">
        <v>118</v>
      </c>
      <c r="E670" s="110">
        <v>1</v>
      </c>
      <c r="F670" s="110"/>
      <c r="G670" s="110">
        <f t="shared" si="15"/>
        <v>0</v>
      </c>
      <c r="H670" s="157" t="s">
        <v>810</v>
      </c>
      <c r="I670" s="110"/>
      <c r="J670" s="315"/>
      <c r="K670" s="315">
        <f t="shared" si="16"/>
        <v>0</v>
      </c>
      <c r="L670" s="107"/>
      <c r="M670" s="107"/>
      <c r="N670" s="107"/>
      <c r="O670" s="107"/>
      <c r="P670" s="107"/>
      <c r="Q670" s="107"/>
      <c r="R670" s="107" t="s">
        <v>119</v>
      </c>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row>
    <row r="671" spans="1:47" ht="22.5" outlineLevel="1" x14ac:dyDescent="0.2">
      <c r="A671" s="108">
        <v>202</v>
      </c>
      <c r="B671" s="108" t="s">
        <v>690</v>
      </c>
      <c r="C671" s="123" t="s">
        <v>691</v>
      </c>
      <c r="D671" s="141" t="s">
        <v>118</v>
      </c>
      <c r="E671" s="110">
        <v>3</v>
      </c>
      <c r="F671" s="110"/>
      <c r="G671" s="110">
        <f t="shared" si="15"/>
        <v>0</v>
      </c>
      <c r="H671" s="157" t="s">
        <v>810</v>
      </c>
      <c r="I671" s="110"/>
      <c r="J671" s="315"/>
      <c r="K671" s="315">
        <f t="shared" si="16"/>
        <v>0</v>
      </c>
      <c r="L671" s="107"/>
      <c r="M671" s="107"/>
      <c r="N671" s="107"/>
      <c r="O671" s="107"/>
      <c r="P671" s="107"/>
      <c r="Q671" s="107"/>
      <c r="R671" s="107" t="s">
        <v>119</v>
      </c>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row>
    <row r="672" spans="1:47" ht="22.5" outlineLevel="1" x14ac:dyDescent="0.2">
      <c r="A672" s="108">
        <v>203</v>
      </c>
      <c r="B672" s="108" t="s">
        <v>692</v>
      </c>
      <c r="C672" s="123" t="s">
        <v>693</v>
      </c>
      <c r="D672" s="141" t="s">
        <v>118</v>
      </c>
      <c r="E672" s="110">
        <v>2</v>
      </c>
      <c r="F672" s="110"/>
      <c r="G672" s="110">
        <f t="shared" si="15"/>
        <v>0</v>
      </c>
      <c r="H672" s="157" t="s">
        <v>810</v>
      </c>
      <c r="I672" s="110"/>
      <c r="J672" s="315"/>
      <c r="K672" s="315">
        <f t="shared" si="16"/>
        <v>0</v>
      </c>
      <c r="L672" s="107"/>
      <c r="M672" s="107"/>
      <c r="N672" s="107"/>
      <c r="O672" s="107"/>
      <c r="P672" s="107"/>
      <c r="Q672" s="107"/>
      <c r="R672" s="107" t="s">
        <v>119</v>
      </c>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row>
    <row r="673" spans="1:47" ht="22.5" outlineLevel="1" x14ac:dyDescent="0.2">
      <c r="A673" s="108">
        <v>204</v>
      </c>
      <c r="B673" s="108" t="s">
        <v>694</v>
      </c>
      <c r="C673" s="123" t="s">
        <v>695</v>
      </c>
      <c r="D673" s="141" t="s">
        <v>118</v>
      </c>
      <c r="E673" s="110">
        <v>2</v>
      </c>
      <c r="F673" s="110"/>
      <c r="G673" s="110">
        <f t="shared" si="15"/>
        <v>0</v>
      </c>
      <c r="H673" s="157" t="s">
        <v>810</v>
      </c>
      <c r="I673" s="110"/>
      <c r="J673" s="315"/>
      <c r="K673" s="315">
        <f t="shared" si="16"/>
        <v>0</v>
      </c>
      <c r="L673" s="107"/>
      <c r="M673" s="107"/>
      <c r="N673" s="107"/>
      <c r="O673" s="107"/>
      <c r="P673" s="107"/>
      <c r="Q673" s="107"/>
      <c r="R673" s="107" t="s">
        <v>119</v>
      </c>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row>
    <row r="674" spans="1:47" ht="22.5" outlineLevel="1" x14ac:dyDescent="0.2">
      <c r="A674" s="108">
        <v>205</v>
      </c>
      <c r="B674" s="108" t="s">
        <v>696</v>
      </c>
      <c r="C674" s="123" t="s">
        <v>697</v>
      </c>
      <c r="D674" s="141" t="s">
        <v>118</v>
      </c>
      <c r="E674" s="110">
        <v>2</v>
      </c>
      <c r="F674" s="110"/>
      <c r="G674" s="110">
        <f t="shared" si="15"/>
        <v>0</v>
      </c>
      <c r="H674" s="157" t="s">
        <v>810</v>
      </c>
      <c r="I674" s="110"/>
      <c r="J674" s="315"/>
      <c r="K674" s="315">
        <f t="shared" si="16"/>
        <v>0</v>
      </c>
      <c r="L674" s="107"/>
      <c r="M674" s="107"/>
      <c r="N674" s="107"/>
      <c r="O674" s="107"/>
      <c r="P674" s="107"/>
      <c r="Q674" s="107"/>
      <c r="R674" s="107" t="s">
        <v>119</v>
      </c>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row>
    <row r="675" spans="1:47" ht="22.5" outlineLevel="1" x14ac:dyDescent="0.2">
      <c r="A675" s="108">
        <v>206</v>
      </c>
      <c r="B675" s="108" t="s">
        <v>698</v>
      </c>
      <c r="C675" s="123" t="s">
        <v>699</v>
      </c>
      <c r="D675" s="141" t="s">
        <v>118</v>
      </c>
      <c r="E675" s="110">
        <v>2</v>
      </c>
      <c r="F675" s="110"/>
      <c r="G675" s="110">
        <f t="shared" si="15"/>
        <v>0</v>
      </c>
      <c r="H675" s="157" t="s">
        <v>810</v>
      </c>
      <c r="I675" s="110"/>
      <c r="J675" s="315"/>
      <c r="K675" s="315">
        <f t="shared" si="16"/>
        <v>0</v>
      </c>
      <c r="L675" s="107"/>
      <c r="M675" s="107"/>
      <c r="N675" s="107"/>
      <c r="O675" s="107"/>
      <c r="P675" s="107"/>
      <c r="Q675" s="107"/>
      <c r="R675" s="107" t="s">
        <v>119</v>
      </c>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row>
    <row r="676" spans="1:47" ht="22.5" outlineLevel="1" x14ac:dyDescent="0.2">
      <c r="A676" s="108">
        <v>207</v>
      </c>
      <c r="B676" s="108" t="s">
        <v>700</v>
      </c>
      <c r="C676" s="123" t="s">
        <v>701</v>
      </c>
      <c r="D676" s="141" t="s">
        <v>118</v>
      </c>
      <c r="E676" s="110">
        <v>3</v>
      </c>
      <c r="F676" s="110"/>
      <c r="G676" s="110">
        <f t="shared" si="15"/>
        <v>0</v>
      </c>
      <c r="H676" s="157" t="s">
        <v>810</v>
      </c>
      <c r="I676" s="110"/>
      <c r="J676" s="315"/>
      <c r="K676" s="315">
        <f t="shared" si="16"/>
        <v>0</v>
      </c>
      <c r="L676" s="107"/>
      <c r="M676" s="107"/>
      <c r="N676" s="107"/>
      <c r="O676" s="107"/>
      <c r="P676" s="107"/>
      <c r="Q676" s="107"/>
      <c r="R676" s="107" t="s">
        <v>119</v>
      </c>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row>
    <row r="677" spans="1:47" ht="22.5" outlineLevel="1" x14ac:dyDescent="0.2">
      <c r="A677" s="108">
        <v>208</v>
      </c>
      <c r="B677" s="108" t="s">
        <v>702</v>
      </c>
      <c r="C677" s="123" t="s">
        <v>701</v>
      </c>
      <c r="D677" s="141" t="s">
        <v>118</v>
      </c>
      <c r="E677" s="110">
        <v>1</v>
      </c>
      <c r="F677" s="110"/>
      <c r="G677" s="110">
        <f t="shared" si="15"/>
        <v>0</v>
      </c>
      <c r="H677" s="157" t="s">
        <v>810</v>
      </c>
      <c r="I677" s="110"/>
      <c r="J677" s="315"/>
      <c r="K677" s="315">
        <f t="shared" si="16"/>
        <v>0</v>
      </c>
      <c r="L677" s="107"/>
      <c r="M677" s="107"/>
      <c r="N677" s="107"/>
      <c r="O677" s="107"/>
      <c r="P677" s="107"/>
      <c r="Q677" s="107"/>
      <c r="R677" s="107" t="s">
        <v>119</v>
      </c>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row>
    <row r="678" spans="1:47" ht="22.5" outlineLevel="1" x14ac:dyDescent="0.2">
      <c r="A678" s="108">
        <v>209</v>
      </c>
      <c r="B678" s="108" t="s">
        <v>703</v>
      </c>
      <c r="C678" s="123" t="s">
        <v>704</v>
      </c>
      <c r="D678" s="141" t="s">
        <v>118</v>
      </c>
      <c r="E678" s="110">
        <v>1</v>
      </c>
      <c r="F678" s="110"/>
      <c r="G678" s="110">
        <f t="shared" si="15"/>
        <v>0</v>
      </c>
      <c r="H678" s="157" t="s">
        <v>810</v>
      </c>
      <c r="I678" s="110"/>
      <c r="J678" s="315"/>
      <c r="K678" s="315">
        <f t="shared" si="16"/>
        <v>0</v>
      </c>
      <c r="L678" s="107"/>
      <c r="M678" s="107"/>
      <c r="N678" s="107"/>
      <c r="O678" s="107"/>
      <c r="P678" s="107"/>
      <c r="Q678" s="107"/>
      <c r="R678" s="107" t="s">
        <v>119</v>
      </c>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row>
    <row r="679" spans="1:47" ht="22.5" outlineLevel="1" x14ac:dyDescent="0.2">
      <c r="A679" s="108">
        <v>210</v>
      </c>
      <c r="B679" s="108" t="s">
        <v>705</v>
      </c>
      <c r="C679" s="123" t="s">
        <v>706</v>
      </c>
      <c r="D679" s="141" t="s">
        <v>118</v>
      </c>
      <c r="E679" s="110">
        <v>8</v>
      </c>
      <c r="F679" s="110"/>
      <c r="G679" s="110">
        <f t="shared" si="15"/>
        <v>0</v>
      </c>
      <c r="H679" s="157" t="s">
        <v>810</v>
      </c>
      <c r="I679" s="110"/>
      <c r="J679" s="315"/>
      <c r="K679" s="315">
        <f t="shared" si="16"/>
        <v>0</v>
      </c>
      <c r="L679" s="107"/>
      <c r="M679" s="107"/>
      <c r="N679" s="107"/>
      <c r="O679" s="107"/>
      <c r="P679" s="107"/>
      <c r="Q679" s="107"/>
      <c r="R679" s="107" t="s">
        <v>119</v>
      </c>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row>
    <row r="680" spans="1:47" ht="22.5" outlineLevel="1" x14ac:dyDescent="0.2">
      <c r="A680" s="108">
        <v>211</v>
      </c>
      <c r="B680" s="108" t="s">
        <v>707</v>
      </c>
      <c r="C680" s="123" t="s">
        <v>708</v>
      </c>
      <c r="D680" s="141" t="s">
        <v>118</v>
      </c>
      <c r="E680" s="110">
        <v>2</v>
      </c>
      <c r="F680" s="110"/>
      <c r="G680" s="110">
        <f t="shared" si="15"/>
        <v>0</v>
      </c>
      <c r="H680" s="157" t="s">
        <v>810</v>
      </c>
      <c r="I680" s="110"/>
      <c r="J680" s="315"/>
      <c r="K680" s="315">
        <f t="shared" si="16"/>
        <v>0</v>
      </c>
      <c r="L680" s="107"/>
      <c r="M680" s="107"/>
      <c r="N680" s="107"/>
      <c r="O680" s="107"/>
      <c r="P680" s="107"/>
      <c r="Q680" s="107"/>
      <c r="R680" s="107" t="s">
        <v>119</v>
      </c>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row>
    <row r="681" spans="1:47" ht="22.5" outlineLevel="1" x14ac:dyDescent="0.2">
      <c r="A681" s="108">
        <v>212</v>
      </c>
      <c r="B681" s="108" t="s">
        <v>709</v>
      </c>
      <c r="C681" s="123" t="s">
        <v>710</v>
      </c>
      <c r="D681" s="141" t="s">
        <v>118</v>
      </c>
      <c r="E681" s="110">
        <v>1</v>
      </c>
      <c r="F681" s="110"/>
      <c r="G681" s="110">
        <f t="shared" si="15"/>
        <v>0</v>
      </c>
      <c r="H681" s="157" t="s">
        <v>810</v>
      </c>
      <c r="I681" s="110"/>
      <c r="J681" s="315"/>
      <c r="K681" s="315">
        <f t="shared" si="16"/>
        <v>0</v>
      </c>
      <c r="L681" s="107"/>
      <c r="M681" s="107"/>
      <c r="N681" s="107"/>
      <c r="O681" s="107"/>
      <c r="P681" s="107"/>
      <c r="Q681" s="107"/>
      <c r="R681" s="107" t="s">
        <v>119</v>
      </c>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row>
    <row r="682" spans="1:47" ht="22.5" outlineLevel="1" x14ac:dyDescent="0.2">
      <c r="A682" s="108">
        <v>213</v>
      </c>
      <c r="B682" s="108" t="s">
        <v>711</v>
      </c>
      <c r="C682" s="123" t="s">
        <v>706</v>
      </c>
      <c r="D682" s="141" t="s">
        <v>118</v>
      </c>
      <c r="E682" s="110">
        <v>1</v>
      </c>
      <c r="F682" s="110"/>
      <c r="G682" s="110">
        <f t="shared" si="15"/>
        <v>0</v>
      </c>
      <c r="H682" s="157" t="s">
        <v>810</v>
      </c>
      <c r="I682" s="110"/>
      <c r="J682" s="315"/>
      <c r="K682" s="315">
        <f t="shared" si="16"/>
        <v>0</v>
      </c>
      <c r="L682" s="107"/>
      <c r="M682" s="107"/>
      <c r="N682" s="107"/>
      <c r="O682" s="107"/>
      <c r="P682" s="107"/>
      <c r="Q682" s="107"/>
      <c r="R682" s="107" t="s">
        <v>119</v>
      </c>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row>
    <row r="683" spans="1:47" ht="22.5" outlineLevel="1" x14ac:dyDescent="0.2">
      <c r="A683" s="108">
        <v>214</v>
      </c>
      <c r="B683" s="108" t="s">
        <v>712</v>
      </c>
      <c r="C683" s="123" t="s">
        <v>701</v>
      </c>
      <c r="D683" s="141" t="s">
        <v>118</v>
      </c>
      <c r="E683" s="110">
        <v>1</v>
      </c>
      <c r="F683" s="110"/>
      <c r="G683" s="110">
        <f t="shared" si="15"/>
        <v>0</v>
      </c>
      <c r="H683" s="157" t="s">
        <v>810</v>
      </c>
      <c r="I683" s="110"/>
      <c r="J683" s="315"/>
      <c r="K683" s="315">
        <f t="shared" si="16"/>
        <v>0</v>
      </c>
      <c r="L683" s="107"/>
      <c r="M683" s="107"/>
      <c r="N683" s="107"/>
      <c r="O683" s="107"/>
      <c r="P683" s="107"/>
      <c r="Q683" s="107"/>
      <c r="R683" s="107" t="s">
        <v>119</v>
      </c>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row>
    <row r="684" spans="1:47" outlineLevel="1" x14ac:dyDescent="0.2">
      <c r="A684" s="108">
        <v>215</v>
      </c>
      <c r="B684" s="108" t="s">
        <v>713</v>
      </c>
      <c r="C684" s="123" t="s">
        <v>714</v>
      </c>
      <c r="D684" s="141" t="s">
        <v>0</v>
      </c>
      <c r="E684" s="110">
        <v>1.2</v>
      </c>
      <c r="F684" s="110"/>
      <c r="G684" s="110">
        <f t="shared" si="15"/>
        <v>0</v>
      </c>
      <c r="H684" s="157" t="s">
        <v>811</v>
      </c>
      <c r="I684" s="110">
        <f t="shared" si="14"/>
        <v>0</v>
      </c>
      <c r="J684" s="315"/>
      <c r="K684" s="315"/>
      <c r="L684" s="107"/>
      <c r="M684" s="107"/>
      <c r="N684" s="107"/>
      <c r="O684" s="107"/>
      <c r="P684" s="107"/>
      <c r="Q684" s="107"/>
      <c r="R684" s="107" t="s">
        <v>119</v>
      </c>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row>
    <row r="685" spans="1:47" x14ac:dyDescent="0.2">
      <c r="A685" s="109" t="s">
        <v>114</v>
      </c>
      <c r="B685" s="109" t="s">
        <v>84</v>
      </c>
      <c r="C685" s="125" t="s">
        <v>85</v>
      </c>
      <c r="D685" s="143"/>
      <c r="E685" s="111"/>
      <c r="F685" s="111"/>
      <c r="G685" s="111">
        <f>SUMIF(R686:R705,"&lt;&gt;NOR",G686:G705)</f>
        <v>0</v>
      </c>
      <c r="H685" s="158"/>
      <c r="I685" s="111">
        <f>SUMIF(T686:T705,"&lt;&gt;NOR",I686:I705)</f>
        <v>0</v>
      </c>
      <c r="J685" s="318"/>
      <c r="K685" s="318">
        <f>SUMIF(V686:V705,"&lt;&gt;NOR",K686:K705)</f>
        <v>0</v>
      </c>
      <c r="R685" t="s">
        <v>115</v>
      </c>
    </row>
    <row r="686" spans="1:47" outlineLevel="1" x14ac:dyDescent="0.2">
      <c r="A686" s="108">
        <v>216</v>
      </c>
      <c r="B686" s="108" t="s">
        <v>715</v>
      </c>
      <c r="C686" s="123" t="s">
        <v>716</v>
      </c>
      <c r="D686" s="141" t="s">
        <v>717</v>
      </c>
      <c r="E686" s="110">
        <v>100</v>
      </c>
      <c r="F686" s="110"/>
      <c r="G686" s="110">
        <f>ROUND(E686*F686,2)</f>
        <v>0</v>
      </c>
      <c r="H686" s="157" t="s">
        <v>811</v>
      </c>
      <c r="I686" s="110">
        <f t="shared" si="14"/>
        <v>0</v>
      </c>
      <c r="J686" s="315"/>
      <c r="K686" s="315"/>
      <c r="L686" s="107"/>
      <c r="M686" s="107"/>
      <c r="N686" s="107"/>
      <c r="O686" s="107"/>
      <c r="P686" s="107"/>
      <c r="Q686" s="107"/>
      <c r="R686" s="107" t="s">
        <v>119</v>
      </c>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row>
    <row r="687" spans="1:47" outlineLevel="1" x14ac:dyDescent="0.2">
      <c r="A687" s="108"/>
      <c r="B687" s="108"/>
      <c r="C687" s="124" t="s">
        <v>718</v>
      </c>
      <c r="D687" s="142"/>
      <c r="E687" s="133">
        <v>100</v>
      </c>
      <c r="F687" s="110"/>
      <c r="G687" s="110"/>
      <c r="H687" s="157">
        <v>0</v>
      </c>
      <c r="I687" s="110">
        <f t="shared" si="14"/>
        <v>0</v>
      </c>
      <c r="J687" s="315"/>
      <c r="K687" s="315"/>
      <c r="L687" s="107"/>
      <c r="M687" s="107"/>
      <c r="N687" s="107"/>
      <c r="O687" s="107"/>
      <c r="P687" s="107"/>
      <c r="Q687" s="107"/>
      <c r="R687" s="107" t="s">
        <v>121</v>
      </c>
      <c r="S687" s="107">
        <v>0</v>
      </c>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row>
    <row r="688" spans="1:47" outlineLevel="1" x14ac:dyDescent="0.2">
      <c r="A688" s="108">
        <v>217</v>
      </c>
      <c r="B688" s="108" t="s">
        <v>719</v>
      </c>
      <c r="C688" s="123" t="s">
        <v>720</v>
      </c>
      <c r="D688" s="141" t="s">
        <v>717</v>
      </c>
      <c r="E688" s="110">
        <v>150</v>
      </c>
      <c r="F688" s="110"/>
      <c r="G688" s="110">
        <f>ROUND(E688*F688,2)</f>
        <v>0</v>
      </c>
      <c r="H688" s="157" t="s">
        <v>811</v>
      </c>
      <c r="I688" s="110">
        <f t="shared" si="14"/>
        <v>0</v>
      </c>
      <c r="J688" s="315"/>
      <c r="K688" s="315"/>
      <c r="L688" s="107"/>
      <c r="M688" s="107"/>
      <c r="N688" s="107"/>
      <c r="O688" s="107"/>
      <c r="P688" s="107"/>
      <c r="Q688" s="107"/>
      <c r="R688" s="107" t="s">
        <v>119</v>
      </c>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row>
    <row r="689" spans="1:47" outlineLevel="1" x14ac:dyDescent="0.2">
      <c r="A689" s="108"/>
      <c r="B689" s="108"/>
      <c r="C689" s="124" t="s">
        <v>721</v>
      </c>
      <c r="D689" s="142"/>
      <c r="E689" s="133">
        <v>150</v>
      </c>
      <c r="F689" s="110"/>
      <c r="G689" s="110"/>
      <c r="H689" s="157">
        <v>0</v>
      </c>
      <c r="I689" s="110">
        <f t="shared" si="14"/>
        <v>0</v>
      </c>
      <c r="J689" s="315"/>
      <c r="K689" s="315"/>
      <c r="L689" s="107"/>
      <c r="M689" s="107"/>
      <c r="N689" s="107"/>
      <c r="O689" s="107"/>
      <c r="P689" s="107"/>
      <c r="Q689" s="107"/>
      <c r="R689" s="107" t="s">
        <v>121</v>
      </c>
      <c r="S689" s="107">
        <v>0</v>
      </c>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row>
    <row r="690" spans="1:47" ht="22.5" outlineLevel="1" x14ac:dyDescent="0.2">
      <c r="A690" s="108">
        <v>218</v>
      </c>
      <c r="B690" s="108" t="s">
        <v>722</v>
      </c>
      <c r="C690" s="123" t="s">
        <v>723</v>
      </c>
      <c r="D690" s="141" t="s">
        <v>118</v>
      </c>
      <c r="E690" s="110">
        <v>26</v>
      </c>
      <c r="F690" s="110"/>
      <c r="G690" s="110">
        <f>ROUND(E690*F690,2)</f>
        <v>0</v>
      </c>
      <c r="H690" s="157" t="s">
        <v>810</v>
      </c>
      <c r="I690" s="110"/>
      <c r="J690" s="315"/>
      <c r="K690" s="315">
        <f>G690</f>
        <v>0</v>
      </c>
      <c r="L690" s="107"/>
      <c r="M690" s="107"/>
      <c r="N690" s="107"/>
      <c r="O690" s="107"/>
      <c r="P690" s="107"/>
      <c r="Q690" s="107"/>
      <c r="R690" s="107" t="s">
        <v>119</v>
      </c>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row>
    <row r="691" spans="1:47" outlineLevel="1" x14ac:dyDescent="0.2">
      <c r="A691" s="108"/>
      <c r="B691" s="108"/>
      <c r="C691" s="124" t="s">
        <v>724</v>
      </c>
      <c r="D691" s="142"/>
      <c r="E691" s="133">
        <v>26</v>
      </c>
      <c r="F691" s="110"/>
      <c r="G691" s="110"/>
      <c r="H691" s="157">
        <v>0</v>
      </c>
      <c r="I691" s="110"/>
      <c r="J691" s="315"/>
      <c r="K691" s="315"/>
      <c r="L691" s="107"/>
      <c r="M691" s="107"/>
      <c r="N691" s="107"/>
      <c r="O691" s="107"/>
      <c r="P691" s="107"/>
      <c r="Q691" s="107"/>
      <c r="R691" s="107" t="s">
        <v>121</v>
      </c>
      <c r="S691" s="107">
        <v>0</v>
      </c>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row>
    <row r="692" spans="1:47" ht="22.5" outlineLevel="1" x14ac:dyDescent="0.2">
      <c r="A692" s="108">
        <v>219</v>
      </c>
      <c r="B692" s="108" t="s">
        <v>725</v>
      </c>
      <c r="C692" s="123" t="s">
        <v>726</v>
      </c>
      <c r="D692" s="141" t="s">
        <v>118</v>
      </c>
      <c r="E692" s="110">
        <v>17</v>
      </c>
      <c r="F692" s="110"/>
      <c r="G692" s="110">
        <f>ROUND(E692*F692,2)</f>
        <v>0</v>
      </c>
      <c r="H692" s="157" t="s">
        <v>810</v>
      </c>
      <c r="I692" s="110"/>
      <c r="J692" s="315"/>
      <c r="K692" s="315">
        <f>G692</f>
        <v>0</v>
      </c>
      <c r="L692" s="107"/>
      <c r="M692" s="107"/>
      <c r="N692" s="107"/>
      <c r="O692" s="107"/>
      <c r="P692" s="107"/>
      <c r="Q692" s="107"/>
      <c r="R692" s="107" t="s">
        <v>119</v>
      </c>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row>
    <row r="693" spans="1:47" outlineLevel="1" x14ac:dyDescent="0.2">
      <c r="A693" s="108"/>
      <c r="B693" s="108"/>
      <c r="C693" s="124" t="s">
        <v>727</v>
      </c>
      <c r="D693" s="142"/>
      <c r="E693" s="133">
        <v>17</v>
      </c>
      <c r="F693" s="110"/>
      <c r="G693" s="110"/>
      <c r="H693" s="157">
        <v>0</v>
      </c>
      <c r="I693" s="110">
        <f t="shared" si="14"/>
        <v>0</v>
      </c>
      <c r="J693" s="315"/>
      <c r="K693" s="315"/>
      <c r="L693" s="107"/>
      <c r="M693" s="107"/>
      <c r="N693" s="107"/>
      <c r="O693" s="107"/>
      <c r="P693" s="107"/>
      <c r="Q693" s="107"/>
      <c r="R693" s="107" t="s">
        <v>121</v>
      </c>
      <c r="S693" s="107">
        <v>0</v>
      </c>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row>
    <row r="694" spans="1:47" ht="22.5" outlineLevel="1" x14ac:dyDescent="0.2">
      <c r="A694" s="108">
        <v>220</v>
      </c>
      <c r="B694" s="108" t="s">
        <v>728</v>
      </c>
      <c r="C694" s="123" t="s">
        <v>729</v>
      </c>
      <c r="D694" s="141" t="s">
        <v>118</v>
      </c>
      <c r="E694" s="110">
        <v>2</v>
      </c>
      <c r="F694" s="110"/>
      <c r="G694" s="110">
        <f t="shared" ref="G694:G705" si="17">ROUND(E694*F694,2)</f>
        <v>0</v>
      </c>
      <c r="H694" s="157" t="s">
        <v>810</v>
      </c>
      <c r="I694" s="110">
        <f t="shared" si="14"/>
        <v>0</v>
      </c>
      <c r="J694" s="315"/>
      <c r="K694" s="315"/>
      <c r="L694" s="107"/>
      <c r="M694" s="107"/>
      <c r="N694" s="107"/>
      <c r="O694" s="107"/>
      <c r="P694" s="107"/>
      <c r="Q694" s="107"/>
      <c r="R694" s="107" t="s">
        <v>119</v>
      </c>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row>
    <row r="695" spans="1:47" ht="22.5" outlineLevel="1" x14ac:dyDescent="0.2">
      <c r="A695" s="108">
        <v>221</v>
      </c>
      <c r="B695" s="108" t="s">
        <v>730</v>
      </c>
      <c r="C695" s="123" t="s">
        <v>731</v>
      </c>
      <c r="D695" s="141" t="s">
        <v>118</v>
      </c>
      <c r="E695" s="110">
        <v>2</v>
      </c>
      <c r="F695" s="110"/>
      <c r="G695" s="110">
        <f t="shared" si="17"/>
        <v>0</v>
      </c>
      <c r="H695" s="157" t="s">
        <v>810</v>
      </c>
      <c r="I695" s="110">
        <f t="shared" si="14"/>
        <v>0</v>
      </c>
      <c r="J695" s="315"/>
      <c r="K695" s="315"/>
      <c r="L695" s="107"/>
      <c r="M695" s="107"/>
      <c r="N695" s="107"/>
      <c r="O695" s="107"/>
      <c r="P695" s="107"/>
      <c r="Q695" s="107"/>
      <c r="R695" s="107" t="s">
        <v>119</v>
      </c>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row>
    <row r="696" spans="1:47" ht="22.5" outlineLevel="1" x14ac:dyDescent="0.2">
      <c r="A696" s="108">
        <v>222</v>
      </c>
      <c r="B696" s="108" t="s">
        <v>732</v>
      </c>
      <c r="C696" s="123" t="s">
        <v>733</v>
      </c>
      <c r="D696" s="141" t="s">
        <v>118</v>
      </c>
      <c r="E696" s="110">
        <v>8</v>
      </c>
      <c r="F696" s="110"/>
      <c r="G696" s="110">
        <f t="shared" si="17"/>
        <v>0</v>
      </c>
      <c r="H696" s="157" t="s">
        <v>810</v>
      </c>
      <c r="I696" s="110"/>
      <c r="J696" s="315"/>
      <c r="K696" s="315">
        <f>G696</f>
        <v>0</v>
      </c>
      <c r="L696" s="107"/>
      <c r="M696" s="107"/>
      <c r="N696" s="107"/>
      <c r="O696" s="107"/>
      <c r="P696" s="107"/>
      <c r="Q696" s="107"/>
      <c r="R696" s="107" t="s">
        <v>119</v>
      </c>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row>
    <row r="697" spans="1:47" ht="22.5" outlineLevel="1" x14ac:dyDescent="0.2">
      <c r="A697" s="108">
        <v>223</v>
      </c>
      <c r="B697" s="108" t="s">
        <v>734</v>
      </c>
      <c r="C697" s="123" t="s">
        <v>735</v>
      </c>
      <c r="D697" s="141" t="s">
        <v>118</v>
      </c>
      <c r="E697" s="110">
        <v>8</v>
      </c>
      <c r="F697" s="110"/>
      <c r="G697" s="110">
        <f t="shared" si="17"/>
        <v>0</v>
      </c>
      <c r="H697" s="157" t="s">
        <v>810</v>
      </c>
      <c r="I697" s="110"/>
      <c r="J697" s="315"/>
      <c r="K697" s="315">
        <f>G697</f>
        <v>0</v>
      </c>
      <c r="L697" s="107"/>
      <c r="M697" s="107"/>
      <c r="N697" s="107"/>
      <c r="O697" s="107"/>
      <c r="P697" s="107"/>
      <c r="Q697" s="107"/>
      <c r="R697" s="107" t="s">
        <v>119</v>
      </c>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row>
    <row r="698" spans="1:47" ht="22.5" outlineLevel="1" x14ac:dyDescent="0.2">
      <c r="A698" s="108">
        <v>224</v>
      </c>
      <c r="B698" s="108" t="s">
        <v>736</v>
      </c>
      <c r="C698" s="123" t="s">
        <v>737</v>
      </c>
      <c r="D698" s="141" t="s">
        <v>118</v>
      </c>
      <c r="E698" s="110">
        <v>1</v>
      </c>
      <c r="F698" s="110"/>
      <c r="G698" s="110">
        <f t="shared" si="17"/>
        <v>0</v>
      </c>
      <c r="H698" s="157" t="s">
        <v>810</v>
      </c>
      <c r="I698" s="110">
        <f t="shared" si="14"/>
        <v>0</v>
      </c>
      <c r="J698" s="315"/>
      <c r="K698" s="315"/>
      <c r="L698" s="107"/>
      <c r="M698" s="107"/>
      <c r="N698" s="107"/>
      <c r="O698" s="107"/>
      <c r="P698" s="107"/>
      <c r="Q698" s="107"/>
      <c r="R698" s="107" t="s">
        <v>119</v>
      </c>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row>
    <row r="699" spans="1:47" ht="22.5" outlineLevel="1" x14ac:dyDescent="0.2">
      <c r="A699" s="108">
        <v>225</v>
      </c>
      <c r="B699" s="108" t="s">
        <v>738</v>
      </c>
      <c r="C699" s="123" t="s">
        <v>739</v>
      </c>
      <c r="D699" s="141" t="s">
        <v>118</v>
      </c>
      <c r="E699" s="110">
        <v>2</v>
      </c>
      <c r="F699" s="110"/>
      <c r="G699" s="110">
        <f t="shared" si="17"/>
        <v>0</v>
      </c>
      <c r="H699" s="157" t="s">
        <v>810</v>
      </c>
      <c r="I699" s="110"/>
      <c r="J699" s="315"/>
      <c r="K699" s="315">
        <f>G699</f>
        <v>0</v>
      </c>
      <c r="L699" s="107"/>
      <c r="M699" s="107"/>
      <c r="N699" s="107"/>
      <c r="O699" s="107"/>
      <c r="P699" s="107"/>
      <c r="Q699" s="107"/>
      <c r="R699" s="107" t="s">
        <v>119</v>
      </c>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row>
    <row r="700" spans="1:47" ht="22.5" outlineLevel="1" x14ac:dyDescent="0.2">
      <c r="A700" s="108">
        <v>226</v>
      </c>
      <c r="B700" s="108" t="s">
        <v>740</v>
      </c>
      <c r="C700" s="123" t="s">
        <v>741</v>
      </c>
      <c r="D700" s="141" t="s">
        <v>118</v>
      </c>
      <c r="E700" s="110">
        <v>9</v>
      </c>
      <c r="F700" s="110"/>
      <c r="G700" s="110">
        <f t="shared" si="17"/>
        <v>0</v>
      </c>
      <c r="H700" s="157" t="s">
        <v>810</v>
      </c>
      <c r="I700" s="110">
        <f t="shared" si="14"/>
        <v>0</v>
      </c>
      <c r="J700" s="315"/>
      <c r="K700" s="315"/>
      <c r="L700" s="107"/>
      <c r="M700" s="107"/>
      <c r="N700" s="107"/>
      <c r="O700" s="107"/>
      <c r="P700" s="107"/>
      <c r="Q700" s="107"/>
      <c r="R700" s="107" t="s">
        <v>119</v>
      </c>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row>
    <row r="701" spans="1:47" ht="22.5" outlineLevel="1" x14ac:dyDescent="0.2">
      <c r="A701" s="108">
        <v>227</v>
      </c>
      <c r="B701" s="108" t="s">
        <v>742</v>
      </c>
      <c r="C701" s="123" t="s">
        <v>743</v>
      </c>
      <c r="D701" s="141" t="s">
        <v>118</v>
      </c>
      <c r="E701" s="110">
        <v>4</v>
      </c>
      <c r="F701" s="110"/>
      <c r="G701" s="110">
        <f t="shared" si="17"/>
        <v>0</v>
      </c>
      <c r="H701" s="157" t="s">
        <v>810</v>
      </c>
      <c r="I701" s="110"/>
      <c r="J701" s="315"/>
      <c r="K701" s="315">
        <f t="shared" ref="K701:K704" si="18">G701</f>
        <v>0</v>
      </c>
      <c r="L701" s="107"/>
      <c r="M701" s="107"/>
      <c r="N701" s="107"/>
      <c r="O701" s="107"/>
      <c r="P701" s="107"/>
      <c r="Q701" s="107"/>
      <c r="R701" s="107" t="s">
        <v>119</v>
      </c>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row>
    <row r="702" spans="1:47" ht="22.5" outlineLevel="1" x14ac:dyDescent="0.2">
      <c r="A702" s="108">
        <v>228</v>
      </c>
      <c r="B702" s="108" t="s">
        <v>744</v>
      </c>
      <c r="C702" s="123" t="s">
        <v>745</v>
      </c>
      <c r="D702" s="141" t="s">
        <v>118</v>
      </c>
      <c r="E702" s="110">
        <v>6</v>
      </c>
      <c r="F702" s="110"/>
      <c r="G702" s="110">
        <f t="shared" si="17"/>
        <v>0</v>
      </c>
      <c r="H702" s="157" t="s">
        <v>810</v>
      </c>
      <c r="I702" s="110"/>
      <c r="J702" s="315"/>
      <c r="K702" s="315">
        <f t="shared" si="18"/>
        <v>0</v>
      </c>
      <c r="L702" s="107"/>
      <c r="M702" s="107"/>
      <c r="N702" s="107"/>
      <c r="O702" s="107"/>
      <c r="P702" s="107"/>
      <c r="Q702" s="107"/>
      <c r="R702" s="107" t="s">
        <v>119</v>
      </c>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row>
    <row r="703" spans="1:47" ht="22.5" outlineLevel="1" x14ac:dyDescent="0.2">
      <c r="A703" s="108">
        <v>229</v>
      </c>
      <c r="B703" s="108" t="s">
        <v>746</v>
      </c>
      <c r="C703" s="123" t="s">
        <v>747</v>
      </c>
      <c r="D703" s="141" t="s">
        <v>179</v>
      </c>
      <c r="E703" s="110">
        <v>92</v>
      </c>
      <c r="F703" s="110"/>
      <c r="G703" s="110">
        <f t="shared" si="17"/>
        <v>0</v>
      </c>
      <c r="H703" s="157" t="s">
        <v>810</v>
      </c>
      <c r="I703" s="110"/>
      <c r="J703" s="315"/>
      <c r="K703" s="315">
        <f t="shared" si="18"/>
        <v>0</v>
      </c>
      <c r="L703" s="107"/>
      <c r="M703" s="107"/>
      <c r="N703" s="107"/>
      <c r="O703" s="107"/>
      <c r="P703" s="107"/>
      <c r="Q703" s="107"/>
      <c r="R703" s="107" t="s">
        <v>119</v>
      </c>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row>
    <row r="704" spans="1:47" ht="22.5" outlineLevel="1" x14ac:dyDescent="0.2">
      <c r="A704" s="108">
        <v>230</v>
      </c>
      <c r="B704" s="108" t="s">
        <v>2390</v>
      </c>
      <c r="C704" s="123" t="s">
        <v>2391</v>
      </c>
      <c r="D704" s="141" t="s">
        <v>118</v>
      </c>
      <c r="E704" s="110">
        <v>2</v>
      </c>
      <c r="F704" s="110"/>
      <c r="G704" s="110">
        <f t="shared" ref="G704" si="19">ROUND(E704*F704,2)</f>
        <v>0</v>
      </c>
      <c r="H704" s="157" t="s">
        <v>810</v>
      </c>
      <c r="I704" s="110"/>
      <c r="J704" s="315"/>
      <c r="K704" s="315">
        <f t="shared" si="18"/>
        <v>0</v>
      </c>
      <c r="L704" s="107"/>
      <c r="M704" s="107"/>
      <c r="N704" s="107"/>
      <c r="O704" s="107"/>
      <c r="P704" s="107"/>
      <c r="Q704" s="107"/>
      <c r="R704" s="107" t="s">
        <v>119</v>
      </c>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row>
    <row r="705" spans="1:47" outlineLevel="1" x14ac:dyDescent="0.2">
      <c r="A705" s="108">
        <v>231</v>
      </c>
      <c r="B705" s="108" t="s">
        <v>748</v>
      </c>
      <c r="C705" s="123" t="s">
        <v>749</v>
      </c>
      <c r="D705" s="141" t="s">
        <v>0</v>
      </c>
      <c r="E705" s="110">
        <v>2.1</v>
      </c>
      <c r="F705" s="110"/>
      <c r="G705" s="110">
        <f t="shared" si="17"/>
        <v>0</v>
      </c>
      <c r="H705" s="157" t="s">
        <v>811</v>
      </c>
      <c r="I705" s="110">
        <f t="shared" si="14"/>
        <v>0</v>
      </c>
      <c r="J705" s="315"/>
      <c r="K705" s="315"/>
      <c r="L705" s="107"/>
      <c r="M705" s="107"/>
      <c r="N705" s="107"/>
      <c r="O705" s="107"/>
      <c r="P705" s="107"/>
      <c r="Q705" s="107"/>
      <c r="R705" s="107" t="s">
        <v>119</v>
      </c>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row>
    <row r="706" spans="1:47" x14ac:dyDescent="0.2">
      <c r="A706" s="109" t="s">
        <v>114</v>
      </c>
      <c r="B706" s="109" t="s">
        <v>86</v>
      </c>
      <c r="C706" s="125" t="s">
        <v>87</v>
      </c>
      <c r="D706" s="143"/>
      <c r="E706" s="111"/>
      <c r="F706" s="111"/>
      <c r="G706" s="111">
        <f>SUMIF(R707:R745,"&lt;&gt;NOR",G707:G745)</f>
        <v>0</v>
      </c>
      <c r="H706" s="158"/>
      <c r="I706" s="111">
        <f t="shared" si="14"/>
        <v>0</v>
      </c>
      <c r="J706" s="318"/>
      <c r="K706" s="318"/>
      <c r="R706" t="s">
        <v>115</v>
      </c>
    </row>
    <row r="707" spans="1:47" outlineLevel="1" x14ac:dyDescent="0.2">
      <c r="A707" s="108">
        <v>232</v>
      </c>
      <c r="B707" s="108" t="s">
        <v>750</v>
      </c>
      <c r="C707" s="123" t="s">
        <v>751</v>
      </c>
      <c r="D707" s="141" t="s">
        <v>160</v>
      </c>
      <c r="E707" s="329">
        <v>99.66</v>
      </c>
      <c r="F707" s="110"/>
      <c r="G707" s="110">
        <f>ROUND(E707*F707,2)</f>
        <v>0</v>
      </c>
      <c r="H707" s="157" t="s">
        <v>811</v>
      </c>
      <c r="I707" s="110">
        <f t="shared" si="14"/>
        <v>0</v>
      </c>
      <c r="J707" s="315"/>
      <c r="K707" s="315"/>
      <c r="L707" s="107"/>
      <c r="M707" s="107"/>
      <c r="N707" s="107"/>
      <c r="O707" s="107"/>
      <c r="P707" s="107"/>
      <c r="Q707" s="107"/>
      <c r="R707" s="107" t="s">
        <v>119</v>
      </c>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row>
    <row r="708" spans="1:47" outlineLevel="1" x14ac:dyDescent="0.2">
      <c r="A708" s="108"/>
      <c r="B708" s="108"/>
      <c r="C708" s="124" t="s">
        <v>191</v>
      </c>
      <c r="D708" s="142"/>
      <c r="E708" s="133"/>
      <c r="F708" s="110"/>
      <c r="G708" s="110"/>
      <c r="H708" s="157">
        <v>0</v>
      </c>
      <c r="I708" s="110">
        <f t="shared" si="14"/>
        <v>0</v>
      </c>
      <c r="J708" s="315"/>
      <c r="K708" s="315"/>
      <c r="L708" s="107"/>
      <c r="M708" s="107"/>
      <c r="N708" s="107"/>
      <c r="O708" s="107"/>
      <c r="P708" s="107"/>
      <c r="Q708" s="107"/>
      <c r="R708" s="107" t="s">
        <v>121</v>
      </c>
      <c r="S708" s="107">
        <v>0</v>
      </c>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row>
    <row r="709" spans="1:47" outlineLevel="1" x14ac:dyDescent="0.2">
      <c r="A709" s="108"/>
      <c r="B709" s="108"/>
      <c r="C709" s="124" t="s">
        <v>192</v>
      </c>
      <c r="D709" s="142"/>
      <c r="E709" s="133"/>
      <c r="F709" s="110"/>
      <c r="G709" s="110"/>
      <c r="H709" s="157">
        <v>0</v>
      </c>
      <c r="I709" s="110">
        <f t="shared" si="14"/>
        <v>0</v>
      </c>
      <c r="J709" s="315"/>
      <c r="K709" s="315"/>
      <c r="L709" s="107"/>
      <c r="M709" s="107"/>
      <c r="N709" s="107"/>
      <c r="O709" s="107"/>
      <c r="P709" s="107"/>
      <c r="Q709" s="107"/>
      <c r="R709" s="107" t="s">
        <v>121</v>
      </c>
      <c r="S709" s="107">
        <v>0</v>
      </c>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row>
    <row r="710" spans="1:47" outlineLevel="1" x14ac:dyDescent="0.2">
      <c r="A710" s="108"/>
      <c r="B710" s="108"/>
      <c r="C710" s="338" t="s">
        <v>3021</v>
      </c>
      <c r="D710" s="339"/>
      <c r="E710" s="340">
        <v>59.55</v>
      </c>
      <c r="F710" s="110"/>
      <c r="G710" s="110"/>
      <c r="H710" s="157">
        <v>0</v>
      </c>
      <c r="I710" s="110">
        <f t="shared" si="14"/>
        <v>0</v>
      </c>
      <c r="J710" s="315"/>
      <c r="K710" s="315"/>
      <c r="L710" s="107"/>
      <c r="M710" s="107"/>
      <c r="N710" s="107"/>
      <c r="O710" s="107"/>
      <c r="P710" s="107"/>
      <c r="Q710" s="107"/>
      <c r="R710" s="107" t="s">
        <v>121</v>
      </c>
      <c r="S710" s="107">
        <v>0</v>
      </c>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row>
    <row r="711" spans="1:47" outlineLevel="1" x14ac:dyDescent="0.2">
      <c r="A711" s="108"/>
      <c r="B711" s="108"/>
      <c r="C711" s="338" t="s">
        <v>3022</v>
      </c>
      <c r="D711" s="339"/>
      <c r="E711" s="340">
        <v>39.92</v>
      </c>
      <c r="F711" s="110"/>
      <c r="G711" s="110"/>
      <c r="H711" s="157">
        <v>0</v>
      </c>
      <c r="I711" s="110">
        <f t="shared" si="14"/>
        <v>0</v>
      </c>
      <c r="J711" s="315"/>
      <c r="K711" s="315"/>
      <c r="L711" s="107"/>
      <c r="M711" s="107"/>
      <c r="N711" s="107"/>
      <c r="O711" s="107"/>
      <c r="P711" s="107"/>
      <c r="Q711" s="107"/>
      <c r="R711" s="107" t="s">
        <v>121</v>
      </c>
      <c r="S711" s="107">
        <v>0</v>
      </c>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row>
    <row r="712" spans="1:47" outlineLevel="1" x14ac:dyDescent="0.2">
      <c r="A712" s="108"/>
      <c r="B712" s="108"/>
      <c r="C712" s="341" t="s">
        <v>3023</v>
      </c>
      <c r="D712" s="339"/>
      <c r="E712" s="340">
        <v>0.19</v>
      </c>
      <c r="F712" s="110"/>
      <c r="G712" s="110"/>
      <c r="H712" s="157">
        <v>0</v>
      </c>
      <c r="I712" s="110">
        <f t="shared" si="14"/>
        <v>0</v>
      </c>
      <c r="J712" s="315"/>
      <c r="K712" s="315"/>
      <c r="L712" s="107"/>
      <c r="M712" s="107"/>
      <c r="N712" s="107"/>
      <c r="O712" s="107"/>
      <c r="P712" s="107"/>
      <c r="Q712" s="107"/>
      <c r="R712" s="107" t="s">
        <v>121</v>
      </c>
      <c r="S712" s="107">
        <v>0</v>
      </c>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row>
    <row r="713" spans="1:47" outlineLevel="1" x14ac:dyDescent="0.2">
      <c r="A713" s="108">
        <v>233</v>
      </c>
      <c r="B713" s="108" t="s">
        <v>752</v>
      </c>
      <c r="C713" s="123" t="s">
        <v>753</v>
      </c>
      <c r="D713" s="141" t="s">
        <v>179</v>
      </c>
      <c r="E713" s="329">
        <v>2.7</v>
      </c>
      <c r="F713" s="110"/>
      <c r="G713" s="110">
        <f>ROUND(E713*F713,2)</f>
        <v>0</v>
      </c>
      <c r="H713" s="157" t="s">
        <v>811</v>
      </c>
      <c r="I713" s="110">
        <f t="shared" si="14"/>
        <v>0</v>
      </c>
      <c r="J713" s="315"/>
      <c r="K713" s="315"/>
      <c r="L713" s="107"/>
      <c r="M713" s="107"/>
      <c r="N713" s="107"/>
      <c r="O713" s="107"/>
      <c r="P713" s="107"/>
      <c r="Q713" s="107"/>
      <c r="R713" s="107" t="s">
        <v>119</v>
      </c>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row>
    <row r="714" spans="1:47" outlineLevel="1" x14ac:dyDescent="0.2">
      <c r="A714" s="108"/>
      <c r="B714" s="108"/>
      <c r="C714" s="124" t="s">
        <v>191</v>
      </c>
      <c r="D714" s="142"/>
      <c r="E714" s="133"/>
      <c r="F714" s="110"/>
      <c r="G714" s="110"/>
      <c r="H714" s="157">
        <v>0</v>
      </c>
      <c r="I714" s="110">
        <f t="shared" si="14"/>
        <v>0</v>
      </c>
      <c r="J714" s="315"/>
      <c r="K714" s="315"/>
      <c r="L714" s="107"/>
      <c r="M714" s="107"/>
      <c r="N714" s="107"/>
      <c r="O714" s="107"/>
      <c r="P714" s="107"/>
      <c r="Q714" s="107"/>
      <c r="R714" s="107" t="s">
        <v>121</v>
      </c>
      <c r="S714" s="107">
        <v>0</v>
      </c>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row>
    <row r="715" spans="1:47" outlineLevel="1" x14ac:dyDescent="0.2">
      <c r="A715" s="108"/>
      <c r="B715" s="108"/>
      <c r="C715" s="124" t="s">
        <v>192</v>
      </c>
      <c r="D715" s="142"/>
      <c r="E715" s="133"/>
      <c r="F715" s="110"/>
      <c r="G715" s="110"/>
      <c r="H715" s="157">
        <v>0</v>
      </c>
      <c r="I715" s="110">
        <f t="shared" ref="I715:I745" si="20">G715</f>
        <v>0</v>
      </c>
      <c r="J715" s="315"/>
      <c r="K715" s="315"/>
      <c r="L715" s="107"/>
      <c r="M715" s="107"/>
      <c r="N715" s="107"/>
      <c r="O715" s="107"/>
      <c r="P715" s="107"/>
      <c r="Q715" s="107"/>
      <c r="R715" s="107" t="s">
        <v>121</v>
      </c>
      <c r="S715" s="107">
        <v>0</v>
      </c>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row>
    <row r="716" spans="1:47" outlineLevel="1" x14ac:dyDescent="0.2">
      <c r="A716" s="108"/>
      <c r="B716" s="108"/>
      <c r="C716" s="341" t="s">
        <v>3024</v>
      </c>
      <c r="D716" s="339"/>
      <c r="E716" s="340">
        <v>2.7</v>
      </c>
      <c r="F716" s="110"/>
      <c r="G716" s="110"/>
      <c r="H716" s="157">
        <v>0</v>
      </c>
      <c r="I716" s="110">
        <f t="shared" si="20"/>
        <v>0</v>
      </c>
      <c r="J716" s="315"/>
      <c r="K716" s="315"/>
      <c r="L716" s="107"/>
      <c r="M716" s="107"/>
      <c r="N716" s="107"/>
      <c r="O716" s="107"/>
      <c r="P716" s="107"/>
      <c r="Q716" s="107"/>
      <c r="R716" s="107" t="s">
        <v>121</v>
      </c>
      <c r="S716" s="107">
        <v>0</v>
      </c>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row>
    <row r="717" spans="1:47" outlineLevel="1" x14ac:dyDescent="0.2">
      <c r="A717" s="108">
        <v>234</v>
      </c>
      <c r="B717" s="108" t="s">
        <v>754</v>
      </c>
      <c r="C717" s="123" t="s">
        <v>755</v>
      </c>
      <c r="D717" s="141" t="s">
        <v>179</v>
      </c>
      <c r="E717" s="329">
        <v>2.7</v>
      </c>
      <c r="F717" s="110"/>
      <c r="G717" s="110">
        <f>ROUND(E717*F717,2)</f>
        <v>0</v>
      </c>
      <c r="H717" s="157" t="s">
        <v>811</v>
      </c>
      <c r="I717" s="110">
        <f t="shared" si="20"/>
        <v>0</v>
      </c>
      <c r="J717" s="315"/>
      <c r="K717" s="315"/>
      <c r="L717" s="107"/>
      <c r="M717" s="107"/>
      <c r="N717" s="107"/>
      <c r="O717" s="107"/>
      <c r="P717" s="107"/>
      <c r="Q717" s="107"/>
      <c r="R717" s="107" t="s">
        <v>119</v>
      </c>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row>
    <row r="718" spans="1:47" outlineLevel="1" x14ac:dyDescent="0.2">
      <c r="A718" s="108"/>
      <c r="B718" s="108"/>
      <c r="C718" s="124" t="s">
        <v>191</v>
      </c>
      <c r="D718" s="142"/>
      <c r="E718" s="133"/>
      <c r="F718" s="110"/>
      <c r="G718" s="110"/>
      <c r="H718" s="157">
        <v>0</v>
      </c>
      <c r="I718" s="110">
        <f t="shared" si="20"/>
        <v>0</v>
      </c>
      <c r="J718" s="315"/>
      <c r="K718" s="315"/>
      <c r="L718" s="107"/>
      <c r="M718" s="107"/>
      <c r="N718" s="107"/>
      <c r="O718" s="107"/>
      <c r="P718" s="107"/>
      <c r="Q718" s="107"/>
      <c r="R718" s="107" t="s">
        <v>121</v>
      </c>
      <c r="S718" s="107">
        <v>0</v>
      </c>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row>
    <row r="719" spans="1:47" outlineLevel="1" x14ac:dyDescent="0.2">
      <c r="A719" s="108"/>
      <c r="B719" s="108"/>
      <c r="C719" s="124" t="s">
        <v>192</v>
      </c>
      <c r="D719" s="142"/>
      <c r="E719" s="133"/>
      <c r="F719" s="110"/>
      <c r="G719" s="110"/>
      <c r="H719" s="157">
        <v>0</v>
      </c>
      <c r="I719" s="110">
        <f t="shared" si="20"/>
        <v>0</v>
      </c>
      <c r="J719" s="315"/>
      <c r="K719" s="315"/>
      <c r="L719" s="107"/>
      <c r="M719" s="107"/>
      <c r="N719" s="107"/>
      <c r="O719" s="107"/>
      <c r="P719" s="107"/>
      <c r="Q719" s="107"/>
      <c r="R719" s="107" t="s">
        <v>121</v>
      </c>
      <c r="S719" s="107">
        <v>0</v>
      </c>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row>
    <row r="720" spans="1:47" outlineLevel="1" x14ac:dyDescent="0.2">
      <c r="A720" s="108"/>
      <c r="B720" s="108"/>
      <c r="C720" s="341" t="s">
        <v>3024</v>
      </c>
      <c r="D720" s="339"/>
      <c r="E720" s="340">
        <v>2.7</v>
      </c>
      <c r="F720" s="110"/>
      <c r="G720" s="110"/>
      <c r="H720" s="157">
        <v>0</v>
      </c>
      <c r="I720" s="110">
        <f t="shared" si="20"/>
        <v>0</v>
      </c>
      <c r="J720" s="315"/>
      <c r="K720" s="315"/>
      <c r="L720" s="107"/>
      <c r="M720" s="107"/>
      <c r="N720" s="107"/>
      <c r="O720" s="107"/>
      <c r="P720" s="107"/>
      <c r="Q720" s="107"/>
      <c r="R720" s="107" t="s">
        <v>121</v>
      </c>
      <c r="S720" s="107">
        <v>0</v>
      </c>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row>
    <row r="721" spans="1:47" outlineLevel="1" x14ac:dyDescent="0.2">
      <c r="A721" s="108">
        <v>235</v>
      </c>
      <c r="B721" s="108" t="s">
        <v>756</v>
      </c>
      <c r="C721" s="123" t="s">
        <v>757</v>
      </c>
      <c r="D721" s="141" t="s">
        <v>160</v>
      </c>
      <c r="E721" s="329">
        <v>99.66</v>
      </c>
      <c r="F721" s="110"/>
      <c r="G721" s="110">
        <f>ROUND(E721*F721,2)</f>
        <v>0</v>
      </c>
      <c r="H721" s="157" t="s">
        <v>811</v>
      </c>
      <c r="I721" s="110">
        <f t="shared" si="20"/>
        <v>0</v>
      </c>
      <c r="J721" s="315"/>
      <c r="K721" s="315"/>
      <c r="L721" s="107"/>
      <c r="M721" s="107"/>
      <c r="N721" s="107"/>
      <c r="O721" s="107"/>
      <c r="P721" s="107"/>
      <c r="Q721" s="107"/>
      <c r="R721" s="107" t="s">
        <v>119</v>
      </c>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row>
    <row r="722" spans="1:47" outlineLevel="1" x14ac:dyDescent="0.2">
      <c r="A722" s="108"/>
      <c r="B722" s="108"/>
      <c r="C722" s="124" t="s">
        <v>191</v>
      </c>
      <c r="D722" s="142"/>
      <c r="E722" s="133"/>
      <c r="F722" s="110"/>
      <c r="G722" s="110"/>
      <c r="H722" s="157">
        <v>0</v>
      </c>
      <c r="I722" s="110">
        <f t="shared" si="20"/>
        <v>0</v>
      </c>
      <c r="J722" s="315"/>
      <c r="K722" s="315"/>
      <c r="L722" s="107"/>
      <c r="M722" s="107"/>
      <c r="N722" s="107"/>
      <c r="O722" s="107"/>
      <c r="P722" s="107"/>
      <c r="Q722" s="107"/>
      <c r="R722" s="107" t="s">
        <v>121</v>
      </c>
      <c r="S722" s="107">
        <v>0</v>
      </c>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row>
    <row r="723" spans="1:47" outlineLevel="1" x14ac:dyDescent="0.2">
      <c r="A723" s="108"/>
      <c r="B723" s="108"/>
      <c r="C723" s="124" t="s">
        <v>192</v>
      </c>
      <c r="D723" s="142"/>
      <c r="E723" s="133"/>
      <c r="F723" s="110"/>
      <c r="G723" s="110"/>
      <c r="H723" s="157">
        <v>0</v>
      </c>
      <c r="I723" s="110">
        <f t="shared" si="20"/>
        <v>0</v>
      </c>
      <c r="J723" s="315"/>
      <c r="K723" s="315"/>
      <c r="L723" s="107"/>
      <c r="M723" s="107"/>
      <c r="N723" s="107"/>
      <c r="O723" s="107"/>
      <c r="P723" s="107"/>
      <c r="Q723" s="107"/>
      <c r="R723" s="107" t="s">
        <v>121</v>
      </c>
      <c r="S723" s="107">
        <v>0</v>
      </c>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row>
    <row r="724" spans="1:47" outlineLevel="1" x14ac:dyDescent="0.2">
      <c r="A724" s="108"/>
      <c r="B724" s="108"/>
      <c r="C724" s="338" t="s">
        <v>3021</v>
      </c>
      <c r="D724" s="339"/>
      <c r="E724" s="340">
        <v>59.55</v>
      </c>
      <c r="F724" s="110"/>
      <c r="G724" s="110"/>
      <c r="H724" s="157">
        <v>0</v>
      </c>
      <c r="I724" s="110">
        <f t="shared" si="20"/>
        <v>0</v>
      </c>
      <c r="J724" s="315"/>
      <c r="K724" s="315"/>
      <c r="L724" s="107"/>
      <c r="M724" s="107"/>
      <c r="N724" s="107"/>
      <c r="O724" s="107"/>
      <c r="P724" s="107"/>
      <c r="Q724" s="107"/>
      <c r="R724" s="107" t="s">
        <v>121</v>
      </c>
      <c r="S724" s="107">
        <v>0</v>
      </c>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row>
    <row r="725" spans="1:47" outlineLevel="1" x14ac:dyDescent="0.2">
      <c r="A725" s="108"/>
      <c r="B725" s="108"/>
      <c r="C725" s="338" t="s">
        <v>3022</v>
      </c>
      <c r="D725" s="339"/>
      <c r="E725" s="340">
        <v>39.92</v>
      </c>
      <c r="F725" s="110"/>
      <c r="G725" s="110"/>
      <c r="H725" s="157">
        <v>0</v>
      </c>
      <c r="I725" s="110">
        <f t="shared" si="20"/>
        <v>0</v>
      </c>
      <c r="J725" s="315"/>
      <c r="K725" s="315"/>
      <c r="L725" s="107"/>
      <c r="M725" s="107"/>
      <c r="N725" s="107"/>
      <c r="O725" s="107"/>
      <c r="P725" s="107"/>
      <c r="Q725" s="107"/>
      <c r="R725" s="107" t="s">
        <v>121</v>
      </c>
      <c r="S725" s="107">
        <v>0</v>
      </c>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row>
    <row r="726" spans="1:47" outlineLevel="1" x14ac:dyDescent="0.2">
      <c r="A726" s="108"/>
      <c r="B726" s="108"/>
      <c r="C726" s="341" t="s">
        <v>3023</v>
      </c>
      <c r="D726" s="339"/>
      <c r="E726" s="340">
        <v>0.19</v>
      </c>
      <c r="F726" s="110"/>
      <c r="G726" s="110"/>
      <c r="H726" s="157">
        <v>0</v>
      </c>
      <c r="I726" s="110">
        <f t="shared" si="20"/>
        <v>0</v>
      </c>
      <c r="J726" s="315"/>
      <c r="K726" s="315"/>
      <c r="L726" s="107"/>
      <c r="M726" s="107"/>
      <c r="N726" s="107"/>
      <c r="O726" s="107"/>
      <c r="P726" s="107"/>
      <c r="Q726" s="107"/>
      <c r="R726" s="107" t="s">
        <v>121</v>
      </c>
      <c r="S726" s="107">
        <v>0</v>
      </c>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row>
    <row r="727" spans="1:47" outlineLevel="1" x14ac:dyDescent="0.2">
      <c r="A727" s="326" t="s">
        <v>3025</v>
      </c>
      <c r="B727" s="326" t="s">
        <v>3026</v>
      </c>
      <c r="C727" s="327" t="s">
        <v>3027</v>
      </c>
      <c r="D727" s="339"/>
      <c r="E727" s="329">
        <v>39.92</v>
      </c>
      <c r="F727" s="329"/>
      <c r="G727" s="329">
        <f>ROUND(E727*F727,2)</f>
        <v>0</v>
      </c>
      <c r="H727" s="330" t="s">
        <v>811</v>
      </c>
      <c r="I727" s="329">
        <f t="shared" si="20"/>
        <v>0</v>
      </c>
      <c r="J727" s="342"/>
      <c r="K727" s="342"/>
      <c r="L727" s="107"/>
      <c r="M727" s="107"/>
      <c r="N727" s="107"/>
      <c r="O727" s="107"/>
      <c r="P727" s="107"/>
      <c r="Q727" s="107"/>
      <c r="R727" s="107" t="s">
        <v>119</v>
      </c>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row>
    <row r="728" spans="1:47" outlineLevel="1" x14ac:dyDescent="0.2">
      <c r="A728" s="326"/>
      <c r="B728" s="326"/>
      <c r="C728" s="338" t="s">
        <v>3022</v>
      </c>
      <c r="D728" s="339"/>
      <c r="E728" s="340">
        <v>39.92</v>
      </c>
      <c r="F728" s="329"/>
      <c r="G728" s="329"/>
      <c r="H728" s="330"/>
      <c r="I728" s="329"/>
      <c r="J728" s="342"/>
      <c r="K728" s="342"/>
      <c r="L728" s="107"/>
      <c r="M728" s="107"/>
      <c r="N728" s="107"/>
      <c r="O728" s="107"/>
      <c r="P728" s="107"/>
      <c r="Q728" s="107"/>
      <c r="R728" s="107" t="s">
        <v>121</v>
      </c>
      <c r="S728" s="107">
        <v>0</v>
      </c>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row>
    <row r="729" spans="1:47" outlineLevel="1" x14ac:dyDescent="0.2">
      <c r="A729" s="108">
        <v>236</v>
      </c>
      <c r="B729" s="108" t="s">
        <v>758</v>
      </c>
      <c r="C729" s="123" t="s">
        <v>3028</v>
      </c>
      <c r="D729" s="141" t="s">
        <v>160</v>
      </c>
      <c r="E729" s="329">
        <v>59.55</v>
      </c>
      <c r="F729" s="110"/>
      <c r="G729" s="110">
        <f>ROUND(E729*F729,2)</f>
        <v>0</v>
      </c>
      <c r="H729" s="157" t="s">
        <v>811</v>
      </c>
      <c r="I729" s="110">
        <f t="shared" si="20"/>
        <v>0</v>
      </c>
      <c r="J729" s="315"/>
      <c r="K729" s="315"/>
      <c r="L729" s="107"/>
      <c r="M729" s="107"/>
      <c r="N729" s="107"/>
      <c r="O729" s="107"/>
      <c r="P729" s="107"/>
      <c r="Q729" s="107"/>
      <c r="R729" s="107" t="s">
        <v>121</v>
      </c>
      <c r="S729" s="107">
        <v>0</v>
      </c>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row>
    <row r="730" spans="1:47" outlineLevel="1" x14ac:dyDescent="0.2">
      <c r="A730" s="108"/>
      <c r="B730" s="108"/>
      <c r="C730" s="124" t="s">
        <v>191</v>
      </c>
      <c r="D730" s="142"/>
      <c r="E730" s="133"/>
      <c r="F730" s="110"/>
      <c r="G730" s="110"/>
      <c r="H730" s="157">
        <v>0</v>
      </c>
      <c r="I730" s="110">
        <f t="shared" si="20"/>
        <v>0</v>
      </c>
      <c r="J730" s="315"/>
      <c r="K730" s="315"/>
      <c r="L730" s="107"/>
      <c r="M730" s="107"/>
      <c r="N730" s="107"/>
      <c r="O730" s="107"/>
      <c r="P730" s="107"/>
      <c r="Q730" s="107"/>
      <c r="R730" s="107" t="s">
        <v>121</v>
      </c>
      <c r="S730" s="107">
        <v>0</v>
      </c>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row>
    <row r="731" spans="1:47" outlineLevel="1" x14ac:dyDescent="0.2">
      <c r="A731" s="108"/>
      <c r="B731" s="108"/>
      <c r="C731" s="124" t="s">
        <v>192</v>
      </c>
      <c r="D731" s="142"/>
      <c r="E731" s="133"/>
      <c r="F731" s="110"/>
      <c r="G731" s="110"/>
      <c r="H731" s="157">
        <v>0</v>
      </c>
      <c r="I731" s="110">
        <f t="shared" si="20"/>
        <v>0</v>
      </c>
      <c r="J731" s="315"/>
      <c r="K731" s="315"/>
      <c r="L731" s="107"/>
      <c r="M731" s="107"/>
      <c r="N731" s="107"/>
      <c r="O731" s="107"/>
      <c r="P731" s="107"/>
      <c r="Q731" s="107"/>
      <c r="R731" s="107" t="s">
        <v>121</v>
      </c>
      <c r="S731" s="107">
        <v>0</v>
      </c>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row>
    <row r="732" spans="1:47" outlineLevel="1" x14ac:dyDescent="0.2">
      <c r="A732" s="108"/>
      <c r="B732" s="108"/>
      <c r="C732" s="338" t="s">
        <v>3021</v>
      </c>
      <c r="D732" s="339"/>
      <c r="E732" s="340">
        <v>59.55</v>
      </c>
      <c r="F732" s="110"/>
      <c r="G732" s="110"/>
      <c r="H732" s="157">
        <v>0</v>
      </c>
      <c r="I732" s="110">
        <f t="shared" si="20"/>
        <v>0</v>
      </c>
      <c r="J732" s="315"/>
      <c r="K732" s="315"/>
      <c r="L732" s="107"/>
      <c r="M732" s="107"/>
      <c r="N732" s="107"/>
      <c r="O732" s="107"/>
      <c r="P732" s="107"/>
      <c r="Q732" s="107"/>
      <c r="R732" s="107" t="s">
        <v>119</v>
      </c>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row>
    <row r="733" spans="1:47" outlineLevel="1" x14ac:dyDescent="0.2">
      <c r="A733" s="108">
        <v>237</v>
      </c>
      <c r="B733" s="108" t="s">
        <v>759</v>
      </c>
      <c r="C733" s="123" t="s">
        <v>3029</v>
      </c>
      <c r="D733" s="141" t="s">
        <v>160</v>
      </c>
      <c r="E733" s="329">
        <v>65.709999999999994</v>
      </c>
      <c r="F733" s="110"/>
      <c r="G733" s="110">
        <f>ROUND(E733*F733,2)</f>
        <v>0</v>
      </c>
      <c r="H733" s="157" t="s">
        <v>810</v>
      </c>
      <c r="I733" s="110">
        <f t="shared" si="20"/>
        <v>0</v>
      </c>
      <c r="J733" s="315"/>
      <c r="K733" s="315"/>
      <c r="L733" s="107"/>
      <c r="M733" s="107"/>
      <c r="N733" s="107"/>
      <c r="O733" s="107"/>
      <c r="P733" s="107"/>
      <c r="Q733" s="107"/>
      <c r="R733" s="107" t="s">
        <v>121</v>
      </c>
      <c r="S733" s="107">
        <v>0</v>
      </c>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row>
    <row r="734" spans="1:47" outlineLevel="1" x14ac:dyDescent="0.2">
      <c r="A734" s="108"/>
      <c r="B734" s="108"/>
      <c r="C734" s="124" t="s">
        <v>191</v>
      </c>
      <c r="D734" s="142"/>
      <c r="E734" s="133"/>
      <c r="F734" s="110"/>
      <c r="G734" s="110"/>
      <c r="H734" s="157">
        <v>0</v>
      </c>
      <c r="I734" s="110">
        <f t="shared" si="20"/>
        <v>0</v>
      </c>
      <c r="J734" s="315"/>
      <c r="K734" s="315"/>
      <c r="L734" s="107"/>
      <c r="M734" s="107"/>
      <c r="N734" s="107"/>
      <c r="O734" s="107"/>
      <c r="P734" s="107"/>
      <c r="Q734" s="107"/>
      <c r="R734" s="107" t="s">
        <v>121</v>
      </c>
      <c r="S734" s="107">
        <v>0</v>
      </c>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row>
    <row r="735" spans="1:47" outlineLevel="1" x14ac:dyDescent="0.2">
      <c r="A735" s="108"/>
      <c r="B735" s="108"/>
      <c r="C735" s="124" t="s">
        <v>192</v>
      </c>
      <c r="D735" s="142"/>
      <c r="E735" s="133"/>
      <c r="F735" s="110"/>
      <c r="G735" s="110"/>
      <c r="H735" s="157">
        <v>0</v>
      </c>
      <c r="I735" s="110">
        <f t="shared" si="20"/>
        <v>0</v>
      </c>
      <c r="J735" s="315"/>
      <c r="K735" s="315"/>
      <c r="L735" s="107"/>
      <c r="M735" s="107"/>
      <c r="N735" s="107"/>
      <c r="O735" s="107"/>
      <c r="P735" s="107"/>
      <c r="Q735" s="107"/>
      <c r="R735" s="107" t="s">
        <v>121</v>
      </c>
      <c r="S735" s="107">
        <v>2</v>
      </c>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row>
    <row r="736" spans="1:47" outlineLevel="1" x14ac:dyDescent="0.2">
      <c r="A736" s="108"/>
      <c r="B736" s="108"/>
      <c r="C736" s="126" t="s">
        <v>578</v>
      </c>
      <c r="D736" s="144"/>
      <c r="E736" s="134"/>
      <c r="F736" s="110"/>
      <c r="G736" s="110"/>
      <c r="H736" s="157">
        <v>0</v>
      </c>
      <c r="I736" s="110">
        <f t="shared" si="20"/>
        <v>0</v>
      </c>
      <c r="J736" s="315"/>
      <c r="K736" s="315"/>
      <c r="L736" s="107"/>
      <c r="M736" s="107"/>
      <c r="N736" s="107"/>
      <c r="O736" s="107"/>
      <c r="P736" s="107"/>
      <c r="Q736" s="107"/>
      <c r="R736" s="107" t="s">
        <v>121</v>
      </c>
      <c r="S736" s="107">
        <v>2</v>
      </c>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row>
    <row r="737" spans="1:47" outlineLevel="1" x14ac:dyDescent="0.2">
      <c r="A737" s="108"/>
      <c r="B737" s="108"/>
      <c r="C737" s="343" t="s">
        <v>3030</v>
      </c>
      <c r="D737" s="344"/>
      <c r="E737" s="345">
        <v>59.55</v>
      </c>
      <c r="F737" s="110"/>
      <c r="G737" s="110"/>
      <c r="H737" s="157">
        <v>0</v>
      </c>
      <c r="I737" s="110">
        <f t="shared" si="20"/>
        <v>0</v>
      </c>
      <c r="J737" s="315"/>
      <c r="K737" s="315"/>
      <c r="L737" s="107"/>
      <c r="M737" s="107"/>
      <c r="N737" s="107"/>
      <c r="O737" s="107"/>
      <c r="P737" s="107"/>
      <c r="Q737" s="107"/>
      <c r="R737" s="107" t="s">
        <v>121</v>
      </c>
      <c r="S737" s="107">
        <v>2</v>
      </c>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row>
    <row r="738" spans="1:47" outlineLevel="1" x14ac:dyDescent="0.2">
      <c r="A738" s="108"/>
      <c r="B738" s="108"/>
      <c r="C738" s="343" t="s">
        <v>3031</v>
      </c>
      <c r="D738" s="344"/>
      <c r="E738" s="345">
        <v>0.19</v>
      </c>
      <c r="F738" s="110"/>
      <c r="G738" s="110"/>
      <c r="H738" s="157">
        <v>0</v>
      </c>
      <c r="I738" s="110">
        <f t="shared" si="20"/>
        <v>0</v>
      </c>
      <c r="J738" s="315"/>
      <c r="K738" s="315"/>
      <c r="L738" s="107"/>
      <c r="M738" s="107"/>
      <c r="N738" s="107"/>
      <c r="O738" s="107"/>
      <c r="P738" s="107"/>
      <c r="Q738" s="107"/>
      <c r="R738" s="107" t="s">
        <v>121</v>
      </c>
      <c r="S738" s="107">
        <v>2</v>
      </c>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row>
    <row r="739" spans="1:47" outlineLevel="1" x14ac:dyDescent="0.2">
      <c r="A739" s="108"/>
      <c r="B739" s="108"/>
      <c r="C739" s="126" t="s">
        <v>585</v>
      </c>
      <c r="D739" s="144"/>
      <c r="E739" s="134"/>
      <c r="F739" s="110"/>
      <c r="G739" s="110"/>
      <c r="H739" s="157">
        <v>0</v>
      </c>
      <c r="I739" s="110">
        <f t="shared" si="20"/>
        <v>0</v>
      </c>
      <c r="J739" s="315"/>
      <c r="K739" s="315"/>
      <c r="L739" s="107"/>
      <c r="M739" s="107"/>
      <c r="N739" s="107"/>
      <c r="O739" s="107"/>
      <c r="P739" s="107"/>
      <c r="Q739" s="107"/>
      <c r="R739" s="107" t="s">
        <v>121</v>
      </c>
      <c r="S739" s="107">
        <v>0</v>
      </c>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row>
    <row r="740" spans="1:47" outlineLevel="1" x14ac:dyDescent="0.2">
      <c r="A740" s="108"/>
      <c r="B740" s="108"/>
      <c r="C740" s="341" t="s">
        <v>3032</v>
      </c>
      <c r="D740" s="339"/>
      <c r="E740" s="340">
        <v>65.709999999999994</v>
      </c>
      <c r="F740" s="110"/>
      <c r="G740" s="110"/>
      <c r="H740" s="157">
        <v>0</v>
      </c>
      <c r="I740" s="110">
        <f t="shared" si="20"/>
        <v>0</v>
      </c>
      <c r="J740" s="315"/>
      <c r="K740" s="315"/>
      <c r="L740" s="107"/>
      <c r="M740" s="107"/>
      <c r="N740" s="107"/>
      <c r="O740" s="107"/>
      <c r="P740" s="107"/>
      <c r="Q740" s="107"/>
      <c r="R740" s="107" t="s">
        <v>121</v>
      </c>
      <c r="S740" s="107">
        <v>0</v>
      </c>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row>
    <row r="741" spans="1:47" outlineLevel="1" x14ac:dyDescent="0.2">
      <c r="A741" s="326">
        <v>237</v>
      </c>
      <c r="B741" s="326" t="s">
        <v>3033</v>
      </c>
      <c r="C741" s="327" t="s">
        <v>3034</v>
      </c>
      <c r="D741" s="328" t="s">
        <v>160</v>
      </c>
      <c r="E741" s="329">
        <v>43.91</v>
      </c>
      <c r="F741" s="329"/>
      <c r="G741" s="329">
        <f>ROUND(E741*F741,2)</f>
        <v>0</v>
      </c>
      <c r="H741" s="330" t="s">
        <v>810</v>
      </c>
      <c r="I741" s="329">
        <f t="shared" si="20"/>
        <v>0</v>
      </c>
      <c r="J741" s="342"/>
      <c r="K741" s="342"/>
      <c r="L741" s="107"/>
      <c r="M741" s="107"/>
      <c r="N741" s="107"/>
      <c r="O741" s="107"/>
      <c r="P741" s="107"/>
      <c r="Q741" s="107"/>
      <c r="R741" s="107" t="s">
        <v>119</v>
      </c>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row>
    <row r="742" spans="1:47" outlineLevel="1" x14ac:dyDescent="0.2">
      <c r="A742" s="326"/>
      <c r="B742" s="326"/>
      <c r="C742" s="341" t="s">
        <v>191</v>
      </c>
      <c r="D742" s="339"/>
      <c r="E742" s="340"/>
      <c r="F742" s="329"/>
      <c r="G742" s="329"/>
      <c r="H742" s="330">
        <v>0</v>
      </c>
      <c r="I742" s="329">
        <f t="shared" si="20"/>
        <v>0</v>
      </c>
      <c r="J742" s="342"/>
      <c r="K742" s="342"/>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row>
    <row r="743" spans="1:47" outlineLevel="1" x14ac:dyDescent="0.2">
      <c r="A743" s="326"/>
      <c r="B743" s="326"/>
      <c r="C743" s="341" t="s">
        <v>192</v>
      </c>
      <c r="D743" s="339"/>
      <c r="E743" s="340"/>
      <c r="F743" s="329"/>
      <c r="G743" s="329"/>
      <c r="H743" s="330">
        <v>0</v>
      </c>
      <c r="I743" s="329">
        <f t="shared" si="20"/>
        <v>0</v>
      </c>
      <c r="J743" s="342"/>
      <c r="K743" s="342"/>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row>
    <row r="744" spans="1:47" outlineLevel="1" x14ac:dyDescent="0.2">
      <c r="A744" s="108"/>
      <c r="B744" s="108"/>
      <c r="C744" s="338" t="s">
        <v>3035</v>
      </c>
      <c r="D744" s="339"/>
      <c r="E744" s="340">
        <f>39.92*1.1</f>
        <v>43.912000000000006</v>
      </c>
      <c r="F744" s="110"/>
      <c r="G744" s="110"/>
      <c r="H744" s="157"/>
      <c r="I744" s="110"/>
      <c r="J744" s="315"/>
      <c r="K744" s="315"/>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row>
    <row r="745" spans="1:47" outlineLevel="1" x14ac:dyDescent="0.2">
      <c r="A745" s="108">
        <v>238</v>
      </c>
      <c r="B745" s="108" t="s">
        <v>760</v>
      </c>
      <c r="C745" s="123" t="s">
        <v>761</v>
      </c>
      <c r="D745" s="141" t="s">
        <v>0</v>
      </c>
      <c r="E745" s="110">
        <v>7.2</v>
      </c>
      <c r="F745" s="329"/>
      <c r="G745" s="110">
        <f>ROUND(E745*F745,2)</f>
        <v>0</v>
      </c>
      <c r="H745" s="157" t="s">
        <v>811</v>
      </c>
      <c r="I745" s="110">
        <f t="shared" si="20"/>
        <v>0</v>
      </c>
      <c r="J745" s="315"/>
      <c r="K745" s="315"/>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row>
    <row r="746" spans="1:47" x14ac:dyDescent="0.2">
      <c r="A746" s="109" t="s">
        <v>114</v>
      </c>
      <c r="B746" s="109" t="s">
        <v>88</v>
      </c>
      <c r="C746" s="125" t="s">
        <v>89</v>
      </c>
      <c r="D746" s="143"/>
      <c r="E746" s="111"/>
      <c r="F746" s="111"/>
      <c r="G746" s="111">
        <f>SUMIF(R747:R767,"&lt;&gt;NOR",G747:G767)</f>
        <v>0</v>
      </c>
      <c r="H746" s="158"/>
      <c r="I746" s="111">
        <f t="shared" ref="I746:I785" si="21">G746</f>
        <v>0</v>
      </c>
      <c r="J746" s="318"/>
      <c r="K746" s="318"/>
      <c r="R746" t="s">
        <v>115</v>
      </c>
    </row>
    <row r="747" spans="1:47" outlineLevel="1" x14ac:dyDescent="0.2">
      <c r="A747" s="108">
        <v>239</v>
      </c>
      <c r="B747" s="108" t="s">
        <v>762</v>
      </c>
      <c r="C747" s="123" t="s">
        <v>763</v>
      </c>
      <c r="D747" s="141" t="s">
        <v>160</v>
      </c>
      <c r="E747" s="329">
        <v>273.17</v>
      </c>
      <c r="F747" s="110"/>
      <c r="G747" s="110">
        <f>ROUND(E747*F747,2)</f>
        <v>0</v>
      </c>
      <c r="H747" s="157" t="s">
        <v>811</v>
      </c>
      <c r="I747" s="110">
        <f t="shared" si="21"/>
        <v>0</v>
      </c>
      <c r="J747" s="315"/>
      <c r="K747" s="315"/>
      <c r="L747" s="107"/>
      <c r="M747" s="107"/>
      <c r="N747" s="107"/>
      <c r="O747" s="107"/>
      <c r="P747" s="107"/>
      <c r="Q747" s="107"/>
      <c r="R747" s="107" t="s">
        <v>119</v>
      </c>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row>
    <row r="748" spans="1:47" outlineLevel="1" x14ac:dyDescent="0.2">
      <c r="A748" s="108"/>
      <c r="B748" s="108"/>
      <c r="C748" s="124" t="s">
        <v>191</v>
      </c>
      <c r="D748" s="142"/>
      <c r="E748" s="133"/>
      <c r="F748" s="110"/>
      <c r="G748" s="110"/>
      <c r="H748" s="157">
        <v>0</v>
      </c>
      <c r="I748" s="110">
        <f t="shared" si="21"/>
        <v>0</v>
      </c>
      <c r="J748" s="315"/>
      <c r="K748" s="315"/>
      <c r="L748" s="107"/>
      <c r="M748" s="107"/>
      <c r="N748" s="107"/>
      <c r="O748" s="107"/>
      <c r="P748" s="107"/>
      <c r="Q748" s="107"/>
      <c r="R748" s="107" t="s">
        <v>121</v>
      </c>
      <c r="S748" s="107">
        <v>0</v>
      </c>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row>
    <row r="749" spans="1:47" outlineLevel="1" x14ac:dyDescent="0.2">
      <c r="A749" s="108"/>
      <c r="B749" s="108"/>
      <c r="C749" s="124" t="s">
        <v>192</v>
      </c>
      <c r="D749" s="142"/>
      <c r="E749" s="133"/>
      <c r="F749" s="110"/>
      <c r="G749" s="110"/>
      <c r="H749" s="157">
        <v>0</v>
      </c>
      <c r="I749" s="110">
        <f t="shared" si="21"/>
        <v>0</v>
      </c>
      <c r="J749" s="315"/>
      <c r="K749" s="315"/>
      <c r="L749" s="107"/>
      <c r="M749" s="107"/>
      <c r="N749" s="107"/>
      <c r="O749" s="107"/>
      <c r="P749" s="107"/>
      <c r="Q749" s="107"/>
      <c r="R749" s="107" t="s">
        <v>121</v>
      </c>
      <c r="S749" s="107">
        <v>0</v>
      </c>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row>
    <row r="750" spans="1:47" outlineLevel="1" x14ac:dyDescent="0.2">
      <c r="A750" s="108"/>
      <c r="B750" s="108"/>
      <c r="C750" s="341" t="s">
        <v>3036</v>
      </c>
      <c r="D750" s="339"/>
      <c r="E750" s="340">
        <v>273.17</v>
      </c>
      <c r="F750" s="110"/>
      <c r="G750" s="110"/>
      <c r="H750" s="157">
        <v>0</v>
      </c>
      <c r="I750" s="110">
        <f t="shared" si="21"/>
        <v>0</v>
      </c>
      <c r="J750" s="315"/>
      <c r="K750" s="315"/>
      <c r="L750" s="107"/>
      <c r="M750" s="107"/>
      <c r="N750" s="107"/>
      <c r="O750" s="107"/>
      <c r="P750" s="107"/>
      <c r="Q750" s="107"/>
      <c r="R750" s="107" t="s">
        <v>121</v>
      </c>
      <c r="S750" s="107">
        <v>0</v>
      </c>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row>
    <row r="751" spans="1:47" outlineLevel="1" x14ac:dyDescent="0.2">
      <c r="A751" s="108">
        <v>240</v>
      </c>
      <c r="B751" s="108" t="s">
        <v>764</v>
      </c>
      <c r="C751" s="123" t="s">
        <v>765</v>
      </c>
      <c r="D751" s="141" t="s">
        <v>160</v>
      </c>
      <c r="E751" s="329">
        <v>273.17</v>
      </c>
      <c r="F751" s="110"/>
      <c r="G751" s="110">
        <f>ROUND(E751*F751,2)</f>
        <v>0</v>
      </c>
      <c r="H751" s="157" t="s">
        <v>811</v>
      </c>
      <c r="I751" s="110">
        <f t="shared" si="21"/>
        <v>0</v>
      </c>
      <c r="J751" s="315"/>
      <c r="K751" s="315"/>
      <c r="L751" s="107"/>
      <c r="M751" s="107"/>
      <c r="N751" s="107"/>
      <c r="O751" s="107"/>
      <c r="P751" s="107"/>
      <c r="Q751" s="107"/>
      <c r="R751" s="107" t="s">
        <v>119</v>
      </c>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row>
    <row r="752" spans="1:47" outlineLevel="1" x14ac:dyDescent="0.2">
      <c r="A752" s="108"/>
      <c r="B752" s="108"/>
      <c r="C752" s="124" t="s">
        <v>191</v>
      </c>
      <c r="D752" s="142"/>
      <c r="E752" s="133"/>
      <c r="F752" s="110"/>
      <c r="G752" s="110"/>
      <c r="H752" s="157">
        <v>0</v>
      </c>
      <c r="I752" s="110">
        <f t="shared" si="21"/>
        <v>0</v>
      </c>
      <c r="J752" s="315"/>
      <c r="K752" s="315"/>
      <c r="L752" s="107"/>
      <c r="M752" s="107"/>
      <c r="N752" s="107"/>
      <c r="O752" s="107"/>
      <c r="P752" s="107"/>
      <c r="Q752" s="107"/>
      <c r="R752" s="107" t="s">
        <v>121</v>
      </c>
      <c r="S752" s="107">
        <v>0</v>
      </c>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row>
    <row r="753" spans="1:47" outlineLevel="1" x14ac:dyDescent="0.2">
      <c r="A753" s="108"/>
      <c r="B753" s="108"/>
      <c r="C753" s="124" t="s">
        <v>192</v>
      </c>
      <c r="D753" s="142"/>
      <c r="E753" s="133"/>
      <c r="F753" s="110"/>
      <c r="G753" s="110"/>
      <c r="H753" s="157">
        <v>0</v>
      </c>
      <c r="I753" s="110">
        <f t="shared" si="21"/>
        <v>0</v>
      </c>
      <c r="J753" s="315"/>
      <c r="K753" s="315"/>
      <c r="L753" s="107"/>
      <c r="M753" s="107"/>
      <c r="N753" s="107"/>
      <c r="O753" s="107"/>
      <c r="P753" s="107"/>
      <c r="Q753" s="107"/>
      <c r="R753" s="107" t="s">
        <v>121</v>
      </c>
      <c r="S753" s="107">
        <v>0</v>
      </c>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row>
    <row r="754" spans="1:47" outlineLevel="1" x14ac:dyDescent="0.2">
      <c r="A754" s="108"/>
      <c r="B754" s="108"/>
      <c r="C754" s="341" t="s">
        <v>3036</v>
      </c>
      <c r="D754" s="339"/>
      <c r="E754" s="340">
        <v>273.17</v>
      </c>
      <c r="F754" s="110"/>
      <c r="G754" s="110"/>
      <c r="H754" s="157">
        <v>0</v>
      </c>
      <c r="I754" s="110">
        <f t="shared" si="21"/>
        <v>0</v>
      </c>
      <c r="J754" s="315"/>
      <c r="K754" s="315"/>
      <c r="L754" s="107"/>
      <c r="M754" s="107"/>
      <c r="N754" s="107"/>
      <c r="O754" s="107"/>
      <c r="P754" s="107"/>
      <c r="Q754" s="107"/>
      <c r="R754" s="107" t="s">
        <v>121</v>
      </c>
      <c r="S754" s="107">
        <v>0</v>
      </c>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row>
    <row r="755" spans="1:47" ht="22.5" outlineLevel="1" x14ac:dyDescent="0.2">
      <c r="A755" s="108">
        <v>241</v>
      </c>
      <c r="B755" s="108" t="s">
        <v>766</v>
      </c>
      <c r="C755" s="123" t="s">
        <v>767</v>
      </c>
      <c r="D755" s="141" t="s">
        <v>160</v>
      </c>
      <c r="E755" s="329">
        <v>273.17</v>
      </c>
      <c r="F755" s="110"/>
      <c r="G755" s="110">
        <f>ROUND(E755*F755,2)</f>
        <v>0</v>
      </c>
      <c r="H755" s="157" t="s">
        <v>811</v>
      </c>
      <c r="I755" s="110">
        <f t="shared" si="21"/>
        <v>0</v>
      </c>
      <c r="J755" s="315"/>
      <c r="K755" s="315"/>
      <c r="L755" s="107"/>
      <c r="M755" s="107"/>
      <c r="N755" s="107"/>
      <c r="O755" s="107"/>
      <c r="P755" s="107"/>
      <c r="Q755" s="107"/>
      <c r="R755" s="107" t="s">
        <v>119</v>
      </c>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row>
    <row r="756" spans="1:47" outlineLevel="1" x14ac:dyDescent="0.2">
      <c r="A756" s="108"/>
      <c r="B756" s="108"/>
      <c r="C756" s="124" t="s">
        <v>191</v>
      </c>
      <c r="D756" s="142"/>
      <c r="E756" s="133"/>
      <c r="F756" s="110"/>
      <c r="G756" s="110"/>
      <c r="H756" s="157">
        <v>0</v>
      </c>
      <c r="I756" s="110">
        <f t="shared" si="21"/>
        <v>0</v>
      </c>
      <c r="J756" s="315"/>
      <c r="K756" s="315"/>
      <c r="L756" s="107"/>
      <c r="M756" s="107"/>
      <c r="N756" s="107"/>
      <c r="O756" s="107"/>
      <c r="P756" s="107"/>
      <c r="Q756" s="107"/>
      <c r="R756" s="107" t="s">
        <v>121</v>
      </c>
      <c r="S756" s="107">
        <v>0</v>
      </c>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row>
    <row r="757" spans="1:47" outlineLevel="1" x14ac:dyDescent="0.2">
      <c r="A757" s="108"/>
      <c r="B757" s="108"/>
      <c r="C757" s="124" t="s">
        <v>192</v>
      </c>
      <c r="D757" s="142"/>
      <c r="E757" s="133"/>
      <c r="F757" s="110"/>
      <c r="G757" s="110"/>
      <c r="H757" s="157">
        <v>0</v>
      </c>
      <c r="I757" s="110">
        <f t="shared" si="21"/>
        <v>0</v>
      </c>
      <c r="J757" s="315"/>
      <c r="K757" s="315"/>
      <c r="L757" s="107"/>
      <c r="M757" s="107"/>
      <c r="N757" s="107"/>
      <c r="O757" s="107"/>
      <c r="P757" s="107"/>
      <c r="Q757" s="107"/>
      <c r="R757" s="107" t="s">
        <v>121</v>
      </c>
      <c r="S757" s="107">
        <v>0</v>
      </c>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row>
    <row r="758" spans="1:47" outlineLevel="1" x14ac:dyDescent="0.2">
      <c r="A758" s="108"/>
      <c r="B758" s="108"/>
      <c r="C758" s="341" t="s">
        <v>3036</v>
      </c>
      <c r="D758" s="339"/>
      <c r="E758" s="340">
        <v>273.17</v>
      </c>
      <c r="F758" s="110"/>
      <c r="G758" s="110"/>
      <c r="H758" s="157">
        <v>0</v>
      </c>
      <c r="I758" s="110">
        <f t="shared" si="21"/>
        <v>0</v>
      </c>
      <c r="J758" s="315"/>
      <c r="K758" s="315"/>
      <c r="L758" s="107"/>
      <c r="M758" s="107"/>
      <c r="N758" s="107"/>
      <c r="O758" s="107"/>
      <c r="P758" s="107"/>
      <c r="Q758" s="107"/>
      <c r="R758" s="107" t="s">
        <v>121</v>
      </c>
      <c r="S758" s="107">
        <v>0</v>
      </c>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row>
    <row r="759" spans="1:47" outlineLevel="1" x14ac:dyDescent="0.2">
      <c r="A759" s="108">
        <v>242</v>
      </c>
      <c r="B759" s="108" t="s">
        <v>768</v>
      </c>
      <c r="C759" s="327" t="s">
        <v>3037</v>
      </c>
      <c r="D759" s="141" t="s">
        <v>160</v>
      </c>
      <c r="E759" s="329">
        <v>300.49</v>
      </c>
      <c r="F759" s="110"/>
      <c r="G759" s="110">
        <f>ROUND(E759*F759,2)</f>
        <v>0</v>
      </c>
      <c r="H759" s="157" t="s">
        <v>810</v>
      </c>
      <c r="I759" s="110">
        <f t="shared" si="21"/>
        <v>0</v>
      </c>
      <c r="J759" s="315"/>
      <c r="K759" s="315"/>
      <c r="L759" s="107"/>
      <c r="M759" s="107"/>
      <c r="N759" s="107"/>
      <c r="O759" s="107"/>
      <c r="P759" s="107"/>
      <c r="Q759" s="107"/>
      <c r="R759" s="107" t="s">
        <v>119</v>
      </c>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row>
    <row r="760" spans="1:47" outlineLevel="1" x14ac:dyDescent="0.2">
      <c r="A760" s="108"/>
      <c r="B760" s="108"/>
      <c r="C760" s="124" t="s">
        <v>191</v>
      </c>
      <c r="D760" s="142"/>
      <c r="E760" s="133"/>
      <c r="F760" s="110"/>
      <c r="G760" s="110"/>
      <c r="H760" s="157">
        <v>0</v>
      </c>
      <c r="I760" s="110">
        <f t="shared" si="21"/>
        <v>0</v>
      </c>
      <c r="J760" s="315"/>
      <c r="K760" s="315"/>
      <c r="L760" s="107"/>
      <c r="M760" s="107"/>
      <c r="N760" s="107"/>
      <c r="O760" s="107"/>
      <c r="P760" s="107"/>
      <c r="Q760" s="107"/>
      <c r="R760" s="107" t="s">
        <v>121</v>
      </c>
      <c r="S760" s="107">
        <v>0</v>
      </c>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row>
    <row r="761" spans="1:47" outlineLevel="1" x14ac:dyDescent="0.2">
      <c r="A761" s="108"/>
      <c r="B761" s="108"/>
      <c r="C761" s="124" t="s">
        <v>192</v>
      </c>
      <c r="D761" s="142"/>
      <c r="E761" s="133"/>
      <c r="F761" s="110"/>
      <c r="G761" s="110"/>
      <c r="H761" s="157">
        <v>0</v>
      </c>
      <c r="I761" s="110">
        <f t="shared" si="21"/>
        <v>0</v>
      </c>
      <c r="J761" s="315"/>
      <c r="K761" s="315"/>
      <c r="L761" s="107"/>
      <c r="M761" s="107"/>
      <c r="N761" s="107"/>
      <c r="O761" s="107"/>
      <c r="P761" s="107"/>
      <c r="Q761" s="107"/>
      <c r="R761" s="107" t="s">
        <v>121</v>
      </c>
      <c r="S761" s="107">
        <v>0</v>
      </c>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row>
    <row r="762" spans="1:47" outlineLevel="1" x14ac:dyDescent="0.2">
      <c r="A762" s="108"/>
      <c r="B762" s="108"/>
      <c r="C762" s="341" t="s">
        <v>3038</v>
      </c>
      <c r="D762" s="339"/>
      <c r="E762" s="340">
        <v>300.49</v>
      </c>
      <c r="F762" s="110"/>
      <c r="G762" s="110"/>
      <c r="H762" s="157">
        <v>0</v>
      </c>
      <c r="I762" s="110">
        <f t="shared" si="21"/>
        <v>0</v>
      </c>
      <c r="J762" s="315"/>
      <c r="K762" s="315"/>
      <c r="L762" s="107"/>
      <c r="M762" s="107"/>
      <c r="N762" s="107"/>
      <c r="O762" s="107"/>
      <c r="P762" s="107"/>
      <c r="Q762" s="107"/>
      <c r="R762" s="107" t="s">
        <v>121</v>
      </c>
      <c r="S762" s="107">
        <v>0</v>
      </c>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row>
    <row r="763" spans="1:47" outlineLevel="1" x14ac:dyDescent="0.2">
      <c r="A763" s="108">
        <v>243</v>
      </c>
      <c r="B763" s="108" t="s">
        <v>769</v>
      </c>
      <c r="C763" s="123" t="s">
        <v>770</v>
      </c>
      <c r="D763" s="141" t="s">
        <v>179</v>
      </c>
      <c r="E763" s="329">
        <v>71.040000000000006</v>
      </c>
      <c r="F763" s="110"/>
      <c r="G763" s="110">
        <f>ROUND(E763*F763,2)</f>
        <v>0</v>
      </c>
      <c r="H763" s="157" t="s">
        <v>810</v>
      </c>
      <c r="I763" s="110">
        <f t="shared" si="21"/>
        <v>0</v>
      </c>
      <c r="J763" s="315"/>
      <c r="K763" s="315"/>
      <c r="L763" s="107"/>
      <c r="M763" s="107"/>
      <c r="N763" s="107"/>
      <c r="O763" s="107"/>
      <c r="P763" s="107"/>
      <c r="Q763" s="107"/>
      <c r="R763" s="107" t="s">
        <v>119</v>
      </c>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row>
    <row r="764" spans="1:47" outlineLevel="1" x14ac:dyDescent="0.2">
      <c r="A764" s="108"/>
      <c r="B764" s="108"/>
      <c r="C764" s="124" t="s">
        <v>191</v>
      </c>
      <c r="D764" s="142"/>
      <c r="E764" s="133"/>
      <c r="F764" s="110"/>
      <c r="G764" s="110"/>
      <c r="H764" s="157">
        <v>0</v>
      </c>
      <c r="I764" s="110">
        <f t="shared" si="21"/>
        <v>0</v>
      </c>
      <c r="J764" s="315"/>
      <c r="K764" s="315"/>
      <c r="L764" s="107"/>
      <c r="M764" s="107"/>
      <c r="N764" s="107"/>
      <c r="O764" s="107"/>
      <c r="P764" s="107"/>
      <c r="Q764" s="107"/>
      <c r="R764" s="107" t="s">
        <v>121</v>
      </c>
      <c r="S764" s="107">
        <v>0</v>
      </c>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row>
    <row r="765" spans="1:47" outlineLevel="1" x14ac:dyDescent="0.2">
      <c r="A765" s="108"/>
      <c r="B765" s="108"/>
      <c r="C765" s="124" t="s">
        <v>192</v>
      </c>
      <c r="D765" s="142"/>
      <c r="E765" s="133"/>
      <c r="F765" s="110"/>
      <c r="G765" s="110"/>
      <c r="H765" s="157">
        <v>0</v>
      </c>
      <c r="I765" s="110">
        <f t="shared" si="21"/>
        <v>0</v>
      </c>
      <c r="J765" s="315"/>
      <c r="K765" s="315"/>
      <c r="L765" s="107"/>
      <c r="M765" s="107"/>
      <c r="N765" s="107"/>
      <c r="O765" s="107"/>
      <c r="P765" s="107"/>
      <c r="Q765" s="107"/>
      <c r="R765" s="107" t="s">
        <v>121</v>
      </c>
      <c r="S765" s="107">
        <v>0</v>
      </c>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row>
    <row r="766" spans="1:47" outlineLevel="1" x14ac:dyDescent="0.2">
      <c r="A766" s="108"/>
      <c r="B766" s="108"/>
      <c r="C766" s="341" t="s">
        <v>3039</v>
      </c>
      <c r="D766" s="339"/>
      <c r="E766" s="340">
        <v>71.040000000000006</v>
      </c>
      <c r="F766" s="110"/>
      <c r="G766" s="110"/>
      <c r="H766" s="157">
        <v>0</v>
      </c>
      <c r="I766" s="110">
        <f t="shared" si="21"/>
        <v>0</v>
      </c>
      <c r="J766" s="315"/>
      <c r="K766" s="315"/>
      <c r="L766" s="107"/>
      <c r="M766" s="107"/>
      <c r="N766" s="107"/>
      <c r="O766" s="107"/>
      <c r="P766" s="107"/>
      <c r="Q766" s="107"/>
      <c r="R766" s="107" t="s">
        <v>121</v>
      </c>
      <c r="S766" s="107">
        <v>0</v>
      </c>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row>
    <row r="767" spans="1:47" outlineLevel="1" x14ac:dyDescent="0.2">
      <c r="A767" s="108">
        <v>244</v>
      </c>
      <c r="B767" s="108" t="s">
        <v>771</v>
      </c>
      <c r="C767" s="123" t="s">
        <v>772</v>
      </c>
      <c r="D767" s="141" t="s">
        <v>0</v>
      </c>
      <c r="E767" s="110">
        <v>0.92</v>
      </c>
      <c r="F767" s="329"/>
      <c r="G767" s="110">
        <f>ROUND(E767*F767,2)</f>
        <v>0</v>
      </c>
      <c r="H767" s="157" t="s">
        <v>811</v>
      </c>
      <c r="I767" s="110">
        <f t="shared" si="21"/>
        <v>0</v>
      </c>
      <c r="J767" s="315"/>
      <c r="K767" s="315"/>
      <c r="L767" s="107"/>
      <c r="M767" s="107"/>
      <c r="N767" s="107"/>
      <c r="O767" s="107"/>
      <c r="P767" s="107"/>
      <c r="Q767" s="107"/>
      <c r="R767" s="107" t="s">
        <v>119</v>
      </c>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row>
    <row r="768" spans="1:47" x14ac:dyDescent="0.2">
      <c r="A768" s="109" t="s">
        <v>114</v>
      </c>
      <c r="B768" s="109" t="s">
        <v>90</v>
      </c>
      <c r="C768" s="125" t="s">
        <v>91</v>
      </c>
      <c r="D768" s="143"/>
      <c r="E768" s="111"/>
      <c r="F768" s="111"/>
      <c r="G768" s="111">
        <f>SUMIF(R769:R785,"&lt;&gt;NOR",G769:G785)</f>
        <v>0</v>
      </c>
      <c r="H768" s="158"/>
      <c r="I768" s="111">
        <f t="shared" si="21"/>
        <v>0</v>
      </c>
      <c r="J768" s="318"/>
      <c r="K768" s="318"/>
      <c r="R768" t="s">
        <v>115</v>
      </c>
    </row>
    <row r="769" spans="1:47" outlineLevel="1" x14ac:dyDescent="0.2">
      <c r="A769" s="108">
        <v>245</v>
      </c>
      <c r="B769" s="108" t="s">
        <v>773</v>
      </c>
      <c r="C769" s="123" t="s">
        <v>774</v>
      </c>
      <c r="D769" s="141" t="s">
        <v>160</v>
      </c>
      <c r="E769" s="329">
        <v>246.76</v>
      </c>
      <c r="F769" s="110"/>
      <c r="G769" s="110">
        <f>ROUND(E769*F769,2)</f>
        <v>0</v>
      </c>
      <c r="H769" s="157" t="s">
        <v>811</v>
      </c>
      <c r="I769" s="110">
        <f t="shared" si="21"/>
        <v>0</v>
      </c>
      <c r="J769" s="315"/>
      <c r="K769" s="315"/>
      <c r="L769" s="107"/>
      <c r="M769" s="107"/>
      <c r="N769" s="107"/>
      <c r="O769" s="107"/>
      <c r="P769" s="107"/>
      <c r="Q769" s="107"/>
      <c r="R769" s="107" t="s">
        <v>119</v>
      </c>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row>
    <row r="770" spans="1:47" outlineLevel="1" x14ac:dyDescent="0.2">
      <c r="A770" s="108"/>
      <c r="B770" s="108"/>
      <c r="C770" s="338" t="s">
        <v>3040</v>
      </c>
      <c r="D770" s="339"/>
      <c r="E770" s="340">
        <v>119.56</v>
      </c>
      <c r="F770" s="110"/>
      <c r="G770" s="110"/>
      <c r="H770" s="157">
        <v>0</v>
      </c>
      <c r="I770" s="110">
        <f t="shared" si="21"/>
        <v>0</v>
      </c>
      <c r="J770" s="315"/>
      <c r="K770" s="315"/>
      <c r="L770" s="107"/>
      <c r="M770" s="107"/>
      <c r="N770" s="107"/>
      <c r="O770" s="107"/>
      <c r="P770" s="107"/>
      <c r="Q770" s="107"/>
      <c r="R770" s="107" t="s">
        <v>121</v>
      </c>
      <c r="S770" s="107">
        <v>0</v>
      </c>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row>
    <row r="771" spans="1:47" outlineLevel="1" x14ac:dyDescent="0.2">
      <c r="A771" s="108"/>
      <c r="B771" s="108"/>
      <c r="C771" s="338" t="s">
        <v>3041</v>
      </c>
      <c r="D771" s="339"/>
      <c r="E771" s="340">
        <v>127.2</v>
      </c>
      <c r="F771" s="110"/>
      <c r="G771" s="110"/>
      <c r="H771" s="157"/>
      <c r="I771" s="110"/>
      <c r="J771" s="315"/>
      <c r="K771" s="315"/>
      <c r="L771" s="107"/>
      <c r="M771" s="107"/>
      <c r="N771" s="107"/>
      <c r="O771" s="107"/>
      <c r="P771" s="107"/>
      <c r="Q771" s="107"/>
      <c r="R771" s="107" t="s">
        <v>119</v>
      </c>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row>
    <row r="772" spans="1:47" outlineLevel="1" x14ac:dyDescent="0.2">
      <c r="A772" s="108">
        <v>246</v>
      </c>
      <c r="B772" s="108" t="s">
        <v>775</v>
      </c>
      <c r="C772" s="123" t="s">
        <v>3042</v>
      </c>
      <c r="D772" s="141" t="s">
        <v>160</v>
      </c>
      <c r="E772" s="329">
        <v>119.56</v>
      </c>
      <c r="F772" s="110"/>
      <c r="G772" s="110">
        <f>ROUND(E772*F772,2)</f>
        <v>0</v>
      </c>
      <c r="H772" s="157" t="s">
        <v>811</v>
      </c>
      <c r="I772" s="110">
        <f t="shared" si="21"/>
        <v>0</v>
      </c>
      <c r="J772" s="315"/>
      <c r="K772" s="315"/>
      <c r="L772" s="107"/>
      <c r="M772" s="107"/>
      <c r="N772" s="107"/>
      <c r="O772" s="107"/>
      <c r="P772" s="107"/>
      <c r="Q772" s="107"/>
      <c r="R772" s="107" t="s">
        <v>121</v>
      </c>
      <c r="S772" s="107">
        <v>0</v>
      </c>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row>
    <row r="773" spans="1:47" outlineLevel="1" x14ac:dyDescent="0.2">
      <c r="A773" s="108"/>
      <c r="B773" s="108"/>
      <c r="C773" s="338" t="s">
        <v>3040</v>
      </c>
      <c r="D773" s="339"/>
      <c r="E773" s="340">
        <v>119.56</v>
      </c>
      <c r="F773" s="110"/>
      <c r="G773" s="110"/>
      <c r="H773" s="157">
        <v>0</v>
      </c>
      <c r="I773" s="110">
        <f t="shared" si="21"/>
        <v>0</v>
      </c>
      <c r="J773" s="315"/>
      <c r="K773" s="315"/>
      <c r="L773" s="107"/>
      <c r="M773" s="107"/>
      <c r="N773" s="107"/>
      <c r="O773" s="107"/>
      <c r="P773" s="107"/>
      <c r="Q773" s="107"/>
      <c r="R773" s="107" t="s">
        <v>119</v>
      </c>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row>
    <row r="774" spans="1:47" outlineLevel="1" x14ac:dyDescent="0.2">
      <c r="A774" s="326" t="s">
        <v>3043</v>
      </c>
      <c r="B774" s="326" t="s">
        <v>3044</v>
      </c>
      <c r="C774" s="327" t="s">
        <v>3045</v>
      </c>
      <c r="D774" s="328" t="s">
        <v>160</v>
      </c>
      <c r="E774" s="329">
        <v>127.2</v>
      </c>
      <c r="F774" s="329"/>
      <c r="G774" s="329">
        <f>ROUND(E774*F774,2)</f>
        <v>0</v>
      </c>
      <c r="H774" s="330" t="s">
        <v>811</v>
      </c>
      <c r="I774" s="329">
        <f t="shared" si="21"/>
        <v>0</v>
      </c>
      <c r="J774" s="342"/>
      <c r="K774" s="342"/>
      <c r="L774" s="107"/>
      <c r="M774" s="107"/>
      <c r="N774" s="107"/>
      <c r="O774" s="107"/>
      <c r="P774" s="107"/>
      <c r="Q774" s="107"/>
      <c r="R774" s="107" t="s">
        <v>121</v>
      </c>
      <c r="S774" s="107">
        <v>0</v>
      </c>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row>
    <row r="775" spans="1:47" outlineLevel="1" x14ac:dyDescent="0.2">
      <c r="A775" s="326"/>
      <c r="B775" s="326"/>
      <c r="C775" s="338" t="s">
        <v>3041</v>
      </c>
      <c r="D775" s="339"/>
      <c r="E775" s="340">
        <v>127.2</v>
      </c>
      <c r="F775" s="329"/>
      <c r="G775" s="329"/>
      <c r="H775" s="330">
        <v>0</v>
      </c>
      <c r="I775" s="329">
        <f t="shared" si="21"/>
        <v>0</v>
      </c>
      <c r="J775" s="342"/>
      <c r="K775" s="342"/>
      <c r="L775" s="107"/>
      <c r="M775" s="107"/>
      <c r="N775" s="107"/>
      <c r="O775" s="107"/>
      <c r="P775" s="107"/>
      <c r="Q775" s="107"/>
      <c r="R775" s="107" t="s">
        <v>119</v>
      </c>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row>
    <row r="776" spans="1:47" outlineLevel="1" x14ac:dyDescent="0.2">
      <c r="A776" s="108">
        <v>247</v>
      </c>
      <c r="B776" s="108" t="s">
        <v>776</v>
      </c>
      <c r="C776" s="123" t="s">
        <v>777</v>
      </c>
      <c r="D776" s="141" t="s">
        <v>179</v>
      </c>
      <c r="E776" s="110">
        <v>109.3</v>
      </c>
      <c r="F776" s="110"/>
      <c r="G776" s="110">
        <f>ROUND(E776*F776,2)</f>
        <v>0</v>
      </c>
      <c r="H776" s="157" t="s">
        <v>811</v>
      </c>
      <c r="I776" s="110">
        <f t="shared" si="21"/>
        <v>0</v>
      </c>
      <c r="J776" s="315"/>
      <c r="K776" s="315"/>
      <c r="L776" s="107"/>
      <c r="M776" s="107"/>
      <c r="N776" s="107"/>
      <c r="O776" s="107"/>
      <c r="P776" s="107"/>
      <c r="Q776" s="107"/>
      <c r="R776" s="107" t="s">
        <v>121</v>
      </c>
      <c r="S776" s="107">
        <v>0</v>
      </c>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row>
    <row r="777" spans="1:47" outlineLevel="1" x14ac:dyDescent="0.2">
      <c r="A777" s="108"/>
      <c r="B777" s="108"/>
      <c r="C777" s="124" t="s">
        <v>778</v>
      </c>
      <c r="D777" s="142"/>
      <c r="E777" s="133">
        <v>109.3</v>
      </c>
      <c r="F777" s="110"/>
      <c r="G777" s="110"/>
      <c r="H777" s="157">
        <v>0</v>
      </c>
      <c r="I777" s="110">
        <f t="shared" si="21"/>
        <v>0</v>
      </c>
      <c r="J777" s="315"/>
      <c r="K777" s="315"/>
      <c r="L777" s="107"/>
      <c r="M777" s="107"/>
      <c r="N777" s="107"/>
      <c r="O777" s="107"/>
      <c r="P777" s="107"/>
      <c r="Q777" s="107"/>
      <c r="R777" s="107" t="s">
        <v>119</v>
      </c>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row>
    <row r="778" spans="1:47" outlineLevel="1" x14ac:dyDescent="0.2">
      <c r="A778" s="108">
        <v>248</v>
      </c>
      <c r="B778" s="108" t="s">
        <v>779</v>
      </c>
      <c r="C778" s="123" t="s">
        <v>780</v>
      </c>
      <c r="D778" s="141" t="s">
        <v>160</v>
      </c>
      <c r="E778" s="329">
        <v>246.76</v>
      </c>
      <c r="F778" s="110"/>
      <c r="G778" s="110">
        <f>ROUND(E778*F778,2)</f>
        <v>0</v>
      </c>
      <c r="H778" s="157" t="s">
        <v>811</v>
      </c>
      <c r="I778" s="110">
        <f t="shared" si="21"/>
        <v>0</v>
      </c>
      <c r="J778" s="315"/>
      <c r="K778" s="315"/>
      <c r="L778" s="107"/>
      <c r="M778" s="107"/>
      <c r="N778" s="107"/>
      <c r="O778" s="107"/>
      <c r="P778" s="107"/>
      <c r="Q778" s="107"/>
      <c r="R778" s="107" t="s">
        <v>121</v>
      </c>
      <c r="S778" s="107">
        <v>0</v>
      </c>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row>
    <row r="779" spans="1:47" outlineLevel="1" x14ac:dyDescent="0.2">
      <c r="A779" s="108"/>
      <c r="B779" s="108"/>
      <c r="C779" s="338" t="s">
        <v>3040</v>
      </c>
      <c r="D779" s="339"/>
      <c r="E779" s="340">
        <v>119.56</v>
      </c>
      <c r="F779" s="110"/>
      <c r="G779" s="110"/>
      <c r="H779" s="157">
        <v>0</v>
      </c>
      <c r="I779" s="110">
        <f t="shared" si="21"/>
        <v>0</v>
      </c>
      <c r="J779" s="315"/>
      <c r="K779" s="315"/>
      <c r="L779" s="107"/>
      <c r="M779" s="107"/>
      <c r="N779" s="107"/>
      <c r="O779" s="107"/>
      <c r="P779" s="107"/>
      <c r="Q779" s="107"/>
      <c r="R779" s="107" t="s">
        <v>119</v>
      </c>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row>
    <row r="780" spans="1:47" outlineLevel="1" x14ac:dyDescent="0.2">
      <c r="A780" s="108"/>
      <c r="B780" s="108"/>
      <c r="C780" s="338" t="s">
        <v>3041</v>
      </c>
      <c r="D780" s="339"/>
      <c r="E780" s="340">
        <v>127.2</v>
      </c>
      <c r="F780" s="110"/>
      <c r="G780" s="110"/>
      <c r="H780" s="157"/>
      <c r="I780" s="110"/>
      <c r="J780" s="315"/>
      <c r="K780" s="315"/>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row>
    <row r="781" spans="1:47" outlineLevel="1" x14ac:dyDescent="0.2">
      <c r="A781" s="108">
        <v>249</v>
      </c>
      <c r="B781" s="108" t="s">
        <v>781</v>
      </c>
      <c r="C781" s="123" t="s">
        <v>3046</v>
      </c>
      <c r="D781" s="141" t="s">
        <v>160</v>
      </c>
      <c r="E781" s="329">
        <v>131.52000000000001</v>
      </c>
      <c r="F781" s="110"/>
      <c r="G781" s="110">
        <f>ROUND(E781*F781,2)</f>
        <v>0</v>
      </c>
      <c r="H781" s="157" t="s">
        <v>810</v>
      </c>
      <c r="I781" s="110">
        <f t="shared" si="21"/>
        <v>0</v>
      </c>
      <c r="J781" s="315"/>
      <c r="K781" s="315"/>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row>
    <row r="782" spans="1:47" outlineLevel="1" x14ac:dyDescent="0.2">
      <c r="A782" s="108"/>
      <c r="B782" s="108"/>
      <c r="C782" s="338" t="s">
        <v>3047</v>
      </c>
      <c r="D782" s="339"/>
      <c r="E782" s="340">
        <v>131.52000000000001</v>
      </c>
      <c r="F782" s="110"/>
      <c r="G782" s="110"/>
      <c r="H782" s="157">
        <v>0</v>
      </c>
      <c r="I782" s="110">
        <f t="shared" si="21"/>
        <v>0</v>
      </c>
      <c r="J782" s="315"/>
      <c r="K782" s="315"/>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row>
    <row r="783" spans="1:47" outlineLevel="1" x14ac:dyDescent="0.2">
      <c r="A783" s="326" t="s">
        <v>3048</v>
      </c>
      <c r="B783" s="326" t="s">
        <v>3049</v>
      </c>
      <c r="C783" s="327" t="s">
        <v>3050</v>
      </c>
      <c r="D783" s="328" t="s">
        <v>160</v>
      </c>
      <c r="E783" s="329">
        <v>139.91999999999999</v>
      </c>
      <c r="F783" s="329"/>
      <c r="G783" s="329">
        <f>ROUND(E783*F783,2)</f>
        <v>0</v>
      </c>
      <c r="H783" s="330" t="s">
        <v>810</v>
      </c>
      <c r="I783" s="329">
        <f t="shared" si="21"/>
        <v>0</v>
      </c>
      <c r="J783" s="342"/>
      <c r="K783" s="342"/>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row>
    <row r="784" spans="1:47" outlineLevel="1" x14ac:dyDescent="0.2">
      <c r="A784" s="326"/>
      <c r="B784" s="326"/>
      <c r="C784" s="338" t="s">
        <v>3051</v>
      </c>
      <c r="D784" s="339"/>
      <c r="E784" s="340">
        <v>139.91999999999999</v>
      </c>
      <c r="F784" s="329"/>
      <c r="G784" s="329"/>
      <c r="H784" s="330">
        <v>0</v>
      </c>
      <c r="I784" s="329">
        <f t="shared" si="21"/>
        <v>0</v>
      </c>
      <c r="J784" s="342"/>
      <c r="K784" s="342"/>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row>
    <row r="785" spans="1:47" outlineLevel="1" x14ac:dyDescent="0.2">
      <c r="A785" s="108">
        <v>250</v>
      </c>
      <c r="B785" s="108" t="s">
        <v>782</v>
      </c>
      <c r="C785" s="123" t="s">
        <v>783</v>
      </c>
      <c r="D785" s="141" t="s">
        <v>0</v>
      </c>
      <c r="E785" s="110">
        <v>4.05</v>
      </c>
      <c r="F785" s="329"/>
      <c r="G785" s="110">
        <f>ROUND(E785*F785,2)</f>
        <v>0</v>
      </c>
      <c r="H785" s="157" t="s">
        <v>811</v>
      </c>
      <c r="I785" s="110">
        <f t="shared" si="21"/>
        <v>0</v>
      </c>
      <c r="J785" s="315"/>
      <c r="K785" s="315"/>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row>
    <row r="786" spans="1:47" x14ac:dyDescent="0.2">
      <c r="A786" s="109" t="s">
        <v>114</v>
      </c>
      <c r="B786" s="109" t="s">
        <v>92</v>
      </c>
      <c r="C786" s="125" t="s">
        <v>93</v>
      </c>
      <c r="D786" s="143"/>
      <c r="E786" s="111"/>
      <c r="F786" s="111"/>
      <c r="G786" s="111">
        <f>SUMIF(R787:R788,"&lt;&gt;NOR",G787:G788)</f>
        <v>0</v>
      </c>
      <c r="H786" s="158"/>
      <c r="I786" s="111">
        <f t="shared" ref="I786:I851" si="22">G786</f>
        <v>0</v>
      </c>
      <c r="J786" s="318"/>
      <c r="K786" s="318"/>
      <c r="R786" t="s">
        <v>115</v>
      </c>
    </row>
    <row r="787" spans="1:47" outlineLevel="1" x14ac:dyDescent="0.2">
      <c r="A787" s="108">
        <v>251</v>
      </c>
      <c r="B787" s="108" t="s">
        <v>784</v>
      </c>
      <c r="C787" s="123" t="s">
        <v>785</v>
      </c>
      <c r="D787" s="141" t="s">
        <v>160</v>
      </c>
      <c r="E787" s="110">
        <v>16.200000000000003</v>
      </c>
      <c r="F787" s="110"/>
      <c r="G787" s="110">
        <f>ROUND(E787*F787,2)</f>
        <v>0</v>
      </c>
      <c r="H787" s="157" t="s">
        <v>811</v>
      </c>
      <c r="I787" s="110">
        <f t="shared" si="22"/>
        <v>0</v>
      </c>
      <c r="J787" s="315"/>
      <c r="K787" s="315"/>
      <c r="L787" s="107"/>
      <c r="M787" s="107"/>
      <c r="N787" s="107"/>
      <c r="O787" s="107"/>
      <c r="P787" s="107"/>
      <c r="Q787" s="107"/>
      <c r="R787" s="107" t="s">
        <v>119</v>
      </c>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row>
    <row r="788" spans="1:47" outlineLevel="1" x14ac:dyDescent="0.2">
      <c r="A788" s="108"/>
      <c r="B788" s="108"/>
      <c r="C788" s="124" t="s">
        <v>786</v>
      </c>
      <c r="D788" s="142"/>
      <c r="E788" s="133">
        <v>16.2</v>
      </c>
      <c r="F788" s="110"/>
      <c r="G788" s="110"/>
      <c r="H788" s="157">
        <v>0</v>
      </c>
      <c r="I788" s="110">
        <f t="shared" si="22"/>
        <v>0</v>
      </c>
      <c r="J788" s="315"/>
      <c r="K788" s="315"/>
      <c r="L788" s="107"/>
      <c r="M788" s="107"/>
      <c r="N788" s="107"/>
      <c r="O788" s="107"/>
      <c r="P788" s="107"/>
      <c r="Q788" s="107"/>
      <c r="R788" s="107" t="s">
        <v>121</v>
      </c>
      <c r="S788" s="107">
        <v>0</v>
      </c>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row>
    <row r="789" spans="1:47" x14ac:dyDescent="0.2">
      <c r="A789" s="109" t="s">
        <v>114</v>
      </c>
      <c r="B789" s="109" t="s">
        <v>94</v>
      </c>
      <c r="C789" s="125" t="s">
        <v>95</v>
      </c>
      <c r="D789" s="143"/>
      <c r="E789" s="111"/>
      <c r="F789" s="111"/>
      <c r="G789" s="111">
        <f>SUMIF(R790:R814,"&lt;&gt;NOR",G790:G814)</f>
        <v>0</v>
      </c>
      <c r="H789" s="158"/>
      <c r="I789" s="111">
        <f>SUMIF(T790:T814,"&lt;&gt;NOR",I790:I814)</f>
        <v>0</v>
      </c>
      <c r="J789" s="318"/>
      <c r="K789" s="318">
        <f>SUMIF(V790:V814,"&lt;&gt;NOR",K790:K814)</f>
        <v>0</v>
      </c>
      <c r="R789" t="s">
        <v>115</v>
      </c>
    </row>
    <row r="790" spans="1:47" outlineLevel="1" x14ac:dyDescent="0.2">
      <c r="A790" s="108">
        <v>252</v>
      </c>
      <c r="B790" s="108" t="s">
        <v>787</v>
      </c>
      <c r="C790" s="123" t="s">
        <v>788</v>
      </c>
      <c r="D790" s="141" t="s">
        <v>160</v>
      </c>
      <c r="E790" s="110">
        <v>1207.6999999999998</v>
      </c>
      <c r="F790" s="110"/>
      <c r="G790" s="110">
        <f>ROUND(E790*F790,2)</f>
        <v>0</v>
      </c>
      <c r="H790" s="157" t="s">
        <v>811</v>
      </c>
      <c r="I790" s="110">
        <f t="shared" si="22"/>
        <v>0</v>
      </c>
      <c r="J790" s="315"/>
      <c r="K790" s="315"/>
      <c r="L790" s="107"/>
      <c r="M790" s="107"/>
      <c r="N790" s="107"/>
      <c r="O790" s="107"/>
      <c r="P790" s="107"/>
      <c r="Q790" s="107"/>
      <c r="R790" s="107" t="s">
        <v>119</v>
      </c>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row>
    <row r="791" spans="1:47" outlineLevel="1" x14ac:dyDescent="0.2">
      <c r="A791" s="108"/>
      <c r="B791" s="108"/>
      <c r="C791" s="124" t="s">
        <v>789</v>
      </c>
      <c r="D791" s="142"/>
      <c r="E791" s="133">
        <v>469.6</v>
      </c>
      <c r="F791" s="110"/>
      <c r="G791" s="110"/>
      <c r="H791" s="157">
        <v>0</v>
      </c>
      <c r="I791" s="110">
        <f t="shared" si="22"/>
        <v>0</v>
      </c>
      <c r="J791" s="315"/>
      <c r="K791" s="315"/>
      <c r="L791" s="107"/>
      <c r="M791" s="107"/>
      <c r="N791" s="107"/>
      <c r="O791" s="107"/>
      <c r="P791" s="107"/>
      <c r="Q791" s="107"/>
      <c r="R791" s="107" t="s">
        <v>121</v>
      </c>
      <c r="S791" s="107">
        <v>0</v>
      </c>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row>
    <row r="792" spans="1:47" outlineLevel="1" x14ac:dyDescent="0.2">
      <c r="A792" s="108"/>
      <c r="B792" s="108"/>
      <c r="C792" s="124" t="s">
        <v>790</v>
      </c>
      <c r="D792" s="142"/>
      <c r="E792" s="133">
        <v>1093</v>
      </c>
      <c r="F792" s="110"/>
      <c r="G792" s="110"/>
      <c r="H792" s="157">
        <v>0</v>
      </c>
      <c r="I792" s="110">
        <f t="shared" si="22"/>
        <v>0</v>
      </c>
      <c r="J792" s="315"/>
      <c r="K792" s="315"/>
      <c r="L792" s="107"/>
      <c r="M792" s="107"/>
      <c r="N792" s="107"/>
      <c r="O792" s="107"/>
      <c r="P792" s="107"/>
      <c r="Q792" s="107"/>
      <c r="R792" s="107" t="s">
        <v>121</v>
      </c>
      <c r="S792" s="107">
        <v>0</v>
      </c>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row>
    <row r="793" spans="1:47" outlineLevel="1" x14ac:dyDescent="0.2">
      <c r="A793" s="108"/>
      <c r="B793" s="108"/>
      <c r="C793" s="124" t="s">
        <v>791</v>
      </c>
      <c r="D793" s="142"/>
      <c r="E793" s="133">
        <v>-265.89999999999998</v>
      </c>
      <c r="F793" s="110"/>
      <c r="G793" s="110"/>
      <c r="H793" s="157">
        <v>0</v>
      </c>
      <c r="I793" s="110">
        <f t="shared" si="22"/>
        <v>0</v>
      </c>
      <c r="J793" s="315"/>
      <c r="K793" s="315"/>
      <c r="L793" s="107"/>
      <c r="M793" s="107"/>
      <c r="N793" s="107"/>
      <c r="O793" s="107"/>
      <c r="P793" s="107"/>
      <c r="Q793" s="107"/>
      <c r="R793" s="107" t="s">
        <v>121</v>
      </c>
      <c r="S793" s="107">
        <v>0</v>
      </c>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row>
    <row r="794" spans="1:47" outlineLevel="1" x14ac:dyDescent="0.2">
      <c r="A794" s="108"/>
      <c r="B794" s="108"/>
      <c r="C794" s="124" t="s">
        <v>792</v>
      </c>
      <c r="D794" s="142"/>
      <c r="E794" s="133">
        <v>-89</v>
      </c>
      <c r="F794" s="110"/>
      <c r="G794" s="110"/>
      <c r="H794" s="157">
        <v>0</v>
      </c>
      <c r="I794" s="110">
        <f t="shared" si="22"/>
        <v>0</v>
      </c>
      <c r="J794" s="315"/>
      <c r="K794" s="315"/>
      <c r="L794" s="107"/>
      <c r="M794" s="107"/>
      <c r="N794" s="107"/>
      <c r="O794" s="107"/>
      <c r="P794" s="107"/>
      <c r="Q794" s="107"/>
      <c r="R794" s="107" t="s">
        <v>121</v>
      </c>
      <c r="S794" s="107">
        <v>0</v>
      </c>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row>
    <row r="795" spans="1:47" outlineLevel="1" x14ac:dyDescent="0.2">
      <c r="A795" s="108">
        <v>253</v>
      </c>
      <c r="B795" s="108" t="s">
        <v>793</v>
      </c>
      <c r="C795" s="123" t="s">
        <v>794</v>
      </c>
      <c r="D795" s="141" t="s">
        <v>160</v>
      </c>
      <c r="E795" s="110">
        <v>966.16000000000008</v>
      </c>
      <c r="F795" s="110"/>
      <c r="G795" s="110">
        <f>ROUND(E795*F795,2)</f>
        <v>0</v>
      </c>
      <c r="H795" s="157" t="s">
        <v>811</v>
      </c>
      <c r="I795" s="110">
        <f t="shared" si="22"/>
        <v>0</v>
      </c>
      <c r="J795" s="315"/>
      <c r="K795" s="315"/>
      <c r="L795" s="107"/>
      <c r="M795" s="107"/>
      <c r="N795" s="107"/>
      <c r="O795" s="107"/>
      <c r="P795" s="107"/>
      <c r="Q795" s="107"/>
      <c r="R795" s="107" t="s">
        <v>119</v>
      </c>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row>
    <row r="796" spans="1:47" outlineLevel="1" x14ac:dyDescent="0.2">
      <c r="A796" s="108"/>
      <c r="B796" s="108"/>
      <c r="C796" s="124" t="s">
        <v>795</v>
      </c>
      <c r="D796" s="142"/>
      <c r="E796" s="133"/>
      <c r="F796" s="110"/>
      <c r="G796" s="110"/>
      <c r="H796" s="157">
        <v>0</v>
      </c>
      <c r="I796" s="110">
        <f t="shared" si="22"/>
        <v>0</v>
      </c>
      <c r="J796" s="315"/>
      <c r="K796" s="315"/>
      <c r="L796" s="107"/>
      <c r="M796" s="107"/>
      <c r="N796" s="107"/>
      <c r="O796" s="107"/>
      <c r="P796" s="107"/>
      <c r="Q796" s="107"/>
      <c r="R796" s="107" t="s">
        <v>121</v>
      </c>
      <c r="S796" s="107">
        <v>0</v>
      </c>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row>
    <row r="797" spans="1:47" outlineLevel="1" x14ac:dyDescent="0.2">
      <c r="A797" s="108"/>
      <c r="B797" s="108"/>
      <c r="C797" s="126" t="s">
        <v>578</v>
      </c>
      <c r="D797" s="144"/>
      <c r="E797" s="134"/>
      <c r="F797" s="110"/>
      <c r="G797" s="110"/>
      <c r="H797" s="157">
        <v>0</v>
      </c>
      <c r="I797" s="110">
        <f t="shared" si="22"/>
        <v>0</v>
      </c>
      <c r="J797" s="315"/>
      <c r="K797" s="315"/>
      <c r="L797" s="107"/>
      <c r="M797" s="107"/>
      <c r="N797" s="107"/>
      <c r="O797" s="107"/>
      <c r="P797" s="107"/>
      <c r="Q797" s="107"/>
      <c r="R797" s="107" t="s">
        <v>121</v>
      </c>
      <c r="S797" s="107">
        <v>2</v>
      </c>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row>
    <row r="798" spans="1:47" outlineLevel="1" x14ac:dyDescent="0.2">
      <c r="A798" s="108"/>
      <c r="B798" s="108"/>
      <c r="C798" s="127" t="s">
        <v>796</v>
      </c>
      <c r="D798" s="144"/>
      <c r="E798" s="134">
        <v>469.6</v>
      </c>
      <c r="F798" s="110"/>
      <c r="G798" s="110"/>
      <c r="H798" s="157">
        <v>0</v>
      </c>
      <c r="I798" s="110">
        <f t="shared" si="22"/>
        <v>0</v>
      </c>
      <c r="J798" s="315"/>
      <c r="K798" s="315"/>
      <c r="L798" s="107"/>
      <c r="M798" s="107"/>
      <c r="N798" s="107"/>
      <c r="O798" s="107"/>
      <c r="P798" s="107"/>
      <c r="Q798" s="107"/>
      <c r="R798" s="107" t="s">
        <v>121</v>
      </c>
      <c r="S798" s="107">
        <v>2</v>
      </c>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row>
    <row r="799" spans="1:47" outlineLevel="1" x14ac:dyDescent="0.2">
      <c r="A799" s="108"/>
      <c r="B799" s="108"/>
      <c r="C799" s="127" t="s">
        <v>797</v>
      </c>
      <c r="D799" s="144"/>
      <c r="E799" s="134">
        <v>1093</v>
      </c>
      <c r="F799" s="110"/>
      <c r="G799" s="110"/>
      <c r="H799" s="157">
        <v>0</v>
      </c>
      <c r="I799" s="110">
        <f t="shared" si="22"/>
        <v>0</v>
      </c>
      <c r="J799" s="315"/>
      <c r="K799" s="315"/>
      <c r="L799" s="107"/>
      <c r="M799" s="107"/>
      <c r="N799" s="107"/>
      <c r="O799" s="107"/>
      <c r="P799" s="107"/>
      <c r="Q799" s="107"/>
      <c r="R799" s="107" t="s">
        <v>121</v>
      </c>
      <c r="S799" s="107">
        <v>2</v>
      </c>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row>
    <row r="800" spans="1:47" outlineLevel="1" x14ac:dyDescent="0.2">
      <c r="A800" s="108"/>
      <c r="B800" s="108"/>
      <c r="C800" s="127" t="s">
        <v>798</v>
      </c>
      <c r="D800" s="144"/>
      <c r="E800" s="134">
        <v>-265.89999999999998</v>
      </c>
      <c r="F800" s="110"/>
      <c r="G800" s="110"/>
      <c r="H800" s="157">
        <v>0</v>
      </c>
      <c r="I800" s="110">
        <f t="shared" si="22"/>
        <v>0</v>
      </c>
      <c r="J800" s="315"/>
      <c r="K800" s="315"/>
      <c r="L800" s="107"/>
      <c r="M800" s="107"/>
      <c r="N800" s="107"/>
      <c r="O800" s="107"/>
      <c r="P800" s="107"/>
      <c r="Q800" s="107"/>
      <c r="R800" s="107" t="s">
        <v>121</v>
      </c>
      <c r="S800" s="107">
        <v>2</v>
      </c>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row>
    <row r="801" spans="1:47" outlineLevel="1" x14ac:dyDescent="0.2">
      <c r="A801" s="108"/>
      <c r="B801" s="108"/>
      <c r="C801" s="127" t="s">
        <v>799</v>
      </c>
      <c r="D801" s="144"/>
      <c r="E801" s="134">
        <v>-89</v>
      </c>
      <c r="F801" s="110"/>
      <c r="G801" s="110"/>
      <c r="H801" s="157">
        <v>0</v>
      </c>
      <c r="I801" s="110">
        <f t="shared" si="22"/>
        <v>0</v>
      </c>
      <c r="J801" s="315"/>
      <c r="K801" s="315"/>
      <c r="L801" s="107"/>
      <c r="M801" s="107"/>
      <c r="N801" s="107"/>
      <c r="O801" s="107"/>
      <c r="P801" s="107"/>
      <c r="Q801" s="107"/>
      <c r="R801" s="107" t="s">
        <v>121</v>
      </c>
      <c r="S801" s="107">
        <v>2</v>
      </c>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row>
    <row r="802" spans="1:47" outlineLevel="1" x14ac:dyDescent="0.2">
      <c r="A802" s="108"/>
      <c r="B802" s="108"/>
      <c r="C802" s="126" t="s">
        <v>585</v>
      </c>
      <c r="D802" s="144"/>
      <c r="E802" s="134"/>
      <c r="F802" s="110"/>
      <c r="G802" s="110"/>
      <c r="H802" s="157">
        <v>0</v>
      </c>
      <c r="I802" s="110">
        <f t="shared" si="22"/>
        <v>0</v>
      </c>
      <c r="J802" s="315"/>
      <c r="K802" s="315"/>
      <c r="L802" s="107"/>
      <c r="M802" s="107"/>
      <c r="N802" s="107"/>
      <c r="O802" s="107"/>
      <c r="P802" s="107"/>
      <c r="Q802" s="107"/>
      <c r="R802" s="107" t="s">
        <v>121</v>
      </c>
      <c r="S802" s="107">
        <v>0</v>
      </c>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row>
    <row r="803" spans="1:47" outlineLevel="1" x14ac:dyDescent="0.2">
      <c r="A803" s="108"/>
      <c r="B803" s="108"/>
      <c r="C803" s="124" t="s">
        <v>800</v>
      </c>
      <c r="D803" s="142"/>
      <c r="E803" s="133">
        <v>966.16</v>
      </c>
      <c r="F803" s="110"/>
      <c r="G803" s="110"/>
      <c r="H803" s="157">
        <v>0</v>
      </c>
      <c r="I803" s="110">
        <f t="shared" si="22"/>
        <v>0</v>
      </c>
      <c r="J803" s="315"/>
      <c r="K803" s="315"/>
      <c r="L803" s="107"/>
      <c r="M803" s="107"/>
      <c r="N803" s="107"/>
      <c r="O803" s="107"/>
      <c r="P803" s="107"/>
      <c r="Q803" s="107"/>
      <c r="R803" s="107" t="s">
        <v>121</v>
      </c>
      <c r="S803" s="107">
        <v>0</v>
      </c>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row>
    <row r="804" spans="1:47" outlineLevel="1" x14ac:dyDescent="0.2">
      <c r="A804" s="108">
        <v>254</v>
      </c>
      <c r="B804" s="108" t="s">
        <v>801</v>
      </c>
      <c r="C804" s="123" t="s">
        <v>802</v>
      </c>
      <c r="D804" s="141" t="s">
        <v>160</v>
      </c>
      <c r="E804" s="110">
        <v>241.54000000000002</v>
      </c>
      <c r="F804" s="110"/>
      <c r="G804" s="110">
        <f>ROUND(E804*F804,2)</f>
        <v>0</v>
      </c>
      <c r="H804" s="157" t="s">
        <v>811</v>
      </c>
      <c r="I804" s="110">
        <f t="shared" si="22"/>
        <v>0</v>
      </c>
      <c r="J804" s="315"/>
      <c r="K804" s="315"/>
      <c r="L804" s="107"/>
      <c r="M804" s="107"/>
      <c r="N804" s="107"/>
      <c r="O804" s="107"/>
      <c r="P804" s="107"/>
      <c r="Q804" s="107"/>
      <c r="R804" s="107" t="s">
        <v>119</v>
      </c>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row>
    <row r="805" spans="1:47" outlineLevel="1" x14ac:dyDescent="0.2">
      <c r="A805" s="108"/>
      <c r="B805" s="108"/>
      <c r="C805" s="124" t="s">
        <v>803</v>
      </c>
      <c r="D805" s="142"/>
      <c r="E805" s="133"/>
      <c r="F805" s="110"/>
      <c r="G805" s="110"/>
      <c r="H805" s="157"/>
      <c r="I805" s="110">
        <f t="shared" si="22"/>
        <v>0</v>
      </c>
      <c r="J805" s="315"/>
      <c r="K805" s="315"/>
      <c r="L805" s="107"/>
      <c r="M805" s="107"/>
      <c r="N805" s="107"/>
      <c r="O805" s="107"/>
      <c r="P805" s="107"/>
      <c r="Q805" s="107"/>
      <c r="R805" s="107" t="s">
        <v>121</v>
      </c>
      <c r="S805" s="107">
        <v>0</v>
      </c>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row>
    <row r="806" spans="1:47" outlineLevel="1" x14ac:dyDescent="0.2">
      <c r="A806" s="108"/>
      <c r="B806" s="108"/>
      <c r="C806" s="126" t="s">
        <v>578</v>
      </c>
      <c r="D806" s="144"/>
      <c r="E806" s="134"/>
      <c r="F806" s="110"/>
      <c r="G806" s="110"/>
      <c r="H806" s="157"/>
      <c r="I806" s="110">
        <f t="shared" si="22"/>
        <v>0</v>
      </c>
      <c r="J806" s="315"/>
      <c r="K806" s="315"/>
      <c r="L806" s="107"/>
      <c r="M806" s="107"/>
      <c r="N806" s="107"/>
      <c r="O806" s="107"/>
      <c r="P806" s="107"/>
      <c r="Q806" s="107"/>
      <c r="R806" s="107" t="s">
        <v>121</v>
      </c>
      <c r="S806" s="107">
        <v>2</v>
      </c>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row>
    <row r="807" spans="1:47" outlineLevel="1" x14ac:dyDescent="0.2">
      <c r="A807" s="108"/>
      <c r="B807" s="108"/>
      <c r="C807" s="127" t="s">
        <v>796</v>
      </c>
      <c r="D807" s="144"/>
      <c r="E807" s="134">
        <v>469.6</v>
      </c>
      <c r="F807" s="110"/>
      <c r="G807" s="110"/>
      <c r="H807" s="157"/>
      <c r="I807" s="110">
        <f t="shared" si="22"/>
        <v>0</v>
      </c>
      <c r="J807" s="315"/>
      <c r="K807" s="315"/>
      <c r="L807" s="107"/>
      <c r="M807" s="107"/>
      <c r="N807" s="107"/>
      <c r="O807" s="107"/>
      <c r="P807" s="107"/>
      <c r="Q807" s="107"/>
      <c r="R807" s="107" t="s">
        <v>121</v>
      </c>
      <c r="S807" s="107">
        <v>2</v>
      </c>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row>
    <row r="808" spans="1:47" outlineLevel="1" x14ac:dyDescent="0.2">
      <c r="A808" s="108"/>
      <c r="B808" s="108"/>
      <c r="C808" s="127" t="s">
        <v>797</v>
      </c>
      <c r="D808" s="144"/>
      <c r="E808" s="134">
        <v>1093</v>
      </c>
      <c r="F808" s="110"/>
      <c r="G808" s="110"/>
      <c r="H808" s="157"/>
      <c r="I808" s="110">
        <f t="shared" si="22"/>
        <v>0</v>
      </c>
      <c r="J808" s="315"/>
      <c r="K808" s="315"/>
      <c r="L808" s="107"/>
      <c r="M808" s="107"/>
      <c r="N808" s="107"/>
      <c r="O808" s="107"/>
      <c r="P808" s="107"/>
      <c r="Q808" s="107"/>
      <c r="R808" s="107" t="s">
        <v>121</v>
      </c>
      <c r="S808" s="107">
        <v>2</v>
      </c>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row>
    <row r="809" spans="1:47" outlineLevel="1" x14ac:dyDescent="0.2">
      <c r="A809" s="108"/>
      <c r="B809" s="108"/>
      <c r="C809" s="127" t="s">
        <v>798</v>
      </c>
      <c r="D809" s="144"/>
      <c r="E809" s="134">
        <v>-265.89999999999998</v>
      </c>
      <c r="F809" s="110"/>
      <c r="G809" s="110"/>
      <c r="H809" s="157"/>
      <c r="I809" s="110">
        <f t="shared" si="22"/>
        <v>0</v>
      </c>
      <c r="J809" s="315"/>
      <c r="K809" s="315"/>
      <c r="L809" s="107"/>
      <c r="M809" s="107"/>
      <c r="N809" s="107"/>
      <c r="O809" s="107"/>
      <c r="P809" s="107"/>
      <c r="Q809" s="107"/>
      <c r="R809" s="107" t="s">
        <v>121</v>
      </c>
      <c r="S809" s="107">
        <v>2</v>
      </c>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row>
    <row r="810" spans="1:47" outlineLevel="1" x14ac:dyDescent="0.2">
      <c r="A810" s="108"/>
      <c r="B810" s="108"/>
      <c r="C810" s="127" t="s">
        <v>799</v>
      </c>
      <c r="D810" s="144"/>
      <c r="E810" s="134">
        <v>-89</v>
      </c>
      <c r="F810" s="110"/>
      <c r="G810" s="110"/>
      <c r="H810" s="157"/>
      <c r="I810" s="110">
        <f t="shared" si="22"/>
        <v>0</v>
      </c>
      <c r="J810" s="315"/>
      <c r="K810" s="315"/>
      <c r="L810" s="107"/>
      <c r="M810" s="107"/>
      <c r="N810" s="107"/>
      <c r="O810" s="107"/>
      <c r="P810" s="107"/>
      <c r="Q810" s="107"/>
      <c r="R810" s="107" t="s">
        <v>121</v>
      </c>
      <c r="S810" s="107">
        <v>2</v>
      </c>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row>
    <row r="811" spans="1:47" outlineLevel="1" x14ac:dyDescent="0.2">
      <c r="A811" s="108"/>
      <c r="B811" s="108"/>
      <c r="C811" s="126" t="s">
        <v>585</v>
      </c>
      <c r="D811" s="144"/>
      <c r="E811" s="134"/>
      <c r="F811" s="110"/>
      <c r="G811" s="110"/>
      <c r="H811" s="157"/>
      <c r="I811" s="110">
        <f t="shared" si="22"/>
        <v>0</v>
      </c>
      <c r="J811" s="315"/>
      <c r="K811" s="315"/>
      <c r="L811" s="107"/>
      <c r="M811" s="107"/>
      <c r="N811" s="107"/>
      <c r="O811" s="107"/>
      <c r="P811" s="107"/>
      <c r="Q811" s="107"/>
      <c r="R811" s="107" t="s">
        <v>121</v>
      </c>
      <c r="S811" s="107">
        <v>0</v>
      </c>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row>
    <row r="812" spans="1:47" outlineLevel="1" x14ac:dyDescent="0.2">
      <c r="A812" s="108"/>
      <c r="B812" s="108"/>
      <c r="C812" s="124" t="s">
        <v>804</v>
      </c>
      <c r="D812" s="142"/>
      <c r="E812" s="133">
        <v>241.54</v>
      </c>
      <c r="F812" s="110"/>
      <c r="G812" s="110"/>
      <c r="H812" s="157"/>
      <c r="I812" s="110">
        <f t="shared" si="22"/>
        <v>0</v>
      </c>
      <c r="J812" s="315"/>
      <c r="K812" s="315"/>
      <c r="L812" s="107"/>
      <c r="M812" s="107"/>
      <c r="N812" s="107"/>
      <c r="O812" s="107"/>
      <c r="P812" s="107"/>
      <c r="Q812" s="107"/>
      <c r="R812" s="107" t="s">
        <v>121</v>
      </c>
      <c r="S812" s="107">
        <v>0</v>
      </c>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row>
    <row r="813" spans="1:47" outlineLevel="1" x14ac:dyDescent="0.2">
      <c r="A813" s="108">
        <v>255</v>
      </c>
      <c r="B813" s="108" t="s">
        <v>2977</v>
      </c>
      <c r="C813" s="123" t="s">
        <v>2978</v>
      </c>
      <c r="D813" s="141" t="s">
        <v>160</v>
      </c>
      <c r="E813" s="329">
        <v>18.399999999999999</v>
      </c>
      <c r="F813" s="110"/>
      <c r="G813" s="110">
        <f>ROUND(E813*F813,2)</f>
        <v>0</v>
      </c>
      <c r="H813" s="157" t="s">
        <v>810</v>
      </c>
      <c r="I813" s="110"/>
      <c r="J813" s="315"/>
      <c r="K813" s="315">
        <f>G813</f>
        <v>0</v>
      </c>
      <c r="L813" s="107"/>
      <c r="M813" s="107"/>
      <c r="N813" s="107"/>
      <c r="O813" s="107"/>
      <c r="P813" s="107"/>
      <c r="Q813" s="107"/>
      <c r="R813" s="107" t="s">
        <v>119</v>
      </c>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row>
    <row r="814" spans="1:47" outlineLevel="1" x14ac:dyDescent="0.2">
      <c r="A814" s="108"/>
      <c r="B814" s="108"/>
      <c r="C814" s="341" t="s">
        <v>3052</v>
      </c>
      <c r="D814" s="339"/>
      <c r="E814" s="340">
        <v>18.399999999999999</v>
      </c>
      <c r="F814" s="110"/>
      <c r="G814" s="110"/>
      <c r="H814" s="157"/>
      <c r="I814" s="110"/>
      <c r="J814" s="315"/>
      <c r="K814" s="315"/>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row>
    <row r="815" spans="1:47" x14ac:dyDescent="0.2">
      <c r="A815" s="109" t="s">
        <v>114</v>
      </c>
      <c r="B815" s="109" t="s">
        <v>96</v>
      </c>
      <c r="C815" s="125" t="s">
        <v>97</v>
      </c>
      <c r="D815" s="143"/>
      <c r="E815" s="111"/>
      <c r="F815" s="111"/>
      <c r="G815" s="111">
        <f>SUMIF(R816:R852,"&lt;&gt;NOR",G816:G852)</f>
        <v>0</v>
      </c>
      <c r="H815" s="158"/>
      <c r="I815" s="111">
        <f t="shared" si="22"/>
        <v>0</v>
      </c>
      <c r="J815" s="318"/>
      <c r="K815" s="318"/>
      <c r="R815" t="s">
        <v>115</v>
      </c>
    </row>
    <row r="816" spans="1:47" outlineLevel="1" x14ac:dyDescent="0.2">
      <c r="A816" s="108">
        <v>256</v>
      </c>
      <c r="B816" s="108" t="s">
        <v>805</v>
      </c>
      <c r="C816" s="123" t="s">
        <v>806</v>
      </c>
      <c r="D816" s="141" t="s">
        <v>160</v>
      </c>
      <c r="E816" s="110">
        <v>1881.0280000000002</v>
      </c>
      <c r="F816" s="110">
        <v>0</v>
      </c>
      <c r="G816" s="110">
        <f>ROUND(E816*F816,2)</f>
        <v>0</v>
      </c>
      <c r="H816" s="157"/>
      <c r="I816" s="110">
        <f t="shared" si="22"/>
        <v>0</v>
      </c>
      <c r="J816" s="315"/>
      <c r="K816" s="315"/>
      <c r="L816" s="107"/>
      <c r="M816" s="107"/>
      <c r="N816" s="107"/>
      <c r="O816" s="107"/>
      <c r="P816" s="107"/>
      <c r="Q816" s="107"/>
      <c r="R816" s="107" t="s">
        <v>119</v>
      </c>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row>
    <row r="817" spans="1:47" outlineLevel="1" x14ac:dyDescent="0.2">
      <c r="A817" s="108"/>
      <c r="B817" s="108"/>
      <c r="C817" s="124" t="s">
        <v>406</v>
      </c>
      <c r="D817" s="142"/>
      <c r="E817" s="133"/>
      <c r="F817" s="110"/>
      <c r="G817" s="110"/>
      <c r="H817" s="157"/>
      <c r="I817" s="110">
        <f t="shared" si="22"/>
        <v>0</v>
      </c>
      <c r="J817" s="315"/>
      <c r="K817" s="315"/>
      <c r="L817" s="107"/>
      <c r="M817" s="107"/>
      <c r="N817" s="107"/>
      <c r="O817" s="107"/>
      <c r="P817" s="107"/>
      <c r="Q817" s="107"/>
      <c r="R817" s="107" t="s">
        <v>121</v>
      </c>
      <c r="S817" s="107">
        <v>0</v>
      </c>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row>
    <row r="818" spans="1:47" outlineLevel="1" x14ac:dyDescent="0.2">
      <c r="A818" s="108"/>
      <c r="B818" s="108"/>
      <c r="C818" s="124" t="s">
        <v>192</v>
      </c>
      <c r="D818" s="142"/>
      <c r="E818" s="133"/>
      <c r="F818" s="110"/>
      <c r="G818" s="110"/>
      <c r="H818" s="157"/>
      <c r="I818" s="110">
        <f t="shared" si="22"/>
        <v>0</v>
      </c>
      <c r="J818" s="315"/>
      <c r="K818" s="315"/>
      <c r="L818" s="107"/>
      <c r="M818" s="107"/>
      <c r="N818" s="107"/>
      <c r="O818" s="107"/>
      <c r="P818" s="107"/>
      <c r="Q818" s="107"/>
      <c r="R818" s="107" t="s">
        <v>121</v>
      </c>
      <c r="S818" s="107">
        <v>0</v>
      </c>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row>
    <row r="819" spans="1:47" outlineLevel="1" x14ac:dyDescent="0.2">
      <c r="A819" s="108"/>
      <c r="B819" s="108"/>
      <c r="C819" s="124" t="s">
        <v>407</v>
      </c>
      <c r="D819" s="142"/>
      <c r="E819" s="133">
        <v>64.674999999999997</v>
      </c>
      <c r="F819" s="110"/>
      <c r="G819" s="110"/>
      <c r="H819" s="157"/>
      <c r="I819" s="110">
        <f t="shared" si="22"/>
        <v>0</v>
      </c>
      <c r="J819" s="315"/>
      <c r="K819" s="315"/>
      <c r="L819" s="107"/>
      <c r="M819" s="107"/>
      <c r="N819" s="107"/>
      <c r="O819" s="107"/>
      <c r="P819" s="107"/>
      <c r="Q819" s="107"/>
      <c r="R819" s="107" t="s">
        <v>121</v>
      </c>
      <c r="S819" s="107">
        <v>0</v>
      </c>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row>
    <row r="820" spans="1:47" outlineLevel="1" x14ac:dyDescent="0.2">
      <c r="A820" s="108"/>
      <c r="B820" s="108"/>
      <c r="C820" s="124" t="s">
        <v>408</v>
      </c>
      <c r="D820" s="142"/>
      <c r="E820" s="133">
        <v>29.452000000000002</v>
      </c>
      <c r="F820" s="110"/>
      <c r="G820" s="110"/>
      <c r="H820" s="157"/>
      <c r="I820" s="110">
        <f t="shared" si="22"/>
        <v>0</v>
      </c>
      <c r="J820" s="315"/>
      <c r="K820" s="315"/>
      <c r="L820" s="107"/>
      <c r="M820" s="107"/>
      <c r="N820" s="107"/>
      <c r="O820" s="107"/>
      <c r="P820" s="107"/>
      <c r="Q820" s="107"/>
      <c r="R820" s="107" t="s">
        <v>121</v>
      </c>
      <c r="S820" s="107">
        <v>0</v>
      </c>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row>
    <row r="821" spans="1:47" outlineLevel="1" x14ac:dyDescent="0.2">
      <c r="A821" s="108"/>
      <c r="B821" s="108"/>
      <c r="C821" s="124" t="s">
        <v>409</v>
      </c>
      <c r="D821" s="142"/>
      <c r="E821" s="133">
        <v>388.05</v>
      </c>
      <c r="F821" s="110"/>
      <c r="G821" s="110"/>
      <c r="H821" s="157"/>
      <c r="I821" s="110">
        <f t="shared" si="22"/>
        <v>0</v>
      </c>
      <c r="J821" s="315"/>
      <c r="K821" s="315"/>
      <c r="L821" s="107"/>
      <c r="M821" s="107"/>
      <c r="N821" s="107"/>
      <c r="O821" s="107"/>
      <c r="P821" s="107"/>
      <c r="Q821" s="107"/>
      <c r="R821" s="107" t="s">
        <v>121</v>
      </c>
      <c r="S821" s="107">
        <v>0</v>
      </c>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row>
    <row r="822" spans="1:47" outlineLevel="1" x14ac:dyDescent="0.2">
      <c r="A822" s="108"/>
      <c r="B822" s="108"/>
      <c r="C822" s="124" t="s">
        <v>235</v>
      </c>
      <c r="D822" s="142"/>
      <c r="E822" s="133"/>
      <c r="F822" s="110"/>
      <c r="G822" s="110"/>
      <c r="H822" s="157"/>
      <c r="I822" s="110">
        <f t="shared" si="22"/>
        <v>0</v>
      </c>
      <c r="J822" s="315"/>
      <c r="K822" s="315"/>
      <c r="L822" s="107"/>
      <c r="M822" s="107"/>
      <c r="N822" s="107"/>
      <c r="O822" s="107"/>
      <c r="P822" s="107"/>
      <c r="Q822" s="107"/>
      <c r="R822" s="107" t="s">
        <v>121</v>
      </c>
      <c r="S822" s="107">
        <v>0</v>
      </c>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row>
    <row r="823" spans="1:47" outlineLevel="1" x14ac:dyDescent="0.2">
      <c r="A823" s="108"/>
      <c r="B823" s="108"/>
      <c r="C823" s="124" t="s">
        <v>236</v>
      </c>
      <c r="D823" s="142"/>
      <c r="E823" s="133">
        <v>-33.65</v>
      </c>
      <c r="F823" s="110"/>
      <c r="G823" s="110"/>
      <c r="H823" s="157"/>
      <c r="I823" s="110">
        <f t="shared" si="22"/>
        <v>0</v>
      </c>
      <c r="J823" s="315"/>
      <c r="K823" s="315"/>
      <c r="L823" s="107"/>
      <c r="M823" s="107"/>
      <c r="N823" s="107"/>
      <c r="O823" s="107"/>
      <c r="P823" s="107"/>
      <c r="Q823" s="107"/>
      <c r="R823" s="107" t="s">
        <v>121</v>
      </c>
      <c r="S823" s="107">
        <v>0</v>
      </c>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row>
    <row r="824" spans="1:47" outlineLevel="1" x14ac:dyDescent="0.2">
      <c r="A824" s="108"/>
      <c r="B824" s="108"/>
      <c r="C824" s="124" t="s">
        <v>237</v>
      </c>
      <c r="D824" s="142"/>
      <c r="E824" s="133">
        <v>-31.522500000000001</v>
      </c>
      <c r="F824" s="110"/>
      <c r="G824" s="110"/>
      <c r="H824" s="157"/>
      <c r="I824" s="110">
        <f t="shared" si="22"/>
        <v>0</v>
      </c>
      <c r="J824" s="315"/>
      <c r="K824" s="315"/>
      <c r="L824" s="107"/>
      <c r="M824" s="107"/>
      <c r="N824" s="107"/>
      <c r="O824" s="107"/>
      <c r="P824" s="107"/>
      <c r="Q824" s="107"/>
      <c r="R824" s="107" t="s">
        <v>121</v>
      </c>
      <c r="S824" s="107">
        <v>0</v>
      </c>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row>
    <row r="825" spans="1:47" outlineLevel="1" x14ac:dyDescent="0.2">
      <c r="A825" s="108"/>
      <c r="B825" s="108"/>
      <c r="C825" s="124" t="s">
        <v>410</v>
      </c>
      <c r="D825" s="142"/>
      <c r="E825" s="133"/>
      <c r="F825" s="110"/>
      <c r="G825" s="110"/>
      <c r="H825" s="157"/>
      <c r="I825" s="110">
        <f t="shared" si="22"/>
        <v>0</v>
      </c>
      <c r="J825" s="315"/>
      <c r="K825" s="315"/>
      <c r="L825" s="107"/>
      <c r="M825" s="107"/>
      <c r="N825" s="107"/>
      <c r="O825" s="107"/>
      <c r="P825" s="107"/>
      <c r="Q825" s="107"/>
      <c r="R825" s="107" t="s">
        <v>121</v>
      </c>
      <c r="S825" s="107">
        <v>0</v>
      </c>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row>
    <row r="826" spans="1:47" outlineLevel="1" x14ac:dyDescent="0.2">
      <c r="A826" s="108"/>
      <c r="B826" s="108"/>
      <c r="C826" s="124" t="s">
        <v>411</v>
      </c>
      <c r="D826" s="142"/>
      <c r="E826" s="133">
        <v>11.6</v>
      </c>
      <c r="F826" s="110"/>
      <c r="G826" s="110"/>
      <c r="H826" s="157"/>
      <c r="I826" s="110">
        <f t="shared" si="22"/>
        <v>0</v>
      </c>
      <c r="J826" s="315"/>
      <c r="K826" s="315"/>
      <c r="L826" s="107"/>
      <c r="M826" s="107"/>
      <c r="N826" s="107"/>
      <c r="O826" s="107"/>
      <c r="P826" s="107"/>
      <c r="Q826" s="107"/>
      <c r="R826" s="107" t="s">
        <v>121</v>
      </c>
      <c r="S826" s="107">
        <v>0</v>
      </c>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row>
    <row r="827" spans="1:47" outlineLevel="1" x14ac:dyDescent="0.2">
      <c r="A827" s="108"/>
      <c r="B827" s="108"/>
      <c r="C827" s="124" t="s">
        <v>412</v>
      </c>
      <c r="D827" s="142"/>
      <c r="E827" s="133">
        <v>11.03</v>
      </c>
      <c r="F827" s="110"/>
      <c r="G827" s="110"/>
      <c r="H827" s="157"/>
      <c r="I827" s="110">
        <f t="shared" si="22"/>
        <v>0</v>
      </c>
      <c r="J827" s="315"/>
      <c r="K827" s="315"/>
      <c r="L827" s="107"/>
      <c r="M827" s="107"/>
      <c r="N827" s="107"/>
      <c r="O827" s="107"/>
      <c r="P827" s="107"/>
      <c r="Q827" s="107"/>
      <c r="R827" s="107" t="s">
        <v>121</v>
      </c>
      <c r="S827" s="107">
        <v>0</v>
      </c>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row>
    <row r="828" spans="1:47" outlineLevel="1" x14ac:dyDescent="0.2">
      <c r="A828" s="108"/>
      <c r="B828" s="108"/>
      <c r="C828" s="124" t="s">
        <v>134</v>
      </c>
      <c r="D828" s="142"/>
      <c r="E828" s="133"/>
      <c r="F828" s="110"/>
      <c r="G828" s="110"/>
      <c r="H828" s="157"/>
      <c r="I828" s="110">
        <f t="shared" si="22"/>
        <v>0</v>
      </c>
      <c r="J828" s="315"/>
      <c r="K828" s="315"/>
      <c r="L828" s="107"/>
      <c r="M828" s="107"/>
      <c r="N828" s="107"/>
      <c r="O828" s="107"/>
      <c r="P828" s="107"/>
      <c r="Q828" s="107"/>
      <c r="R828" s="107" t="s">
        <v>121</v>
      </c>
      <c r="S828" s="107">
        <v>0</v>
      </c>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row>
    <row r="829" spans="1:47" outlineLevel="1" x14ac:dyDescent="0.2">
      <c r="A829" s="108"/>
      <c r="B829" s="108"/>
      <c r="C829" s="124" t="s">
        <v>430</v>
      </c>
      <c r="D829" s="142"/>
      <c r="E829" s="133">
        <v>392.7</v>
      </c>
      <c r="F829" s="110"/>
      <c r="G829" s="110"/>
      <c r="H829" s="157"/>
      <c r="I829" s="110">
        <f t="shared" si="22"/>
        <v>0</v>
      </c>
      <c r="J829" s="315"/>
      <c r="K829" s="315"/>
      <c r="L829" s="107"/>
      <c r="M829" s="107"/>
      <c r="N829" s="107"/>
      <c r="O829" s="107"/>
      <c r="P829" s="107"/>
      <c r="Q829" s="107"/>
      <c r="R829" s="107" t="s">
        <v>121</v>
      </c>
      <c r="S829" s="107">
        <v>0</v>
      </c>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row>
    <row r="830" spans="1:47" outlineLevel="1" x14ac:dyDescent="0.2">
      <c r="A830" s="108"/>
      <c r="B830" s="108"/>
      <c r="C830" s="124" t="s">
        <v>235</v>
      </c>
      <c r="D830" s="142"/>
      <c r="E830" s="133"/>
      <c r="F830" s="110"/>
      <c r="G830" s="110"/>
      <c r="H830" s="157"/>
      <c r="I830" s="110">
        <f t="shared" si="22"/>
        <v>0</v>
      </c>
      <c r="J830" s="315"/>
      <c r="K830" s="315"/>
      <c r="L830" s="107"/>
      <c r="M830" s="107"/>
      <c r="N830" s="107"/>
      <c r="O830" s="107"/>
      <c r="P830" s="107"/>
      <c r="Q830" s="107"/>
      <c r="R830" s="107" t="s">
        <v>121</v>
      </c>
      <c r="S830" s="107">
        <v>0</v>
      </c>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row>
    <row r="831" spans="1:47" outlineLevel="1" x14ac:dyDescent="0.2">
      <c r="A831" s="108"/>
      <c r="B831" s="108"/>
      <c r="C831" s="124" t="s">
        <v>236</v>
      </c>
      <c r="D831" s="142"/>
      <c r="E831" s="133">
        <v>-33.65</v>
      </c>
      <c r="F831" s="110"/>
      <c r="G831" s="110"/>
      <c r="H831" s="157"/>
      <c r="I831" s="110">
        <f t="shared" si="22"/>
        <v>0</v>
      </c>
      <c r="J831" s="315"/>
      <c r="K831" s="315"/>
      <c r="L831" s="107"/>
      <c r="M831" s="107"/>
      <c r="N831" s="107"/>
      <c r="O831" s="107"/>
      <c r="P831" s="107"/>
      <c r="Q831" s="107"/>
      <c r="R831" s="107" t="s">
        <v>121</v>
      </c>
      <c r="S831" s="107">
        <v>0</v>
      </c>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row>
    <row r="832" spans="1:47" outlineLevel="1" x14ac:dyDescent="0.2">
      <c r="A832" s="108"/>
      <c r="B832" s="108"/>
      <c r="C832" s="124" t="s">
        <v>431</v>
      </c>
      <c r="D832" s="142"/>
      <c r="E832" s="133">
        <v>-22.022500000000001</v>
      </c>
      <c r="F832" s="110"/>
      <c r="G832" s="110"/>
      <c r="H832" s="157"/>
      <c r="I832" s="110">
        <f t="shared" si="22"/>
        <v>0</v>
      </c>
      <c r="J832" s="315"/>
      <c r="K832" s="315"/>
      <c r="L832" s="107"/>
      <c r="M832" s="107"/>
      <c r="N832" s="107"/>
      <c r="O832" s="107"/>
      <c r="P832" s="107"/>
      <c r="Q832" s="107"/>
      <c r="R832" s="107" t="s">
        <v>121</v>
      </c>
      <c r="S832" s="107">
        <v>0</v>
      </c>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row>
    <row r="833" spans="1:47" outlineLevel="1" x14ac:dyDescent="0.2">
      <c r="A833" s="108"/>
      <c r="B833" s="108"/>
      <c r="C833" s="124" t="s">
        <v>410</v>
      </c>
      <c r="D833" s="142"/>
      <c r="E833" s="133"/>
      <c r="F833" s="110"/>
      <c r="G833" s="110"/>
      <c r="H833" s="157"/>
      <c r="I833" s="110">
        <f t="shared" si="22"/>
        <v>0</v>
      </c>
      <c r="J833" s="315"/>
      <c r="K833" s="315"/>
      <c r="L833" s="107"/>
      <c r="M833" s="107"/>
      <c r="N833" s="107"/>
      <c r="O833" s="107"/>
      <c r="P833" s="107"/>
      <c r="Q833" s="107"/>
      <c r="R833" s="107" t="s">
        <v>121</v>
      </c>
      <c r="S833" s="107">
        <v>0</v>
      </c>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row>
    <row r="834" spans="1:47" outlineLevel="1" x14ac:dyDescent="0.2">
      <c r="A834" s="108"/>
      <c r="B834" s="108"/>
      <c r="C834" s="124" t="s">
        <v>432</v>
      </c>
      <c r="D834" s="142"/>
      <c r="E834" s="133">
        <v>16.239999999999998</v>
      </c>
      <c r="F834" s="110"/>
      <c r="G834" s="110"/>
      <c r="H834" s="157"/>
      <c r="I834" s="110">
        <f t="shared" si="22"/>
        <v>0</v>
      </c>
      <c r="J834" s="315"/>
      <c r="K834" s="315"/>
      <c r="L834" s="107"/>
      <c r="M834" s="107"/>
      <c r="N834" s="107"/>
      <c r="O834" s="107"/>
      <c r="P834" s="107"/>
      <c r="Q834" s="107"/>
      <c r="R834" s="107" t="s">
        <v>121</v>
      </c>
      <c r="S834" s="107">
        <v>0</v>
      </c>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row>
    <row r="835" spans="1:47" outlineLevel="1" x14ac:dyDescent="0.2">
      <c r="A835" s="108"/>
      <c r="B835" s="108"/>
      <c r="C835" s="124" t="s">
        <v>433</v>
      </c>
      <c r="D835" s="142"/>
      <c r="E835" s="133">
        <v>11.577999999999999</v>
      </c>
      <c r="F835" s="110"/>
      <c r="G835" s="110"/>
      <c r="H835" s="157"/>
      <c r="I835" s="110">
        <f t="shared" si="22"/>
        <v>0</v>
      </c>
      <c r="J835" s="315"/>
      <c r="K835" s="315"/>
      <c r="L835" s="107"/>
      <c r="M835" s="107"/>
      <c r="N835" s="107"/>
      <c r="O835" s="107"/>
      <c r="P835" s="107"/>
      <c r="Q835" s="107"/>
      <c r="R835" s="107" t="s">
        <v>121</v>
      </c>
      <c r="S835" s="107">
        <v>0</v>
      </c>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row>
    <row r="836" spans="1:47" outlineLevel="1" x14ac:dyDescent="0.2">
      <c r="A836" s="108"/>
      <c r="B836" s="108"/>
      <c r="C836" s="124" t="s">
        <v>134</v>
      </c>
      <c r="D836" s="142"/>
      <c r="E836" s="133"/>
      <c r="F836" s="110"/>
      <c r="G836" s="110"/>
      <c r="H836" s="157"/>
      <c r="I836" s="110">
        <f t="shared" si="22"/>
        <v>0</v>
      </c>
      <c r="J836" s="315"/>
      <c r="K836" s="315"/>
      <c r="L836" s="107"/>
      <c r="M836" s="107"/>
      <c r="N836" s="107"/>
      <c r="O836" s="107"/>
      <c r="P836" s="107"/>
      <c r="Q836" s="107"/>
      <c r="R836" s="107" t="s">
        <v>121</v>
      </c>
      <c r="S836" s="107">
        <v>0</v>
      </c>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row>
    <row r="837" spans="1:47" outlineLevel="1" x14ac:dyDescent="0.2">
      <c r="A837" s="108"/>
      <c r="B837" s="108"/>
      <c r="C837" s="124" t="s">
        <v>191</v>
      </c>
      <c r="D837" s="142"/>
      <c r="E837" s="133"/>
      <c r="F837" s="110"/>
      <c r="G837" s="110"/>
      <c r="H837" s="157"/>
      <c r="I837" s="110">
        <f t="shared" si="22"/>
        <v>0</v>
      </c>
      <c r="J837" s="315"/>
      <c r="K837" s="315"/>
      <c r="L837" s="107"/>
      <c r="M837" s="107"/>
      <c r="N837" s="107"/>
      <c r="O837" s="107"/>
      <c r="P837" s="107"/>
      <c r="Q837" s="107"/>
      <c r="R837" s="107" t="s">
        <v>121</v>
      </c>
      <c r="S837" s="107">
        <v>0</v>
      </c>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row>
    <row r="838" spans="1:47" outlineLevel="1" x14ac:dyDescent="0.2">
      <c r="A838" s="108"/>
      <c r="B838" s="108"/>
      <c r="C838" s="124" t="s">
        <v>192</v>
      </c>
      <c r="D838" s="142"/>
      <c r="E838" s="133"/>
      <c r="F838" s="110"/>
      <c r="G838" s="110"/>
      <c r="H838" s="157"/>
      <c r="I838" s="110">
        <f t="shared" si="22"/>
        <v>0</v>
      </c>
      <c r="J838" s="315"/>
      <c r="K838" s="315"/>
      <c r="L838" s="107"/>
      <c r="M838" s="107"/>
      <c r="N838" s="107"/>
      <c r="O838" s="107"/>
      <c r="P838" s="107"/>
      <c r="Q838" s="107"/>
      <c r="R838" s="107" t="s">
        <v>121</v>
      </c>
      <c r="S838" s="107">
        <v>0</v>
      </c>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row>
    <row r="839" spans="1:47" outlineLevel="1" x14ac:dyDescent="0.2">
      <c r="A839" s="108"/>
      <c r="B839" s="108"/>
      <c r="C839" s="124" t="s">
        <v>451</v>
      </c>
      <c r="D839" s="142"/>
      <c r="E839" s="133">
        <v>72.45</v>
      </c>
      <c r="F839" s="110"/>
      <c r="G839" s="110"/>
      <c r="H839" s="157"/>
      <c r="I839" s="110">
        <f t="shared" si="22"/>
        <v>0</v>
      </c>
      <c r="J839" s="315"/>
      <c r="K839" s="315"/>
      <c r="L839" s="107"/>
      <c r="M839" s="107"/>
      <c r="N839" s="107"/>
      <c r="O839" s="107"/>
      <c r="P839" s="107"/>
      <c r="Q839" s="107"/>
      <c r="R839" s="107" t="s">
        <v>121</v>
      </c>
      <c r="S839" s="107">
        <v>0</v>
      </c>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row>
    <row r="840" spans="1:47" outlineLevel="1" x14ac:dyDescent="0.2">
      <c r="A840" s="108"/>
      <c r="B840" s="108"/>
      <c r="C840" s="124" t="s">
        <v>452</v>
      </c>
      <c r="D840" s="142"/>
      <c r="E840" s="133">
        <v>245.3</v>
      </c>
      <c r="F840" s="110"/>
      <c r="G840" s="110"/>
      <c r="H840" s="157"/>
      <c r="I840" s="110">
        <f t="shared" si="22"/>
        <v>0</v>
      </c>
      <c r="J840" s="315"/>
      <c r="K840" s="315"/>
      <c r="L840" s="107"/>
      <c r="M840" s="107"/>
      <c r="N840" s="107"/>
      <c r="O840" s="107"/>
      <c r="P840" s="107"/>
      <c r="Q840" s="107"/>
      <c r="R840" s="107" t="s">
        <v>121</v>
      </c>
      <c r="S840" s="107">
        <v>0</v>
      </c>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row>
    <row r="841" spans="1:47" outlineLevel="1" x14ac:dyDescent="0.2">
      <c r="A841" s="108"/>
      <c r="B841" s="108"/>
      <c r="C841" s="124" t="s">
        <v>453</v>
      </c>
      <c r="D841" s="142"/>
      <c r="E841" s="133">
        <v>52.4</v>
      </c>
      <c r="F841" s="110"/>
      <c r="G841" s="110"/>
      <c r="H841" s="157"/>
      <c r="I841" s="110">
        <f t="shared" si="22"/>
        <v>0</v>
      </c>
      <c r="J841" s="315"/>
      <c r="K841" s="315"/>
      <c r="L841" s="107"/>
      <c r="M841" s="107"/>
      <c r="N841" s="107"/>
      <c r="O841" s="107"/>
      <c r="P841" s="107"/>
      <c r="Q841" s="107"/>
      <c r="R841" s="107" t="s">
        <v>121</v>
      </c>
      <c r="S841" s="107">
        <v>0</v>
      </c>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row>
    <row r="842" spans="1:47" outlineLevel="1" x14ac:dyDescent="0.2">
      <c r="A842" s="108"/>
      <c r="B842" s="108"/>
      <c r="C842" s="124" t="s">
        <v>193</v>
      </c>
      <c r="D842" s="142"/>
      <c r="E842" s="133">
        <v>67.3</v>
      </c>
      <c r="F842" s="110"/>
      <c r="G842" s="110"/>
      <c r="H842" s="157"/>
      <c r="I842" s="110">
        <f t="shared" si="22"/>
        <v>0</v>
      </c>
      <c r="J842" s="315"/>
      <c r="K842" s="315"/>
      <c r="L842" s="107"/>
      <c r="M842" s="107"/>
      <c r="N842" s="107"/>
      <c r="O842" s="107"/>
      <c r="P842" s="107"/>
      <c r="Q842" s="107"/>
      <c r="R842" s="107" t="s">
        <v>121</v>
      </c>
      <c r="S842" s="107">
        <v>0</v>
      </c>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row>
    <row r="843" spans="1:47" outlineLevel="1" x14ac:dyDescent="0.2">
      <c r="A843" s="108"/>
      <c r="B843" s="108"/>
      <c r="C843" s="124" t="s">
        <v>194</v>
      </c>
      <c r="D843" s="142"/>
      <c r="E843" s="133">
        <v>10</v>
      </c>
      <c r="F843" s="110"/>
      <c r="G843" s="110"/>
      <c r="H843" s="157"/>
      <c r="I843" s="110">
        <f t="shared" si="22"/>
        <v>0</v>
      </c>
      <c r="J843" s="315"/>
      <c r="K843" s="315"/>
      <c r="L843" s="107"/>
      <c r="M843" s="107"/>
      <c r="N843" s="107"/>
      <c r="O843" s="107"/>
      <c r="P843" s="107"/>
      <c r="Q843" s="107"/>
      <c r="R843" s="107" t="s">
        <v>121</v>
      </c>
      <c r="S843" s="107">
        <v>0</v>
      </c>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row>
    <row r="844" spans="1:47" outlineLevel="1" x14ac:dyDescent="0.2">
      <c r="A844" s="108"/>
      <c r="B844" s="108"/>
      <c r="C844" s="124" t="s">
        <v>134</v>
      </c>
      <c r="D844" s="142"/>
      <c r="E844" s="133"/>
      <c r="F844" s="110"/>
      <c r="G844" s="110"/>
      <c r="H844" s="157"/>
      <c r="I844" s="110">
        <f t="shared" si="22"/>
        <v>0</v>
      </c>
      <c r="J844" s="315"/>
      <c r="K844" s="315"/>
      <c r="L844" s="107"/>
      <c r="M844" s="107"/>
      <c r="N844" s="107"/>
      <c r="O844" s="107"/>
      <c r="P844" s="107"/>
      <c r="Q844" s="107"/>
      <c r="R844" s="107" t="s">
        <v>121</v>
      </c>
      <c r="S844" s="107">
        <v>0</v>
      </c>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row>
    <row r="845" spans="1:47" outlineLevel="1" x14ac:dyDescent="0.2">
      <c r="A845" s="108"/>
      <c r="B845" s="108"/>
      <c r="C845" s="124" t="s">
        <v>436</v>
      </c>
      <c r="D845" s="142"/>
      <c r="E845" s="133"/>
      <c r="F845" s="110"/>
      <c r="G845" s="110"/>
      <c r="H845" s="157"/>
      <c r="I845" s="110">
        <f t="shared" si="22"/>
        <v>0</v>
      </c>
      <c r="J845" s="315"/>
      <c r="K845" s="315"/>
      <c r="L845" s="107"/>
      <c r="M845" s="107"/>
      <c r="N845" s="107"/>
      <c r="O845" s="107"/>
      <c r="P845" s="107"/>
      <c r="Q845" s="107"/>
      <c r="R845" s="107" t="s">
        <v>121</v>
      </c>
      <c r="S845" s="107">
        <v>0</v>
      </c>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row>
    <row r="846" spans="1:47" outlineLevel="1" x14ac:dyDescent="0.2">
      <c r="A846" s="108"/>
      <c r="B846" s="108"/>
      <c r="C846" s="124" t="s">
        <v>192</v>
      </c>
      <c r="D846" s="142"/>
      <c r="E846" s="133"/>
      <c r="F846" s="110"/>
      <c r="G846" s="110"/>
      <c r="H846" s="157"/>
      <c r="I846" s="110">
        <f t="shared" si="22"/>
        <v>0</v>
      </c>
      <c r="J846" s="315"/>
      <c r="K846" s="315"/>
      <c r="L846" s="107"/>
      <c r="M846" s="107"/>
      <c r="N846" s="107"/>
      <c r="O846" s="107"/>
      <c r="P846" s="107"/>
      <c r="Q846" s="107"/>
      <c r="R846" s="107" t="s">
        <v>121</v>
      </c>
      <c r="S846" s="107">
        <v>0</v>
      </c>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row>
    <row r="847" spans="1:47" outlineLevel="1" x14ac:dyDescent="0.2">
      <c r="A847" s="108"/>
      <c r="B847" s="108"/>
      <c r="C847" s="124" t="s">
        <v>565</v>
      </c>
      <c r="D847" s="142"/>
      <c r="E847" s="133">
        <v>410</v>
      </c>
      <c r="F847" s="110"/>
      <c r="G847" s="110"/>
      <c r="H847" s="157"/>
      <c r="I847" s="110">
        <f t="shared" si="22"/>
        <v>0</v>
      </c>
      <c r="J847" s="315"/>
      <c r="K847" s="315"/>
      <c r="L847" s="107"/>
      <c r="M847" s="107"/>
      <c r="N847" s="107"/>
      <c r="O847" s="107"/>
      <c r="P847" s="107"/>
      <c r="Q847" s="107"/>
      <c r="R847" s="107" t="s">
        <v>121</v>
      </c>
      <c r="S847" s="107">
        <v>0</v>
      </c>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row>
    <row r="848" spans="1:47" outlineLevel="1" x14ac:dyDescent="0.2">
      <c r="A848" s="108"/>
      <c r="B848" s="108"/>
      <c r="C848" s="124" t="s">
        <v>437</v>
      </c>
      <c r="D848" s="142"/>
      <c r="E848" s="133">
        <v>73</v>
      </c>
      <c r="F848" s="110"/>
      <c r="G848" s="110"/>
      <c r="H848" s="157"/>
      <c r="I848" s="110">
        <f t="shared" si="22"/>
        <v>0</v>
      </c>
      <c r="J848" s="315"/>
      <c r="K848" s="315"/>
      <c r="L848" s="107"/>
      <c r="M848" s="107"/>
      <c r="N848" s="107"/>
      <c r="O848" s="107"/>
      <c r="P848" s="107"/>
      <c r="Q848" s="107"/>
      <c r="R848" s="107" t="s">
        <v>121</v>
      </c>
      <c r="S848" s="107">
        <v>0</v>
      </c>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row>
    <row r="849" spans="1:47" outlineLevel="1" x14ac:dyDescent="0.2">
      <c r="A849" s="108"/>
      <c r="B849" s="108"/>
      <c r="C849" s="124" t="s">
        <v>569</v>
      </c>
      <c r="D849" s="142"/>
      <c r="E849" s="133">
        <v>51.93</v>
      </c>
      <c r="F849" s="110"/>
      <c r="G849" s="110"/>
      <c r="H849" s="157"/>
      <c r="I849" s="110">
        <f t="shared" si="22"/>
        <v>0</v>
      </c>
      <c r="J849" s="315"/>
      <c r="K849" s="315"/>
      <c r="L849" s="107"/>
      <c r="M849" s="107"/>
      <c r="N849" s="107"/>
      <c r="O849" s="107"/>
      <c r="P849" s="107"/>
      <c r="Q849" s="107"/>
      <c r="R849" s="107" t="s">
        <v>121</v>
      </c>
      <c r="S849" s="107">
        <v>0</v>
      </c>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row>
    <row r="850" spans="1:47" outlineLevel="1" x14ac:dyDescent="0.2">
      <c r="A850" s="108"/>
      <c r="B850" s="108"/>
      <c r="C850" s="124" t="s">
        <v>570</v>
      </c>
      <c r="D850" s="142"/>
      <c r="E850" s="133">
        <v>27.12</v>
      </c>
      <c r="F850" s="110"/>
      <c r="G850" s="110"/>
      <c r="H850" s="157"/>
      <c r="I850" s="110">
        <f t="shared" si="22"/>
        <v>0</v>
      </c>
      <c r="J850" s="315"/>
      <c r="K850" s="315"/>
      <c r="L850" s="107"/>
      <c r="M850" s="107"/>
      <c r="N850" s="107"/>
      <c r="O850" s="107"/>
      <c r="P850" s="107"/>
      <c r="Q850" s="107"/>
      <c r="R850" s="107" t="s">
        <v>121</v>
      </c>
      <c r="S850" s="107">
        <v>0</v>
      </c>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row>
    <row r="851" spans="1:47" outlineLevel="1" x14ac:dyDescent="0.2">
      <c r="A851" s="108"/>
      <c r="B851" s="108"/>
      <c r="C851" s="124" t="s">
        <v>566</v>
      </c>
      <c r="D851" s="142"/>
      <c r="E851" s="133">
        <v>60.747999999999998</v>
      </c>
      <c r="F851" s="110"/>
      <c r="G851" s="110"/>
      <c r="H851" s="157"/>
      <c r="I851" s="110">
        <f t="shared" si="22"/>
        <v>0</v>
      </c>
      <c r="J851" s="315"/>
      <c r="K851" s="315"/>
      <c r="L851" s="107"/>
      <c r="M851" s="107"/>
      <c r="N851" s="107"/>
      <c r="O851" s="107"/>
      <c r="P851" s="107"/>
      <c r="Q851" s="107"/>
      <c r="R851" s="107" t="s">
        <v>121</v>
      </c>
      <c r="S851" s="107">
        <v>0</v>
      </c>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row>
    <row r="852" spans="1:47" outlineLevel="1" x14ac:dyDescent="0.2">
      <c r="A852" s="117"/>
      <c r="B852" s="117"/>
      <c r="C852" s="128" t="s">
        <v>571</v>
      </c>
      <c r="D852" s="145"/>
      <c r="E852" s="135">
        <v>6.3</v>
      </c>
      <c r="F852" s="118"/>
      <c r="G852" s="118"/>
      <c r="H852" s="159"/>
      <c r="I852" s="319">
        <f t="shared" ref="I852" si="23">G852</f>
        <v>0</v>
      </c>
      <c r="J852" s="319"/>
      <c r="K852" s="319"/>
      <c r="L852" s="107"/>
      <c r="M852" s="107"/>
      <c r="N852" s="107"/>
      <c r="O852" s="107"/>
      <c r="P852" s="107"/>
      <c r="Q852" s="107"/>
      <c r="R852" s="107" t="s">
        <v>121</v>
      </c>
      <c r="S852" s="107">
        <v>0</v>
      </c>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row>
    <row r="853" spans="1:47" ht="13.5" thickBot="1" x14ac:dyDescent="0.25">
      <c r="B853" s="5" t="s">
        <v>134</v>
      </c>
      <c r="C853" s="129" t="s">
        <v>134</v>
      </c>
      <c r="D853" s="7"/>
      <c r="E853" s="136"/>
      <c r="F853" s="4"/>
      <c r="G853" s="4"/>
      <c r="H853" s="7"/>
      <c r="I853" s="320"/>
      <c r="J853" s="320"/>
      <c r="K853" s="320"/>
      <c r="P853">
        <v>12</v>
      </c>
      <c r="Q853">
        <v>21</v>
      </c>
    </row>
    <row r="854" spans="1:47" ht="13.5" thickBot="1" x14ac:dyDescent="0.25">
      <c r="A854" s="119"/>
      <c r="B854" s="120" t="s">
        <v>28</v>
      </c>
      <c r="C854" s="130" t="s">
        <v>134</v>
      </c>
      <c r="D854" s="146"/>
      <c r="E854" s="137"/>
      <c r="F854" s="121"/>
      <c r="G854" s="122">
        <f>G8+G11+G72+G112+G161+G187+G237+G259+G281+G366+G385+G411+G421+G458+G461+G491+G560+G634+G638+G648+G658+G685+G706+G746+G768+G786+G789+G815</f>
        <v>0</v>
      </c>
      <c r="H854" s="7"/>
      <c r="I854" s="239">
        <f>I8+I11+I72+I112+I161+I187+I237+I259+I281+I366+I385+I411+I421+I458+I461+I491+I560+I634+I638+I648+I658+I685+I706+I746+I768+I786+I789+I815</f>
        <v>0</v>
      </c>
      <c r="J854" s="240">
        <f>J8+J11+J72+J112+J161+J187+J237+J259+J281+J366+J385+J411+J421+J458+J461+J491+J560+J634+J638+J648+J658+J685+J706+J746+J768+J786+J789+J815</f>
        <v>0</v>
      </c>
      <c r="K854" s="241">
        <f>K8+K11+K72+K112+K161+K187+K237+K259+K281+K366+K385+K411+K421+K458+K461+K491+K560+K634+K638+K648+K658+K685+K706+K746+K768+K786+K789+K815</f>
        <v>0</v>
      </c>
      <c r="P854" t="e">
        <f>SUMIF(#REF!,P853,G7:G852)</f>
        <v>#REF!</v>
      </c>
      <c r="Q854" t="e">
        <f>SUMIF(#REF!,Q853,G7:G852)</f>
        <v>#REF!</v>
      </c>
      <c r="R854" t="s">
        <v>807</v>
      </c>
    </row>
    <row r="856" spans="1:47" x14ac:dyDescent="0.2">
      <c r="B856" s="337"/>
      <c r="C856" s="5" t="s">
        <v>3020</v>
      </c>
    </row>
  </sheetData>
  <sheetProtection password="CCE1" sheet="1" objects="1" scenarios="1"/>
  <protectedRanges>
    <protectedRange sqref="F9:F81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0" orientation="portrait" r:id="rId1"/>
  <headerFooter>
    <oddFooter>Stránka &amp;P z &amp;N</oddFooter>
  </headerFooter>
  <rowBreaks count="2" manualBreakCount="2">
    <brk id="693" max="10" man="1"/>
    <brk id="77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AU140"/>
  <sheetViews>
    <sheetView showZeros="0" view="pageBreakPreview" zoomScale="70" zoomScaleNormal="100" zoomScaleSheetLayoutView="70" workbookViewId="0">
      <pane ySplit="7" topLeftCell="A8" activePane="bottomLeft" state="frozen"/>
      <selection pane="bottomLeft" activeCell="AC21" sqref="AC21"/>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816</v>
      </c>
      <c r="D4" s="414"/>
      <c r="E4" s="414"/>
      <c r="F4" s="414"/>
      <c r="G4" s="415"/>
      <c r="R4" t="s">
        <v>104</v>
      </c>
    </row>
    <row r="5" spans="1:47" x14ac:dyDescent="0.2">
      <c r="A5" s="151" t="s">
        <v>105</v>
      </c>
      <c r="B5" s="152"/>
      <c r="C5" s="152"/>
      <c r="D5" s="138"/>
      <c r="E5" s="131"/>
      <c r="F5" s="104"/>
      <c r="G5" s="105"/>
      <c r="R5" t="s">
        <v>106</v>
      </c>
    </row>
    <row r="7" spans="1:47" ht="38.25" x14ac:dyDescent="0.2">
      <c r="A7" s="209" t="s">
        <v>107</v>
      </c>
      <c r="B7" s="115" t="s">
        <v>108</v>
      </c>
      <c r="C7" s="115" t="s">
        <v>109</v>
      </c>
      <c r="D7" s="210" t="s">
        <v>110</v>
      </c>
      <c r="E7" s="211" t="s">
        <v>111</v>
      </c>
      <c r="F7" s="212" t="s">
        <v>112</v>
      </c>
      <c r="G7" s="213" t="s">
        <v>28</v>
      </c>
      <c r="H7" s="214" t="s">
        <v>113</v>
      </c>
      <c r="I7" s="242" t="s">
        <v>2353</v>
      </c>
      <c r="J7" s="242" t="s">
        <v>2354</v>
      </c>
      <c r="K7" s="242" t="s">
        <v>2355</v>
      </c>
    </row>
    <row r="8" spans="1:47" x14ac:dyDescent="0.2">
      <c r="A8" s="109" t="s">
        <v>114</v>
      </c>
      <c r="B8" s="195">
        <v>13</v>
      </c>
      <c r="C8" s="125" t="s">
        <v>894</v>
      </c>
      <c r="D8" s="143"/>
      <c r="E8" s="111"/>
      <c r="F8" s="111"/>
      <c r="G8" s="111">
        <f>SUM(G9:G16)</f>
        <v>0</v>
      </c>
      <c r="H8" s="158"/>
      <c r="I8" s="111">
        <f>G8</f>
        <v>0</v>
      </c>
      <c r="J8" s="111"/>
      <c r="K8" s="111"/>
      <c r="R8" t="s">
        <v>115</v>
      </c>
    </row>
    <row r="9" spans="1:47" outlineLevel="1" x14ac:dyDescent="0.2">
      <c r="A9" s="108">
        <v>1</v>
      </c>
      <c r="B9" s="108" t="s">
        <v>895</v>
      </c>
      <c r="C9" s="123" t="s">
        <v>896</v>
      </c>
      <c r="D9" s="141" t="s">
        <v>128</v>
      </c>
      <c r="E9" s="110">
        <v>192</v>
      </c>
      <c r="F9" s="110"/>
      <c r="G9" s="110">
        <f t="shared" ref="G9" si="0">F9*E9</f>
        <v>0</v>
      </c>
      <c r="H9" s="157" t="s">
        <v>811</v>
      </c>
      <c r="I9" s="110">
        <f t="shared" ref="I9:I71" si="1">G9</f>
        <v>0</v>
      </c>
      <c r="J9" s="110"/>
      <c r="K9" s="110"/>
      <c r="L9" s="107"/>
      <c r="M9" s="107"/>
      <c r="N9" s="107"/>
      <c r="O9" s="107"/>
      <c r="P9" s="107"/>
      <c r="Q9" s="107"/>
      <c r="R9" s="107" t="s">
        <v>124</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2404</v>
      </c>
      <c r="D10" s="142"/>
      <c r="E10" s="133">
        <v>114.00000000000001</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c r="B11" s="108"/>
      <c r="C11" s="124" t="s">
        <v>2392</v>
      </c>
      <c r="D11" s="142"/>
      <c r="E11" s="133">
        <v>69</v>
      </c>
      <c r="F11" s="110"/>
      <c r="G11" s="110"/>
      <c r="H11" s="157"/>
      <c r="I11" s="110">
        <f t="shared" si="1"/>
        <v>0</v>
      </c>
      <c r="J11" s="110"/>
      <c r="K11" s="110"/>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c r="B12" s="108"/>
      <c r="C12" s="124" t="s">
        <v>2393</v>
      </c>
      <c r="D12" s="142"/>
      <c r="E12" s="133">
        <v>9</v>
      </c>
      <c r="F12" s="110"/>
      <c r="G12" s="110"/>
      <c r="H12" s="157"/>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v>2</v>
      </c>
      <c r="B13" s="108" t="s">
        <v>136</v>
      </c>
      <c r="C13" s="123" t="s">
        <v>137</v>
      </c>
      <c r="D13" s="141" t="s">
        <v>128</v>
      </c>
      <c r="E13" s="110">
        <v>96</v>
      </c>
      <c r="F13" s="110"/>
      <c r="G13" s="110">
        <f t="shared" ref="G13" si="2">F13*E13</f>
        <v>0</v>
      </c>
      <c r="H13" s="157" t="s">
        <v>811</v>
      </c>
      <c r="I13" s="110">
        <f t="shared" si="1"/>
        <v>0</v>
      </c>
      <c r="J13" s="110"/>
      <c r="K13" s="110"/>
      <c r="L13" s="107"/>
      <c r="M13" s="107"/>
      <c r="N13" s="107"/>
      <c r="O13" s="107"/>
      <c r="P13" s="107"/>
      <c r="Q13" s="107"/>
      <c r="R13" s="107" t="s">
        <v>119</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c r="B14" s="108"/>
      <c r="C14" s="124" t="s">
        <v>2405</v>
      </c>
      <c r="D14" s="142"/>
      <c r="E14" s="133">
        <v>57.000000000000007</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c r="B15" s="108"/>
      <c r="C15" s="124" t="s">
        <v>2394</v>
      </c>
      <c r="D15" s="142"/>
      <c r="E15" s="133">
        <v>34.5</v>
      </c>
      <c r="F15" s="110"/>
      <c r="G15" s="110"/>
      <c r="H15" s="157"/>
      <c r="I15" s="110">
        <f t="shared" si="1"/>
        <v>0</v>
      </c>
      <c r="J15" s="110"/>
      <c r="K15" s="110"/>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c r="B16" s="108"/>
      <c r="C16" s="124" t="s">
        <v>2395</v>
      </c>
      <c r="D16" s="142"/>
      <c r="E16" s="133">
        <v>4.5</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x14ac:dyDescent="0.2">
      <c r="A17" s="109" t="s">
        <v>114</v>
      </c>
      <c r="B17" s="195">
        <v>16</v>
      </c>
      <c r="C17" s="125" t="s">
        <v>897</v>
      </c>
      <c r="D17" s="143"/>
      <c r="E17" s="111"/>
      <c r="F17" s="111"/>
      <c r="G17" s="111">
        <f>SUM(G18:G33)</f>
        <v>0</v>
      </c>
      <c r="H17" s="158"/>
      <c r="I17" s="111">
        <f t="shared" si="1"/>
        <v>0</v>
      </c>
      <c r="J17" s="111"/>
      <c r="K17" s="111"/>
      <c r="R17" t="s">
        <v>115</v>
      </c>
    </row>
    <row r="18" spans="1:47" outlineLevel="1" x14ac:dyDescent="0.2">
      <c r="A18" s="108">
        <v>3</v>
      </c>
      <c r="B18" s="108" t="s">
        <v>138</v>
      </c>
      <c r="C18" s="123" t="s">
        <v>139</v>
      </c>
      <c r="D18" s="141" t="s">
        <v>128</v>
      </c>
      <c r="E18" s="110">
        <v>128</v>
      </c>
      <c r="F18" s="110"/>
      <c r="G18" s="110">
        <f t="shared" ref="G18" si="3">F18*E18</f>
        <v>0</v>
      </c>
      <c r="H18" s="157" t="s">
        <v>811</v>
      </c>
      <c r="I18" s="110">
        <f t="shared" si="1"/>
        <v>0</v>
      </c>
      <c r="J18" s="110"/>
      <c r="K18" s="110"/>
      <c r="L18" s="107"/>
      <c r="M18" s="107"/>
      <c r="N18" s="107"/>
      <c r="O18" s="107"/>
      <c r="P18" s="107"/>
      <c r="Q18" s="107"/>
      <c r="R18" s="107" t="s">
        <v>119</v>
      </c>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c r="B19" s="108"/>
      <c r="C19" s="124" t="s">
        <v>2406</v>
      </c>
      <c r="D19" s="142"/>
      <c r="E19" s="133">
        <v>76</v>
      </c>
      <c r="F19" s="110"/>
      <c r="G19" s="110"/>
      <c r="H19" s="157"/>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c r="B20" s="108"/>
      <c r="C20" s="124" t="s">
        <v>2396</v>
      </c>
      <c r="D20" s="142"/>
      <c r="E20" s="133">
        <v>46.000000000000007</v>
      </c>
      <c r="F20" s="110"/>
      <c r="G20" s="110"/>
      <c r="H20" s="157"/>
      <c r="I20" s="110">
        <f t="shared" si="1"/>
        <v>0</v>
      </c>
      <c r="J20" s="110"/>
      <c r="K20" s="110"/>
      <c r="L20" s="107"/>
      <c r="M20" s="107"/>
      <c r="N20" s="107"/>
      <c r="O20" s="107"/>
      <c r="P20" s="107"/>
      <c r="Q20" s="107"/>
      <c r="R20" s="107" t="s">
        <v>183</v>
      </c>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c r="B21" s="108"/>
      <c r="C21" s="124" t="s">
        <v>2397</v>
      </c>
      <c r="D21" s="142"/>
      <c r="E21" s="133">
        <v>6.0000000000000009</v>
      </c>
      <c r="F21" s="110"/>
      <c r="G21" s="110"/>
      <c r="H21" s="157"/>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v>4</v>
      </c>
      <c r="B22" s="108" t="s">
        <v>898</v>
      </c>
      <c r="C22" s="123" t="s">
        <v>899</v>
      </c>
      <c r="D22" s="141" t="s">
        <v>128</v>
      </c>
      <c r="E22" s="110">
        <v>127.4</v>
      </c>
      <c r="F22" s="110"/>
      <c r="G22" s="110">
        <f t="shared" ref="G22" si="4">F22*E22</f>
        <v>0</v>
      </c>
      <c r="H22" s="157" t="s">
        <v>811</v>
      </c>
      <c r="I22" s="110">
        <f t="shared" si="1"/>
        <v>0</v>
      </c>
      <c r="J22" s="110"/>
      <c r="K22" s="110"/>
      <c r="L22" s="107"/>
      <c r="M22" s="107"/>
      <c r="N22" s="107"/>
      <c r="O22" s="107"/>
      <c r="P22" s="107"/>
      <c r="Q22" s="107"/>
      <c r="R22" s="107" t="s">
        <v>119</v>
      </c>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c r="C23" s="124" t="s">
        <v>2406</v>
      </c>
      <c r="D23" s="142"/>
      <c r="E23" s="133">
        <v>76</v>
      </c>
      <c r="F23" s="110"/>
      <c r="G23" s="110"/>
      <c r="H23" s="157"/>
      <c r="I23" s="110">
        <f t="shared" si="1"/>
        <v>0</v>
      </c>
      <c r="J23" s="110"/>
      <c r="K23" s="110"/>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c r="B24" s="108"/>
      <c r="C24" s="124" t="s">
        <v>2396</v>
      </c>
      <c r="D24" s="142"/>
      <c r="E24" s="133">
        <v>46.000000000000007</v>
      </c>
      <c r="F24" s="110"/>
      <c r="G24" s="110"/>
      <c r="H24" s="157"/>
      <c r="I24" s="110">
        <f t="shared" si="1"/>
        <v>0</v>
      </c>
      <c r="J24" s="110"/>
      <c r="K24" s="110"/>
      <c r="L24" s="107"/>
      <c r="M24" s="107"/>
      <c r="N24" s="107"/>
      <c r="O24" s="107"/>
      <c r="P24" s="107"/>
      <c r="Q24" s="107"/>
      <c r="R24" s="107" t="s">
        <v>121</v>
      </c>
      <c r="S24" s="107">
        <v>0</v>
      </c>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c r="C25" s="124" t="s">
        <v>2398</v>
      </c>
      <c r="D25" s="142"/>
      <c r="E25" s="133">
        <v>5.4</v>
      </c>
      <c r="F25" s="110"/>
      <c r="G25" s="110"/>
      <c r="H25" s="157"/>
      <c r="I25" s="110">
        <f t="shared" si="1"/>
        <v>0</v>
      </c>
      <c r="J25" s="110"/>
      <c r="K25" s="110"/>
      <c r="L25" s="107"/>
      <c r="M25" s="107"/>
      <c r="N25" s="107"/>
      <c r="O25" s="107"/>
      <c r="P25" s="107"/>
      <c r="Q25" s="107"/>
      <c r="R25" s="107" t="s">
        <v>121</v>
      </c>
      <c r="S25" s="107">
        <v>0</v>
      </c>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5</v>
      </c>
      <c r="B26" s="108" t="s">
        <v>900</v>
      </c>
      <c r="C26" s="123" t="s">
        <v>901</v>
      </c>
      <c r="D26" s="141" t="s">
        <v>128</v>
      </c>
      <c r="E26" s="110">
        <v>76.2</v>
      </c>
      <c r="F26" s="110"/>
      <c r="G26" s="110">
        <f t="shared" ref="G26" si="5">F26*E26</f>
        <v>0</v>
      </c>
      <c r="H26" s="157" t="s">
        <v>811</v>
      </c>
      <c r="I26" s="110">
        <f t="shared" si="1"/>
        <v>0</v>
      </c>
      <c r="J26" s="110"/>
      <c r="K26" s="110"/>
      <c r="L26" s="107"/>
      <c r="M26" s="107"/>
      <c r="N26" s="107"/>
      <c r="O26" s="107"/>
      <c r="P26" s="107"/>
      <c r="Q26" s="107"/>
      <c r="R26" s="107" t="s">
        <v>121</v>
      </c>
      <c r="S26" s="107">
        <v>0</v>
      </c>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4" t="s">
        <v>2407</v>
      </c>
      <c r="D27" s="142"/>
      <c r="E27" s="133">
        <v>45.6</v>
      </c>
      <c r="F27" s="110"/>
      <c r="G27" s="110"/>
      <c r="H27" s="157"/>
      <c r="I27" s="110">
        <f t="shared" si="1"/>
        <v>0</v>
      </c>
      <c r="J27" s="110"/>
      <c r="K27" s="110"/>
      <c r="L27" s="107"/>
      <c r="M27" s="107"/>
      <c r="N27" s="107"/>
      <c r="O27" s="107"/>
      <c r="P27" s="107"/>
      <c r="Q27" s="107"/>
      <c r="R27" s="107" t="s">
        <v>121</v>
      </c>
      <c r="S27" s="107">
        <v>0</v>
      </c>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c r="B28" s="108"/>
      <c r="C28" s="124" t="s">
        <v>2399</v>
      </c>
      <c r="D28" s="142"/>
      <c r="E28" s="133">
        <v>27.6</v>
      </c>
      <c r="F28" s="110"/>
      <c r="G28" s="110"/>
      <c r="H28" s="157"/>
      <c r="I28" s="110">
        <f t="shared" si="1"/>
        <v>0</v>
      </c>
      <c r="J28" s="110"/>
      <c r="K28" s="110"/>
      <c r="L28" s="107"/>
      <c r="M28" s="107"/>
      <c r="N28" s="107"/>
      <c r="O28" s="107"/>
      <c r="P28" s="107"/>
      <c r="Q28" s="107"/>
      <c r="R28" s="107" t="s">
        <v>121</v>
      </c>
      <c r="S28" s="107">
        <v>0</v>
      </c>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c r="C29" s="124" t="s">
        <v>2400</v>
      </c>
      <c r="D29" s="142"/>
      <c r="E29" s="133">
        <v>3.0000000000000004</v>
      </c>
      <c r="F29" s="110"/>
      <c r="G29" s="110"/>
      <c r="H29" s="157"/>
      <c r="I29" s="110">
        <f t="shared" si="1"/>
        <v>0</v>
      </c>
      <c r="J29" s="110"/>
      <c r="K29" s="110"/>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6</v>
      </c>
      <c r="B30" s="108" t="s">
        <v>902</v>
      </c>
      <c r="C30" s="123" t="s">
        <v>903</v>
      </c>
      <c r="D30" s="141" t="s">
        <v>128</v>
      </c>
      <c r="E30" s="110">
        <v>76.2</v>
      </c>
      <c r="F30" s="110"/>
      <c r="G30" s="110">
        <f t="shared" ref="G30" si="6">F30*E30</f>
        <v>0</v>
      </c>
      <c r="H30" s="157" t="s">
        <v>811</v>
      </c>
      <c r="I30" s="110">
        <f t="shared" si="1"/>
        <v>0</v>
      </c>
      <c r="J30" s="110"/>
      <c r="K30" s="110"/>
      <c r="L30" s="107"/>
      <c r="M30" s="107"/>
      <c r="N30" s="107"/>
      <c r="O30" s="107"/>
      <c r="P30" s="107"/>
      <c r="Q30" s="107"/>
      <c r="R30" s="107" t="s">
        <v>121</v>
      </c>
      <c r="S30" s="107">
        <v>0</v>
      </c>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c r="B31" s="108"/>
      <c r="C31" s="124" t="s">
        <v>2407</v>
      </c>
      <c r="D31" s="142"/>
      <c r="E31" s="133">
        <v>45.6</v>
      </c>
      <c r="F31" s="110"/>
      <c r="G31" s="110"/>
      <c r="H31" s="157"/>
      <c r="I31" s="110">
        <f t="shared" si="1"/>
        <v>0</v>
      </c>
      <c r="J31" s="110"/>
      <c r="K31" s="110"/>
      <c r="L31" s="107"/>
      <c r="M31" s="107"/>
      <c r="N31" s="107"/>
      <c r="O31" s="107"/>
      <c r="P31" s="107"/>
      <c r="Q31" s="107"/>
      <c r="R31" s="107" t="s">
        <v>121</v>
      </c>
      <c r="S31" s="107">
        <v>0</v>
      </c>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c r="B32" s="108"/>
      <c r="C32" s="124" t="s">
        <v>2399</v>
      </c>
      <c r="D32" s="142"/>
      <c r="E32" s="133">
        <v>27.6</v>
      </c>
      <c r="F32" s="110"/>
      <c r="G32" s="110"/>
      <c r="H32" s="157"/>
      <c r="I32" s="110">
        <f t="shared" si="1"/>
        <v>0</v>
      </c>
      <c r="J32" s="110"/>
      <c r="K32" s="110"/>
      <c r="L32" s="107"/>
      <c r="M32" s="107"/>
      <c r="N32" s="107"/>
      <c r="O32" s="107"/>
      <c r="P32" s="107"/>
      <c r="Q32" s="107"/>
      <c r="R32" s="107" t="s">
        <v>119</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c r="B33" s="108"/>
      <c r="C33" s="124" t="s">
        <v>2400</v>
      </c>
      <c r="D33" s="142"/>
      <c r="E33" s="133">
        <v>3.0000000000000004</v>
      </c>
      <c r="F33" s="110"/>
      <c r="G33" s="110"/>
      <c r="H33" s="157"/>
      <c r="I33" s="110">
        <f t="shared" si="1"/>
        <v>0</v>
      </c>
      <c r="J33" s="110"/>
      <c r="K33" s="110"/>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x14ac:dyDescent="0.2">
      <c r="A34" s="109" t="s">
        <v>114</v>
      </c>
      <c r="B34" s="195">
        <v>17</v>
      </c>
      <c r="C34" s="125" t="s">
        <v>904</v>
      </c>
      <c r="D34" s="143"/>
      <c r="E34" s="111"/>
      <c r="F34" s="111"/>
      <c r="G34" s="111">
        <f>SUM(G35:G42)</f>
        <v>0</v>
      </c>
      <c r="H34" s="158"/>
      <c r="I34" s="111">
        <f t="shared" si="1"/>
        <v>0</v>
      </c>
      <c r="J34" s="111"/>
      <c r="K34" s="111"/>
      <c r="R34" t="s">
        <v>115</v>
      </c>
    </row>
    <row r="35" spans="1:47" outlineLevel="1" x14ac:dyDescent="0.2">
      <c r="A35" s="108">
        <v>7</v>
      </c>
      <c r="B35" s="108" t="s">
        <v>905</v>
      </c>
      <c r="C35" s="123" t="s">
        <v>906</v>
      </c>
      <c r="D35" s="141" t="s">
        <v>128</v>
      </c>
      <c r="E35" s="110">
        <v>63.4</v>
      </c>
      <c r="F35" s="110"/>
      <c r="G35" s="110">
        <f t="shared" ref="G35" si="7">F35*E35</f>
        <v>0</v>
      </c>
      <c r="H35" s="157" t="s">
        <v>811</v>
      </c>
      <c r="I35" s="110">
        <f t="shared" si="1"/>
        <v>0</v>
      </c>
      <c r="J35" s="110"/>
      <c r="K35" s="110"/>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c r="B36" s="108"/>
      <c r="C36" s="124" t="s">
        <v>2403</v>
      </c>
      <c r="D36" s="142"/>
      <c r="E36" s="133">
        <v>38</v>
      </c>
      <c r="F36" s="110"/>
      <c r="G36" s="110"/>
      <c r="H36" s="157"/>
      <c r="I36" s="110">
        <f t="shared" si="1"/>
        <v>0</v>
      </c>
      <c r="J36" s="110"/>
      <c r="K36" s="110"/>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c r="B37" s="108"/>
      <c r="C37" s="124" t="s">
        <v>2401</v>
      </c>
      <c r="D37" s="142"/>
      <c r="E37" s="133">
        <v>23.000000000000004</v>
      </c>
      <c r="F37" s="110"/>
      <c r="G37" s="110"/>
      <c r="H37" s="157"/>
      <c r="I37" s="110">
        <f t="shared" si="1"/>
        <v>0</v>
      </c>
      <c r="J37" s="110"/>
      <c r="K37" s="110"/>
      <c r="L37" s="107"/>
      <c r="M37" s="107"/>
      <c r="N37" s="107"/>
      <c r="O37" s="107"/>
      <c r="P37" s="107"/>
      <c r="Q37" s="107"/>
      <c r="R37" s="107" t="s">
        <v>121</v>
      </c>
      <c r="S37" s="107">
        <v>0</v>
      </c>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c r="B38" s="108"/>
      <c r="C38" s="124" t="s">
        <v>2402</v>
      </c>
      <c r="D38" s="142"/>
      <c r="E38" s="133">
        <v>2.4000000000000004</v>
      </c>
      <c r="F38" s="110"/>
      <c r="G38" s="110">
        <f>ROUND(E38*F38,2)</f>
        <v>0</v>
      </c>
      <c r="H38" s="157"/>
      <c r="I38" s="110">
        <f t="shared" si="1"/>
        <v>0</v>
      </c>
      <c r="J38" s="110"/>
      <c r="K38" s="110"/>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8</v>
      </c>
      <c r="B39" s="108" t="s">
        <v>140</v>
      </c>
      <c r="C39" s="123" t="s">
        <v>141</v>
      </c>
      <c r="D39" s="141" t="s">
        <v>128</v>
      </c>
      <c r="E39" s="110">
        <v>114</v>
      </c>
      <c r="F39" s="110"/>
      <c r="G39" s="110">
        <f t="shared" ref="G39" si="8">F39*E39</f>
        <v>0</v>
      </c>
      <c r="H39" s="157" t="s">
        <v>811</v>
      </c>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c r="B40" s="108"/>
      <c r="C40" s="124" t="s">
        <v>2408</v>
      </c>
      <c r="D40" s="142"/>
      <c r="E40" s="133">
        <v>68.400000000000006</v>
      </c>
      <c r="F40" s="110"/>
      <c r="G40" s="110"/>
      <c r="H40" s="157"/>
      <c r="I40" s="110">
        <f t="shared" si="1"/>
        <v>0</v>
      </c>
      <c r="J40" s="110"/>
      <c r="K40" s="110"/>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c r="B41" s="108"/>
      <c r="C41" s="124" t="s">
        <v>2409</v>
      </c>
      <c r="D41" s="142"/>
      <c r="E41" s="133">
        <v>41.400000000000006</v>
      </c>
      <c r="F41" s="110"/>
      <c r="G41" s="110"/>
      <c r="H41" s="157"/>
      <c r="I41" s="110">
        <f t="shared" si="1"/>
        <v>0</v>
      </c>
      <c r="J41" s="110"/>
      <c r="K41" s="110"/>
      <c r="L41" s="107"/>
      <c r="M41" s="107"/>
      <c r="N41" s="107"/>
      <c r="O41" s="107"/>
      <c r="P41" s="107"/>
      <c r="Q41" s="107"/>
      <c r="R41" s="107" t="s">
        <v>121</v>
      </c>
      <c r="S41" s="107">
        <v>0</v>
      </c>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c r="B42" s="108"/>
      <c r="C42" s="124" t="s">
        <v>2410</v>
      </c>
      <c r="D42" s="142"/>
      <c r="E42" s="133">
        <v>4.2</v>
      </c>
      <c r="F42" s="110"/>
      <c r="G42" s="110"/>
      <c r="H42" s="157"/>
      <c r="I42" s="110">
        <f t="shared" si="1"/>
        <v>0</v>
      </c>
      <c r="J42" s="110"/>
      <c r="K42" s="110"/>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25.5" x14ac:dyDescent="0.2">
      <c r="A43" s="109" t="s">
        <v>114</v>
      </c>
      <c r="B43" s="195">
        <v>45</v>
      </c>
      <c r="C43" s="125" t="s">
        <v>907</v>
      </c>
      <c r="D43" s="143"/>
      <c r="E43" s="111"/>
      <c r="F43" s="111"/>
      <c r="G43" s="111">
        <f>SUM(G44:G47)</f>
        <v>0</v>
      </c>
      <c r="H43" s="158"/>
      <c r="I43" s="111">
        <f t="shared" si="1"/>
        <v>0</v>
      </c>
      <c r="J43" s="111"/>
      <c r="K43" s="111"/>
      <c r="R43" t="s">
        <v>115</v>
      </c>
    </row>
    <row r="44" spans="1:47" outlineLevel="1" x14ac:dyDescent="0.2">
      <c r="A44" s="108">
        <v>9</v>
      </c>
      <c r="B44" s="108" t="s">
        <v>908</v>
      </c>
      <c r="C44" s="123" t="s">
        <v>909</v>
      </c>
      <c r="D44" s="141" t="s">
        <v>128</v>
      </c>
      <c r="E44" s="110">
        <v>12.8</v>
      </c>
      <c r="F44" s="110"/>
      <c r="G44" s="110">
        <f t="shared" ref="G44" si="9">F44*E44</f>
        <v>0</v>
      </c>
      <c r="H44" s="157" t="s">
        <v>811</v>
      </c>
      <c r="I44" s="110">
        <f t="shared" si="1"/>
        <v>0</v>
      </c>
      <c r="J44" s="110"/>
      <c r="K44" s="110"/>
      <c r="L44" s="107"/>
      <c r="M44" s="107"/>
      <c r="N44" s="107"/>
      <c r="O44" s="107"/>
      <c r="P44" s="107"/>
      <c r="Q44" s="107"/>
      <c r="R44" s="107" t="s">
        <v>119</v>
      </c>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c r="B45" s="108"/>
      <c r="C45" s="124" t="s">
        <v>2412</v>
      </c>
      <c r="D45" s="142"/>
      <c r="E45" s="133">
        <v>7.6000000000000005</v>
      </c>
      <c r="F45" s="110"/>
      <c r="G45" s="110"/>
      <c r="H45" s="157"/>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c r="B46" s="108"/>
      <c r="C46" s="124" t="s">
        <v>2413</v>
      </c>
      <c r="D46" s="142"/>
      <c r="E46" s="133">
        <v>4.6000000000000005</v>
      </c>
      <c r="F46" s="110"/>
      <c r="G46" s="110"/>
      <c r="H46" s="157"/>
      <c r="I46" s="110">
        <f t="shared" si="1"/>
        <v>0</v>
      </c>
      <c r="J46" s="110"/>
      <c r="K46" s="110"/>
      <c r="L46" s="107"/>
      <c r="M46" s="107"/>
      <c r="N46" s="107"/>
      <c r="O46" s="107"/>
      <c r="P46" s="107"/>
      <c r="Q46" s="107"/>
      <c r="R46" s="107" t="s">
        <v>121</v>
      </c>
      <c r="S46" s="107">
        <v>0</v>
      </c>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c r="B47" s="108"/>
      <c r="C47" s="124" t="s">
        <v>2411</v>
      </c>
      <c r="D47" s="142"/>
      <c r="E47" s="133">
        <v>0.60000000000000009</v>
      </c>
      <c r="F47" s="110"/>
      <c r="G47" s="110">
        <f>ROUND(E47*F47,2)</f>
        <v>0</v>
      </c>
      <c r="H47" s="157"/>
      <c r="I47" s="110">
        <f t="shared" si="1"/>
        <v>0</v>
      </c>
      <c r="J47" s="110"/>
      <c r="K47" s="110"/>
      <c r="L47" s="107"/>
      <c r="M47" s="107"/>
      <c r="N47" s="107"/>
      <c r="O47" s="107"/>
      <c r="P47" s="107"/>
      <c r="Q47" s="107"/>
      <c r="R47" s="107" t="s">
        <v>119</v>
      </c>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x14ac:dyDescent="0.2">
      <c r="A48" s="109" t="s">
        <v>114</v>
      </c>
      <c r="B48" s="195">
        <v>721</v>
      </c>
      <c r="C48" s="125" t="s">
        <v>77</v>
      </c>
      <c r="D48" s="143"/>
      <c r="E48" s="111"/>
      <c r="F48" s="111"/>
      <c r="G48" s="111">
        <f>SUM(G49:G66)</f>
        <v>0</v>
      </c>
      <c r="H48" s="158"/>
      <c r="I48" s="111">
        <f t="shared" si="1"/>
        <v>0</v>
      </c>
      <c r="J48" s="111"/>
      <c r="K48" s="111"/>
      <c r="R48" t="s">
        <v>115</v>
      </c>
    </row>
    <row r="49" spans="1:47" outlineLevel="1" x14ac:dyDescent="0.2">
      <c r="A49" s="108">
        <v>10</v>
      </c>
      <c r="B49" s="108" t="s">
        <v>910</v>
      </c>
      <c r="C49" s="123" t="s">
        <v>911</v>
      </c>
      <c r="D49" s="141" t="s">
        <v>179</v>
      </c>
      <c r="E49" s="110">
        <v>5.9</v>
      </c>
      <c r="F49" s="110"/>
      <c r="G49" s="110">
        <f t="shared" ref="G49:G56" si="10">F49*E49</f>
        <v>0</v>
      </c>
      <c r="H49" s="157" t="s">
        <v>811</v>
      </c>
      <c r="I49" s="110">
        <f t="shared" si="1"/>
        <v>0</v>
      </c>
      <c r="J49" s="110"/>
      <c r="K49" s="110"/>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v>11</v>
      </c>
      <c r="B50" s="108" t="s">
        <v>912</v>
      </c>
      <c r="C50" s="123" t="s">
        <v>913</v>
      </c>
      <c r="D50" s="141" t="s">
        <v>179</v>
      </c>
      <c r="E50" s="110">
        <v>5.4</v>
      </c>
      <c r="F50" s="110"/>
      <c r="G50" s="110">
        <f t="shared" si="10"/>
        <v>0</v>
      </c>
      <c r="H50" s="157" t="s">
        <v>811</v>
      </c>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v>12</v>
      </c>
      <c r="B51" s="108" t="s">
        <v>644</v>
      </c>
      <c r="C51" s="123" t="s">
        <v>645</v>
      </c>
      <c r="D51" s="141" t="s">
        <v>179</v>
      </c>
      <c r="E51" s="110">
        <v>12.3</v>
      </c>
      <c r="F51" s="110"/>
      <c r="G51" s="110">
        <f t="shared" si="10"/>
        <v>0</v>
      </c>
      <c r="H51" s="157" t="s">
        <v>811</v>
      </c>
      <c r="I51" s="110">
        <f t="shared" si="1"/>
        <v>0</v>
      </c>
      <c r="J51" s="110"/>
      <c r="K51" s="110"/>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v>13</v>
      </c>
      <c r="B52" s="108" t="s">
        <v>914</v>
      </c>
      <c r="C52" s="123" t="s">
        <v>915</v>
      </c>
      <c r="D52" s="141" t="s">
        <v>179</v>
      </c>
      <c r="E52" s="110">
        <v>7.2</v>
      </c>
      <c r="F52" s="110"/>
      <c r="G52" s="110">
        <f t="shared" si="10"/>
        <v>0</v>
      </c>
      <c r="H52" s="157" t="s">
        <v>811</v>
      </c>
      <c r="I52" s="110">
        <f t="shared" si="1"/>
        <v>0</v>
      </c>
      <c r="J52" s="110"/>
      <c r="K52" s="110"/>
      <c r="L52" s="107"/>
      <c r="M52" s="107"/>
      <c r="N52" s="107"/>
      <c r="O52" s="107"/>
      <c r="P52" s="107"/>
      <c r="Q52" s="107"/>
      <c r="R52" s="107" t="s">
        <v>119</v>
      </c>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14</v>
      </c>
      <c r="B53" s="108" t="s">
        <v>916</v>
      </c>
      <c r="C53" s="123" t="s">
        <v>917</v>
      </c>
      <c r="D53" s="141" t="s">
        <v>179</v>
      </c>
      <c r="E53" s="110">
        <v>52.9</v>
      </c>
      <c r="F53" s="110"/>
      <c r="G53" s="110">
        <f t="shared" si="10"/>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v>15</v>
      </c>
      <c r="B54" s="108" t="s">
        <v>918</v>
      </c>
      <c r="C54" s="123" t="s">
        <v>919</v>
      </c>
      <c r="D54" s="141" t="s">
        <v>179</v>
      </c>
      <c r="E54" s="110">
        <v>87.4</v>
      </c>
      <c r="F54" s="110"/>
      <c r="G54" s="110">
        <f t="shared" si="10"/>
        <v>0</v>
      </c>
      <c r="H54" s="157" t="s">
        <v>811</v>
      </c>
      <c r="I54" s="110">
        <f t="shared" si="1"/>
        <v>0</v>
      </c>
      <c r="J54" s="110"/>
      <c r="K54" s="110"/>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22.5" outlineLevel="1" x14ac:dyDescent="0.2">
      <c r="A55" s="108">
        <v>16</v>
      </c>
      <c r="B55" s="108" t="s">
        <v>2414</v>
      </c>
      <c r="C55" s="123" t="s">
        <v>2415</v>
      </c>
      <c r="D55" s="141" t="s">
        <v>118</v>
      </c>
      <c r="E55" s="110">
        <v>4</v>
      </c>
      <c r="F55" s="110"/>
      <c r="G55" s="110">
        <f t="shared" si="10"/>
        <v>0</v>
      </c>
      <c r="H55" s="157" t="s">
        <v>811</v>
      </c>
      <c r="I55" s="110">
        <f t="shared" si="1"/>
        <v>0</v>
      </c>
      <c r="J55" s="110"/>
      <c r="K55" s="110"/>
      <c r="L55" s="107"/>
      <c r="M55" s="107"/>
      <c r="N55" s="107"/>
      <c r="O55" s="107"/>
      <c r="P55" s="107"/>
      <c r="Q55" s="107"/>
      <c r="R55" s="107" t="s">
        <v>119</v>
      </c>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v>17</v>
      </c>
      <c r="B56" s="108" t="s">
        <v>2416</v>
      </c>
      <c r="C56" s="123" t="s">
        <v>921</v>
      </c>
      <c r="D56" s="141" t="s">
        <v>179</v>
      </c>
      <c r="E56" s="110">
        <v>7.2</v>
      </c>
      <c r="F56" s="110"/>
      <c r="G56" s="110">
        <f t="shared" si="10"/>
        <v>0</v>
      </c>
      <c r="H56" s="157" t="s">
        <v>811</v>
      </c>
      <c r="I56" s="110">
        <f t="shared" si="1"/>
        <v>0</v>
      </c>
      <c r="J56" s="110"/>
      <c r="K56" s="110"/>
      <c r="L56" s="107"/>
      <c r="M56" s="107"/>
      <c r="N56" s="107"/>
      <c r="O56" s="107"/>
      <c r="P56" s="107"/>
      <c r="Q56" s="107"/>
      <c r="R56" s="107" t="s">
        <v>121</v>
      </c>
      <c r="S56" s="107">
        <v>0</v>
      </c>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v>18</v>
      </c>
      <c r="B57" s="108" t="s">
        <v>922</v>
      </c>
      <c r="C57" s="123" t="s">
        <v>923</v>
      </c>
      <c r="D57" s="141" t="s">
        <v>118</v>
      </c>
      <c r="E57" s="110">
        <v>4</v>
      </c>
      <c r="F57" s="110"/>
      <c r="G57" s="110">
        <f t="shared" ref="G57:G64" si="11">F57*E57</f>
        <v>0</v>
      </c>
      <c r="H57" s="157" t="s">
        <v>811</v>
      </c>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v>19</v>
      </c>
      <c r="B58" s="108" t="s">
        <v>924</v>
      </c>
      <c r="C58" s="123" t="s">
        <v>925</v>
      </c>
      <c r="D58" s="141" t="s">
        <v>118</v>
      </c>
      <c r="E58" s="110">
        <v>3</v>
      </c>
      <c r="F58" s="110"/>
      <c r="G58" s="110">
        <f t="shared" si="11"/>
        <v>0</v>
      </c>
      <c r="H58" s="157" t="s">
        <v>811</v>
      </c>
      <c r="I58" s="110">
        <f t="shared" si="1"/>
        <v>0</v>
      </c>
      <c r="J58" s="110"/>
      <c r="K58" s="110"/>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v>20</v>
      </c>
      <c r="B59" s="108" t="s">
        <v>926</v>
      </c>
      <c r="C59" s="123" t="s">
        <v>927</v>
      </c>
      <c r="D59" s="141" t="s">
        <v>118</v>
      </c>
      <c r="E59" s="110">
        <v>4</v>
      </c>
      <c r="F59" s="110"/>
      <c r="G59" s="110">
        <f t="shared" si="11"/>
        <v>0</v>
      </c>
      <c r="H59" s="157" t="s">
        <v>811</v>
      </c>
      <c r="I59" s="110">
        <f t="shared" si="1"/>
        <v>0</v>
      </c>
      <c r="J59" s="110"/>
      <c r="K59" s="110"/>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v>21</v>
      </c>
      <c r="B60" s="108" t="s">
        <v>928</v>
      </c>
      <c r="C60" s="123" t="s">
        <v>929</v>
      </c>
      <c r="D60" s="141" t="s">
        <v>118</v>
      </c>
      <c r="E60" s="110">
        <v>4</v>
      </c>
      <c r="F60" s="110"/>
      <c r="G60" s="110">
        <f t="shared" si="11"/>
        <v>0</v>
      </c>
      <c r="H60" s="157" t="s">
        <v>811</v>
      </c>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x14ac:dyDescent="0.2">
      <c r="A61" s="108">
        <v>22</v>
      </c>
      <c r="B61" s="108" t="s">
        <v>2417</v>
      </c>
      <c r="C61" s="123" t="s">
        <v>2418</v>
      </c>
      <c r="D61" s="141" t="s">
        <v>118</v>
      </c>
      <c r="E61" s="110">
        <v>4</v>
      </c>
      <c r="F61" s="110"/>
      <c r="G61" s="110">
        <f t="shared" si="11"/>
        <v>0</v>
      </c>
      <c r="H61" s="157" t="s">
        <v>811</v>
      </c>
      <c r="I61" s="110">
        <f t="shared" si="1"/>
        <v>0</v>
      </c>
      <c r="J61" s="110"/>
      <c r="K61" s="110"/>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v>23</v>
      </c>
      <c r="B62" s="108" t="s">
        <v>930</v>
      </c>
      <c r="C62" s="123" t="s">
        <v>931</v>
      </c>
      <c r="D62" s="141" t="s">
        <v>179</v>
      </c>
      <c r="E62" s="110">
        <v>5.9</v>
      </c>
      <c r="F62" s="110"/>
      <c r="G62" s="110">
        <f t="shared" si="11"/>
        <v>0</v>
      </c>
      <c r="H62" s="157" t="s">
        <v>811</v>
      </c>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v>24</v>
      </c>
      <c r="B63" s="108" t="s">
        <v>932</v>
      </c>
      <c r="C63" s="123" t="s">
        <v>933</v>
      </c>
      <c r="D63" s="141" t="s">
        <v>179</v>
      </c>
      <c r="E63" s="110">
        <v>5.4</v>
      </c>
      <c r="F63" s="110"/>
      <c r="G63" s="110">
        <f t="shared" si="11"/>
        <v>0</v>
      </c>
      <c r="H63" s="157" t="s">
        <v>811</v>
      </c>
      <c r="I63" s="110">
        <f t="shared" si="1"/>
        <v>0</v>
      </c>
      <c r="J63" s="110"/>
      <c r="K63" s="110"/>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v>25</v>
      </c>
      <c r="B64" s="108" t="s">
        <v>934</v>
      </c>
      <c r="C64" s="123" t="s">
        <v>935</v>
      </c>
      <c r="D64" s="141" t="s">
        <v>179</v>
      </c>
      <c r="E64" s="110">
        <v>72.400000000000006</v>
      </c>
      <c r="F64" s="110"/>
      <c r="G64" s="110">
        <f t="shared" si="11"/>
        <v>0</v>
      </c>
      <c r="H64" s="157" t="s">
        <v>811</v>
      </c>
      <c r="I64" s="110">
        <f t="shared" si="1"/>
        <v>0</v>
      </c>
      <c r="J64" s="110"/>
      <c r="K64" s="110"/>
      <c r="L64" s="107"/>
      <c r="M64" s="107"/>
      <c r="N64" s="107"/>
      <c r="O64" s="107"/>
      <c r="P64" s="107"/>
      <c r="Q64" s="107"/>
      <c r="R64" s="107" t="s">
        <v>121</v>
      </c>
      <c r="S64" s="107">
        <v>0</v>
      </c>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c r="B65" s="108"/>
      <c r="C65" s="124" t="s">
        <v>936</v>
      </c>
      <c r="D65" s="142"/>
      <c r="E65" s="133">
        <v>72.400000000000006</v>
      </c>
      <c r="F65" s="110"/>
      <c r="G65" s="110">
        <f>ROUND(E65*F65,2)</f>
        <v>0</v>
      </c>
      <c r="H65" s="157"/>
      <c r="I65" s="110">
        <f t="shared" si="1"/>
        <v>0</v>
      </c>
      <c r="J65" s="110"/>
      <c r="K65" s="110"/>
      <c r="L65" s="107"/>
      <c r="M65" s="107"/>
      <c r="N65" s="107"/>
      <c r="O65" s="107"/>
      <c r="P65" s="107"/>
      <c r="Q65" s="107"/>
      <c r="R65" s="107" t="s">
        <v>119</v>
      </c>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x14ac:dyDescent="0.2">
      <c r="A66" s="108">
        <v>26</v>
      </c>
      <c r="B66" s="108" t="s">
        <v>937</v>
      </c>
      <c r="C66" s="123" t="s">
        <v>938</v>
      </c>
      <c r="D66" s="141" t="s">
        <v>179</v>
      </c>
      <c r="E66" s="110">
        <v>87.4</v>
      </c>
      <c r="F66" s="110"/>
      <c r="G66" s="110">
        <f t="shared" ref="G66" si="12">F66*E66</f>
        <v>0</v>
      </c>
      <c r="H66" s="157" t="s">
        <v>811</v>
      </c>
      <c r="I66" s="110">
        <f t="shared" si="1"/>
        <v>0</v>
      </c>
      <c r="J66" s="110"/>
      <c r="K66" s="110"/>
      <c r="L66" s="107"/>
      <c r="M66" s="107"/>
      <c r="N66" s="107"/>
      <c r="O66" s="107"/>
      <c r="P66" s="107"/>
      <c r="Q66" s="107"/>
      <c r="R66" s="107" t="s">
        <v>121</v>
      </c>
      <c r="S66" s="107">
        <v>0</v>
      </c>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x14ac:dyDescent="0.2">
      <c r="A67" s="109" t="s">
        <v>114</v>
      </c>
      <c r="B67" s="195">
        <v>722</v>
      </c>
      <c r="C67" s="125" t="s">
        <v>939</v>
      </c>
      <c r="D67" s="143"/>
      <c r="E67" s="111"/>
      <c r="F67" s="111"/>
      <c r="G67" s="111">
        <f>SUM(G68:G104)</f>
        <v>0</v>
      </c>
      <c r="H67" s="158"/>
      <c r="I67" s="111">
        <f t="shared" si="1"/>
        <v>0</v>
      </c>
      <c r="J67" s="111"/>
      <c r="K67" s="111"/>
      <c r="R67" t="s">
        <v>115</v>
      </c>
    </row>
    <row r="68" spans="1:47" outlineLevel="1" x14ac:dyDescent="0.2">
      <c r="A68" s="108">
        <v>27</v>
      </c>
      <c r="B68" s="108" t="s">
        <v>940</v>
      </c>
      <c r="C68" s="123" t="s">
        <v>941</v>
      </c>
      <c r="D68" s="141" t="s">
        <v>179</v>
      </c>
      <c r="E68" s="110">
        <v>160</v>
      </c>
      <c r="F68" s="110"/>
      <c r="G68" s="110">
        <f t="shared" ref="G68:G103" si="13">F68*E68</f>
        <v>0</v>
      </c>
      <c r="H68" s="157" t="s">
        <v>811</v>
      </c>
      <c r="I68" s="110">
        <f t="shared" si="1"/>
        <v>0</v>
      </c>
      <c r="J68" s="110"/>
      <c r="K68" s="110"/>
      <c r="L68" s="107"/>
      <c r="M68" s="107"/>
      <c r="N68" s="107"/>
      <c r="O68" s="107"/>
      <c r="P68" s="107"/>
      <c r="Q68" s="107"/>
      <c r="R68" s="107" t="s">
        <v>119</v>
      </c>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v>28</v>
      </c>
      <c r="B69" s="108" t="s">
        <v>942</v>
      </c>
      <c r="C69" s="123" t="s">
        <v>943</v>
      </c>
      <c r="D69" s="141" t="s">
        <v>179</v>
      </c>
      <c r="E69" s="110">
        <v>48</v>
      </c>
      <c r="F69" s="110"/>
      <c r="G69" s="110">
        <f t="shared" si="13"/>
        <v>0</v>
      </c>
      <c r="H69" s="157" t="s">
        <v>811</v>
      </c>
      <c r="I69" s="110">
        <f t="shared" si="1"/>
        <v>0</v>
      </c>
      <c r="J69" s="110"/>
      <c r="K69" s="110"/>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x14ac:dyDescent="0.2">
      <c r="A70" s="108">
        <v>29</v>
      </c>
      <c r="B70" s="108" t="s">
        <v>944</v>
      </c>
      <c r="C70" s="123" t="s">
        <v>945</v>
      </c>
      <c r="D70" s="141" t="s">
        <v>179</v>
      </c>
      <c r="E70" s="110">
        <v>38</v>
      </c>
      <c r="F70" s="110"/>
      <c r="G70" s="110">
        <f t="shared" si="13"/>
        <v>0</v>
      </c>
      <c r="H70" s="157" t="s">
        <v>811</v>
      </c>
      <c r="I70" s="110">
        <f t="shared" si="1"/>
        <v>0</v>
      </c>
      <c r="J70" s="110"/>
      <c r="K70" s="110"/>
      <c r="L70" s="107"/>
      <c r="M70" s="107"/>
      <c r="N70" s="107"/>
      <c r="O70" s="107"/>
      <c r="P70" s="107"/>
      <c r="Q70" s="107"/>
      <c r="R70" s="107" t="s">
        <v>121</v>
      </c>
      <c r="S70" s="107">
        <v>0</v>
      </c>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v>30</v>
      </c>
      <c r="B71" s="108" t="s">
        <v>946</v>
      </c>
      <c r="C71" s="123" t="s">
        <v>947</v>
      </c>
      <c r="D71" s="141" t="s">
        <v>179</v>
      </c>
      <c r="E71" s="110">
        <v>37</v>
      </c>
      <c r="F71" s="110"/>
      <c r="G71" s="110">
        <f t="shared" si="13"/>
        <v>0</v>
      </c>
      <c r="H71" s="157" t="s">
        <v>811</v>
      </c>
      <c r="I71" s="110">
        <f t="shared" si="1"/>
        <v>0</v>
      </c>
      <c r="J71" s="110"/>
      <c r="K71" s="110"/>
      <c r="L71" s="107"/>
      <c r="M71" s="107"/>
      <c r="N71" s="107"/>
      <c r="O71" s="107"/>
      <c r="P71" s="107"/>
      <c r="Q71" s="107"/>
      <c r="R71" s="107" t="s">
        <v>119</v>
      </c>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x14ac:dyDescent="0.2">
      <c r="A72" s="108">
        <v>31</v>
      </c>
      <c r="B72" s="108" t="s">
        <v>948</v>
      </c>
      <c r="C72" s="123" t="s">
        <v>949</v>
      </c>
      <c r="D72" s="141" t="s">
        <v>179</v>
      </c>
      <c r="E72" s="110">
        <v>42</v>
      </c>
      <c r="F72" s="110"/>
      <c r="G72" s="110">
        <f t="shared" si="13"/>
        <v>0</v>
      </c>
      <c r="H72" s="157" t="s">
        <v>811</v>
      </c>
      <c r="I72" s="110">
        <f t="shared" ref="I72:I136" si="14">G72</f>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v>32</v>
      </c>
      <c r="B73" s="108" t="s">
        <v>950</v>
      </c>
      <c r="C73" s="123" t="s">
        <v>951</v>
      </c>
      <c r="D73" s="141" t="s">
        <v>179</v>
      </c>
      <c r="E73" s="110">
        <v>118</v>
      </c>
      <c r="F73" s="110"/>
      <c r="G73" s="110">
        <f t="shared" si="13"/>
        <v>0</v>
      </c>
      <c r="H73" s="157" t="s">
        <v>811</v>
      </c>
      <c r="I73" s="110">
        <f t="shared" si="14"/>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v>33</v>
      </c>
      <c r="B74" s="108" t="s">
        <v>952</v>
      </c>
      <c r="C74" s="123" t="s">
        <v>953</v>
      </c>
      <c r="D74" s="141" t="s">
        <v>179</v>
      </c>
      <c r="E74" s="110">
        <v>18</v>
      </c>
      <c r="F74" s="110"/>
      <c r="G74" s="110">
        <f t="shared" si="13"/>
        <v>0</v>
      </c>
      <c r="H74" s="157" t="s">
        <v>811</v>
      </c>
      <c r="I74" s="110">
        <f t="shared" si="14"/>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v>34</v>
      </c>
      <c r="B75" s="108" t="s">
        <v>954</v>
      </c>
      <c r="C75" s="123" t="s">
        <v>955</v>
      </c>
      <c r="D75" s="141" t="s">
        <v>179</v>
      </c>
      <c r="E75" s="110">
        <v>19</v>
      </c>
      <c r="F75" s="110"/>
      <c r="G75" s="110">
        <f t="shared" si="13"/>
        <v>0</v>
      </c>
      <c r="H75" s="157" t="s">
        <v>811</v>
      </c>
      <c r="I75" s="110">
        <f t="shared" si="14"/>
        <v>0</v>
      </c>
      <c r="J75" s="110"/>
      <c r="K75" s="110"/>
      <c r="L75" s="107"/>
      <c r="M75" s="107"/>
      <c r="N75" s="107"/>
      <c r="O75" s="107"/>
      <c r="P75" s="107"/>
      <c r="Q75" s="107"/>
      <c r="R75" s="107" t="s">
        <v>121</v>
      </c>
      <c r="S75" s="107">
        <v>0</v>
      </c>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x14ac:dyDescent="0.2">
      <c r="A76" s="108">
        <v>35</v>
      </c>
      <c r="B76" s="108" t="s">
        <v>956</v>
      </c>
      <c r="C76" s="123" t="s">
        <v>957</v>
      </c>
      <c r="D76" s="141" t="s">
        <v>179</v>
      </c>
      <c r="E76" s="110">
        <v>28</v>
      </c>
      <c r="F76" s="110"/>
      <c r="G76" s="110">
        <f t="shared" si="13"/>
        <v>0</v>
      </c>
      <c r="H76" s="157" t="s">
        <v>811</v>
      </c>
      <c r="I76" s="110">
        <f t="shared" si="14"/>
        <v>0</v>
      </c>
      <c r="J76" s="110"/>
      <c r="K76" s="110"/>
      <c r="L76" s="107"/>
      <c r="M76" s="107"/>
      <c r="N76" s="107"/>
      <c r="O76" s="107"/>
      <c r="P76" s="107"/>
      <c r="Q76" s="107"/>
      <c r="R76" s="107" t="s">
        <v>119</v>
      </c>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x14ac:dyDescent="0.2">
      <c r="A77" s="108">
        <v>36</v>
      </c>
      <c r="B77" s="108" t="s">
        <v>958</v>
      </c>
      <c r="C77" s="123" t="s">
        <v>959</v>
      </c>
      <c r="D77" s="141" t="s">
        <v>179</v>
      </c>
      <c r="E77" s="110">
        <v>32</v>
      </c>
      <c r="F77" s="110"/>
      <c r="G77" s="110">
        <f t="shared" si="13"/>
        <v>0</v>
      </c>
      <c r="H77" s="157" t="s">
        <v>811</v>
      </c>
      <c r="I77" s="110">
        <f t="shared" si="14"/>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x14ac:dyDescent="0.2">
      <c r="A78" s="108">
        <v>37</v>
      </c>
      <c r="B78" s="108" t="s">
        <v>960</v>
      </c>
      <c r="C78" s="123" t="s">
        <v>961</v>
      </c>
      <c r="D78" s="141" t="s">
        <v>179</v>
      </c>
      <c r="E78" s="110">
        <v>43</v>
      </c>
      <c r="F78" s="110"/>
      <c r="G78" s="110">
        <f t="shared" si="13"/>
        <v>0</v>
      </c>
      <c r="H78" s="157" t="s">
        <v>811</v>
      </c>
      <c r="I78" s="110">
        <f t="shared" si="14"/>
        <v>0</v>
      </c>
      <c r="J78" s="110"/>
      <c r="K78" s="110"/>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x14ac:dyDescent="0.2">
      <c r="A79" s="108">
        <v>38</v>
      </c>
      <c r="B79" s="108" t="s">
        <v>962</v>
      </c>
      <c r="C79" s="123" t="s">
        <v>963</v>
      </c>
      <c r="D79" s="141" t="s">
        <v>179</v>
      </c>
      <c r="E79" s="110">
        <v>49</v>
      </c>
      <c r="F79" s="110"/>
      <c r="G79" s="110">
        <f t="shared" si="13"/>
        <v>0</v>
      </c>
      <c r="H79" s="157" t="s">
        <v>811</v>
      </c>
      <c r="I79" s="110">
        <f t="shared" si="14"/>
        <v>0</v>
      </c>
      <c r="J79" s="110"/>
      <c r="K79" s="110"/>
      <c r="L79" s="107"/>
      <c r="M79" s="107"/>
      <c r="N79" s="107"/>
      <c r="O79" s="107"/>
      <c r="P79" s="107"/>
      <c r="Q79" s="107"/>
      <c r="R79" s="107" t="s">
        <v>121</v>
      </c>
      <c r="S79" s="107">
        <v>0</v>
      </c>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x14ac:dyDescent="0.2">
      <c r="A80" s="108">
        <v>39</v>
      </c>
      <c r="B80" s="108" t="s">
        <v>964</v>
      </c>
      <c r="C80" s="123" t="s">
        <v>965</v>
      </c>
      <c r="D80" s="141" t="s">
        <v>179</v>
      </c>
      <c r="E80" s="110">
        <v>21</v>
      </c>
      <c r="F80" s="110"/>
      <c r="G80" s="110">
        <f t="shared" si="13"/>
        <v>0</v>
      </c>
      <c r="H80" s="157" t="s">
        <v>811</v>
      </c>
      <c r="I80" s="110">
        <f t="shared" si="14"/>
        <v>0</v>
      </c>
      <c r="J80" s="110"/>
      <c r="K80" s="110"/>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x14ac:dyDescent="0.2">
      <c r="A81" s="108">
        <v>40</v>
      </c>
      <c r="B81" s="108" t="s">
        <v>966</v>
      </c>
      <c r="C81" s="123" t="s">
        <v>967</v>
      </c>
      <c r="D81" s="141" t="s">
        <v>118</v>
      </c>
      <c r="E81" s="110">
        <v>10</v>
      </c>
      <c r="F81" s="110"/>
      <c r="G81" s="110">
        <f t="shared" si="13"/>
        <v>0</v>
      </c>
      <c r="H81" s="157" t="s">
        <v>811</v>
      </c>
      <c r="I81" s="110">
        <f t="shared" si="14"/>
        <v>0</v>
      </c>
      <c r="J81" s="110"/>
      <c r="K81" s="110"/>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x14ac:dyDescent="0.2">
      <c r="A82" s="108">
        <v>41</v>
      </c>
      <c r="B82" s="108" t="s">
        <v>968</v>
      </c>
      <c r="C82" s="123" t="s">
        <v>969</v>
      </c>
      <c r="D82" s="141" t="s">
        <v>118</v>
      </c>
      <c r="E82" s="110">
        <v>5</v>
      </c>
      <c r="F82" s="110"/>
      <c r="G82" s="110">
        <f t="shared" si="13"/>
        <v>0</v>
      </c>
      <c r="H82" s="157" t="s">
        <v>811</v>
      </c>
      <c r="I82" s="110">
        <f t="shared" si="14"/>
        <v>0</v>
      </c>
      <c r="J82" s="110"/>
      <c r="K82" s="110"/>
      <c r="L82" s="107"/>
      <c r="M82" s="107"/>
      <c r="N82" s="107"/>
      <c r="O82" s="107"/>
      <c r="P82" s="107"/>
      <c r="Q82" s="107"/>
      <c r="R82" s="107" t="s">
        <v>121</v>
      </c>
      <c r="S82" s="107">
        <v>0</v>
      </c>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x14ac:dyDescent="0.2">
      <c r="A83" s="108">
        <v>42</v>
      </c>
      <c r="B83" s="108" t="s">
        <v>970</v>
      </c>
      <c r="C83" s="123" t="s">
        <v>971</v>
      </c>
      <c r="D83" s="141" t="s">
        <v>118</v>
      </c>
      <c r="E83" s="110">
        <v>5</v>
      </c>
      <c r="F83" s="110"/>
      <c r="G83" s="110">
        <f t="shared" si="13"/>
        <v>0</v>
      </c>
      <c r="H83" s="157" t="s">
        <v>811</v>
      </c>
      <c r="I83" s="110">
        <f t="shared" si="14"/>
        <v>0</v>
      </c>
      <c r="J83" s="110"/>
      <c r="K83" s="110"/>
      <c r="L83" s="107"/>
      <c r="M83" s="107"/>
      <c r="N83" s="107"/>
      <c r="O83" s="107"/>
      <c r="P83" s="107"/>
      <c r="Q83" s="107"/>
      <c r="R83" s="107" t="s">
        <v>119</v>
      </c>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x14ac:dyDescent="0.2">
      <c r="A84" s="108">
        <v>43</v>
      </c>
      <c r="B84" s="108" t="s">
        <v>972</v>
      </c>
      <c r="C84" s="123" t="s">
        <v>973</v>
      </c>
      <c r="D84" s="141" t="s">
        <v>118</v>
      </c>
      <c r="E84" s="110">
        <v>4</v>
      </c>
      <c r="F84" s="110"/>
      <c r="G84" s="110">
        <f t="shared" si="13"/>
        <v>0</v>
      </c>
      <c r="H84" s="157" t="s">
        <v>811</v>
      </c>
      <c r="I84" s="110">
        <f t="shared" si="14"/>
        <v>0</v>
      </c>
      <c r="J84" s="110"/>
      <c r="K84" s="110"/>
      <c r="L84" s="107"/>
      <c r="M84" s="107"/>
      <c r="N84" s="107"/>
      <c r="O84" s="107"/>
      <c r="P84" s="107"/>
      <c r="Q84" s="107"/>
      <c r="R84" s="107" t="s">
        <v>121</v>
      </c>
      <c r="S84" s="107">
        <v>0</v>
      </c>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v>44</v>
      </c>
      <c r="B85" s="108" t="s">
        <v>974</v>
      </c>
      <c r="C85" s="123" t="s">
        <v>975</v>
      </c>
      <c r="D85" s="141" t="s">
        <v>118</v>
      </c>
      <c r="E85" s="110">
        <v>20</v>
      </c>
      <c r="F85" s="110"/>
      <c r="G85" s="110">
        <f t="shared" si="13"/>
        <v>0</v>
      </c>
      <c r="H85" s="157" t="s">
        <v>811</v>
      </c>
      <c r="I85" s="110">
        <f t="shared" si="14"/>
        <v>0</v>
      </c>
      <c r="J85" s="110"/>
      <c r="K85" s="110"/>
      <c r="L85" s="107"/>
      <c r="M85" s="107"/>
      <c r="N85" s="107"/>
      <c r="O85" s="107"/>
      <c r="P85" s="107"/>
      <c r="Q85" s="107"/>
      <c r="R85" s="107" t="s">
        <v>119</v>
      </c>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ht="22.5" outlineLevel="1" x14ac:dyDescent="0.2">
      <c r="A86" s="108">
        <v>45</v>
      </c>
      <c r="B86" s="108" t="s">
        <v>2419</v>
      </c>
      <c r="C86" s="123" t="s">
        <v>2420</v>
      </c>
      <c r="D86" s="141" t="s">
        <v>118</v>
      </c>
      <c r="E86" s="110">
        <v>2</v>
      </c>
      <c r="F86" s="110"/>
      <c r="G86" s="110">
        <f t="shared" si="13"/>
        <v>0</v>
      </c>
      <c r="H86" s="157" t="s">
        <v>811</v>
      </c>
      <c r="I86" s="110">
        <f t="shared" si="14"/>
        <v>0</v>
      </c>
      <c r="J86" s="110"/>
      <c r="K86" s="110"/>
      <c r="L86" s="107"/>
      <c r="M86" s="107"/>
      <c r="N86" s="107"/>
      <c r="O86" s="107"/>
      <c r="P86" s="107"/>
      <c r="Q86" s="107"/>
      <c r="R86" s="107" t="s">
        <v>121</v>
      </c>
      <c r="S86" s="107">
        <v>0</v>
      </c>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x14ac:dyDescent="0.2">
      <c r="A87" s="108">
        <v>46</v>
      </c>
      <c r="B87" s="108" t="s">
        <v>976</v>
      </c>
      <c r="C87" s="123" t="s">
        <v>977</v>
      </c>
      <c r="D87" s="141" t="s">
        <v>118</v>
      </c>
      <c r="E87" s="110">
        <v>3</v>
      </c>
      <c r="F87" s="110"/>
      <c r="G87" s="110">
        <f t="shared" si="13"/>
        <v>0</v>
      </c>
      <c r="H87" s="157" t="s">
        <v>811</v>
      </c>
      <c r="I87" s="110">
        <f t="shared" si="14"/>
        <v>0</v>
      </c>
      <c r="J87" s="110"/>
      <c r="K87" s="110"/>
      <c r="L87" s="107"/>
      <c r="M87" s="107"/>
      <c r="N87" s="107"/>
      <c r="O87" s="107"/>
      <c r="P87" s="107"/>
      <c r="Q87" s="107"/>
      <c r="R87" s="107" t="s">
        <v>121</v>
      </c>
      <c r="S87" s="107">
        <v>0</v>
      </c>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x14ac:dyDescent="0.2">
      <c r="A88" s="108">
        <v>47</v>
      </c>
      <c r="B88" s="108" t="s">
        <v>978</v>
      </c>
      <c r="C88" s="123" t="s">
        <v>979</v>
      </c>
      <c r="D88" s="141" t="s">
        <v>118</v>
      </c>
      <c r="E88" s="110">
        <v>1</v>
      </c>
      <c r="F88" s="110"/>
      <c r="G88" s="110">
        <f t="shared" si="13"/>
        <v>0</v>
      </c>
      <c r="H88" s="157" t="s">
        <v>811</v>
      </c>
      <c r="I88" s="110">
        <f t="shared" si="14"/>
        <v>0</v>
      </c>
      <c r="J88" s="110"/>
      <c r="K88" s="110"/>
      <c r="L88" s="107"/>
      <c r="M88" s="107"/>
      <c r="N88" s="107"/>
      <c r="O88" s="107"/>
      <c r="P88" s="107"/>
      <c r="Q88" s="107"/>
      <c r="R88" s="107" t="s">
        <v>121</v>
      </c>
      <c r="S88" s="107">
        <v>0</v>
      </c>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x14ac:dyDescent="0.2">
      <c r="A89" s="108">
        <v>48</v>
      </c>
      <c r="B89" s="108" t="s">
        <v>978</v>
      </c>
      <c r="C89" s="123" t="s">
        <v>980</v>
      </c>
      <c r="D89" s="141" t="s">
        <v>118</v>
      </c>
      <c r="E89" s="110">
        <v>2</v>
      </c>
      <c r="F89" s="110"/>
      <c r="G89" s="110">
        <f t="shared" si="13"/>
        <v>0</v>
      </c>
      <c r="H89" s="157" t="s">
        <v>811</v>
      </c>
      <c r="I89" s="110">
        <f t="shared" si="14"/>
        <v>0</v>
      </c>
      <c r="J89" s="110"/>
      <c r="K89" s="110"/>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v>49</v>
      </c>
      <c r="B90" s="108" t="s">
        <v>981</v>
      </c>
      <c r="C90" s="123" t="s">
        <v>982</v>
      </c>
      <c r="D90" s="141" t="s">
        <v>118</v>
      </c>
      <c r="E90" s="110">
        <v>3</v>
      </c>
      <c r="F90" s="110"/>
      <c r="G90" s="110">
        <f t="shared" si="13"/>
        <v>0</v>
      </c>
      <c r="H90" s="157" t="s">
        <v>811</v>
      </c>
      <c r="I90" s="110">
        <f t="shared" si="14"/>
        <v>0</v>
      </c>
      <c r="J90" s="110"/>
      <c r="K90" s="110"/>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x14ac:dyDescent="0.2">
      <c r="A91" s="108">
        <v>50</v>
      </c>
      <c r="B91" s="108" t="s">
        <v>983</v>
      </c>
      <c r="C91" s="123" t="s">
        <v>984</v>
      </c>
      <c r="D91" s="141" t="s">
        <v>118</v>
      </c>
      <c r="E91" s="110">
        <v>1</v>
      </c>
      <c r="F91" s="110"/>
      <c r="G91" s="110">
        <f t="shared" si="13"/>
        <v>0</v>
      </c>
      <c r="H91" s="157" t="s">
        <v>811</v>
      </c>
      <c r="I91" s="110">
        <f t="shared" si="14"/>
        <v>0</v>
      </c>
      <c r="J91" s="110"/>
      <c r="K91" s="110"/>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x14ac:dyDescent="0.2">
      <c r="A92" s="108">
        <v>51</v>
      </c>
      <c r="B92" s="108" t="s">
        <v>985</v>
      </c>
      <c r="C92" s="123" t="s">
        <v>986</v>
      </c>
      <c r="D92" s="141" t="s">
        <v>118</v>
      </c>
      <c r="E92" s="110">
        <v>4</v>
      </c>
      <c r="F92" s="110"/>
      <c r="G92" s="110">
        <f t="shared" si="13"/>
        <v>0</v>
      </c>
      <c r="H92" s="157" t="s">
        <v>811</v>
      </c>
      <c r="I92" s="110">
        <f t="shared" si="14"/>
        <v>0</v>
      </c>
      <c r="J92" s="110"/>
      <c r="K92" s="110"/>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x14ac:dyDescent="0.2">
      <c r="A93" s="108">
        <v>52</v>
      </c>
      <c r="B93" s="108" t="s">
        <v>987</v>
      </c>
      <c r="C93" s="123" t="s">
        <v>988</v>
      </c>
      <c r="D93" s="141" t="s">
        <v>118</v>
      </c>
      <c r="E93" s="110">
        <v>1</v>
      </c>
      <c r="F93" s="110"/>
      <c r="G93" s="110">
        <f t="shared" si="13"/>
        <v>0</v>
      </c>
      <c r="H93" s="157" t="s">
        <v>811</v>
      </c>
      <c r="I93" s="110">
        <f t="shared" si="14"/>
        <v>0</v>
      </c>
      <c r="J93" s="110"/>
      <c r="K93" s="110"/>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v>53</v>
      </c>
      <c r="B94" s="108" t="s">
        <v>2421</v>
      </c>
      <c r="C94" s="123" t="s">
        <v>2422</v>
      </c>
      <c r="D94" s="141" t="s">
        <v>118</v>
      </c>
      <c r="E94" s="110">
        <v>1</v>
      </c>
      <c r="F94" s="110"/>
      <c r="G94" s="110">
        <f t="shared" si="13"/>
        <v>0</v>
      </c>
      <c r="H94" s="157" t="s">
        <v>811</v>
      </c>
      <c r="I94" s="110">
        <f t="shared" si="14"/>
        <v>0</v>
      </c>
      <c r="J94" s="110"/>
      <c r="K94" s="110"/>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x14ac:dyDescent="0.2">
      <c r="A95" s="108">
        <v>54</v>
      </c>
      <c r="B95" s="108" t="s">
        <v>989</v>
      </c>
      <c r="C95" s="123" t="s">
        <v>990</v>
      </c>
      <c r="D95" s="141" t="s">
        <v>118</v>
      </c>
      <c r="E95" s="110">
        <v>1</v>
      </c>
      <c r="F95" s="110"/>
      <c r="G95" s="110">
        <f t="shared" si="13"/>
        <v>0</v>
      </c>
      <c r="H95" s="157" t="s">
        <v>811</v>
      </c>
      <c r="I95" s="110">
        <f t="shared" si="14"/>
        <v>0</v>
      </c>
      <c r="J95" s="110"/>
      <c r="K95" s="110"/>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x14ac:dyDescent="0.2">
      <c r="A96" s="108">
        <v>55</v>
      </c>
      <c r="B96" s="108" t="s">
        <v>2423</v>
      </c>
      <c r="C96" s="123" t="s">
        <v>2424</v>
      </c>
      <c r="D96" s="141" t="s">
        <v>118</v>
      </c>
      <c r="E96" s="110">
        <v>1</v>
      </c>
      <c r="F96" s="110"/>
      <c r="G96" s="110">
        <f t="shared" si="13"/>
        <v>0</v>
      </c>
      <c r="H96" s="157" t="s">
        <v>811</v>
      </c>
      <c r="I96" s="110">
        <f t="shared" si="14"/>
        <v>0</v>
      </c>
      <c r="J96" s="110"/>
      <c r="K96" s="110"/>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x14ac:dyDescent="0.2">
      <c r="A97" s="108">
        <v>56</v>
      </c>
      <c r="B97" s="108" t="s">
        <v>991</v>
      </c>
      <c r="C97" s="123" t="s">
        <v>992</v>
      </c>
      <c r="D97" s="141" t="s">
        <v>179</v>
      </c>
      <c r="E97" s="110">
        <v>233</v>
      </c>
      <c r="F97" s="110"/>
      <c r="G97" s="110">
        <f t="shared" si="13"/>
        <v>0</v>
      </c>
      <c r="H97" s="157" t="s">
        <v>811</v>
      </c>
      <c r="I97" s="110">
        <f t="shared" si="14"/>
        <v>0</v>
      </c>
      <c r="J97" s="110"/>
      <c r="K97" s="110"/>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x14ac:dyDescent="0.2">
      <c r="A98" s="108"/>
      <c r="B98" s="108"/>
      <c r="C98" s="124" t="s">
        <v>993</v>
      </c>
      <c r="D98" s="142"/>
      <c r="E98" s="133">
        <v>233.00000000000003</v>
      </c>
      <c r="F98" s="110"/>
      <c r="G98" s="110"/>
      <c r="H98" s="157"/>
      <c r="I98" s="110">
        <f t="shared" si="14"/>
        <v>0</v>
      </c>
      <c r="J98" s="110"/>
      <c r="K98" s="110"/>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x14ac:dyDescent="0.2">
      <c r="A99" s="108">
        <v>57</v>
      </c>
      <c r="B99" s="108" t="s">
        <v>994</v>
      </c>
      <c r="C99" s="123" t="s">
        <v>995</v>
      </c>
      <c r="D99" s="141" t="s">
        <v>179</v>
      </c>
      <c r="E99" s="110">
        <v>37</v>
      </c>
      <c r="F99" s="110"/>
      <c r="G99" s="110">
        <f t="shared" si="13"/>
        <v>0</v>
      </c>
      <c r="H99" s="157" t="s">
        <v>811</v>
      </c>
      <c r="I99" s="110">
        <f t="shared" si="14"/>
        <v>0</v>
      </c>
      <c r="J99" s="110"/>
      <c r="K99" s="110"/>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v>58</v>
      </c>
      <c r="B100" s="108" t="s">
        <v>996</v>
      </c>
      <c r="C100" s="123" t="s">
        <v>997</v>
      </c>
      <c r="D100" s="141" t="s">
        <v>179</v>
      </c>
      <c r="E100" s="110">
        <v>42</v>
      </c>
      <c r="F100" s="110"/>
      <c r="G100" s="110">
        <f t="shared" si="13"/>
        <v>0</v>
      </c>
      <c r="H100" s="157" t="s">
        <v>811</v>
      </c>
      <c r="I100" s="110">
        <f t="shared" si="14"/>
        <v>0</v>
      </c>
      <c r="J100" s="110"/>
      <c r="K100" s="110"/>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v>59</v>
      </c>
      <c r="B101" s="108" t="s">
        <v>998</v>
      </c>
      <c r="C101" s="123" t="s">
        <v>999</v>
      </c>
      <c r="D101" s="141" t="s">
        <v>179</v>
      </c>
      <c r="E101" s="110">
        <v>312</v>
      </c>
      <c r="F101" s="110"/>
      <c r="G101" s="110">
        <f t="shared" ref="G101" si="15">F101*E101</f>
        <v>0</v>
      </c>
      <c r="H101" s="157" t="s">
        <v>811</v>
      </c>
      <c r="I101" s="110">
        <f t="shared" si="14"/>
        <v>0</v>
      </c>
      <c r="J101" s="110"/>
      <c r="K101" s="110"/>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08"/>
      <c r="B102" s="108"/>
      <c r="C102" s="124" t="s">
        <v>1000</v>
      </c>
      <c r="D102" s="142"/>
      <c r="E102" s="133">
        <v>312</v>
      </c>
      <c r="F102" s="110"/>
      <c r="G102" s="110"/>
      <c r="H102" s="157"/>
      <c r="I102" s="110">
        <f t="shared" si="14"/>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x14ac:dyDescent="0.2">
      <c r="A103" s="108">
        <v>60</v>
      </c>
      <c r="B103" s="108" t="s">
        <v>1001</v>
      </c>
      <c r="C103" s="123" t="s">
        <v>1002</v>
      </c>
      <c r="D103" s="141" t="s">
        <v>179</v>
      </c>
      <c r="E103" s="110">
        <v>312</v>
      </c>
      <c r="F103" s="110"/>
      <c r="G103" s="110">
        <f t="shared" si="13"/>
        <v>0</v>
      </c>
      <c r="H103" s="157" t="s">
        <v>811</v>
      </c>
      <c r="I103" s="110">
        <f t="shared" si="14"/>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x14ac:dyDescent="0.2">
      <c r="A104" s="108"/>
      <c r="B104" s="108"/>
      <c r="C104" s="124" t="s">
        <v>1000</v>
      </c>
      <c r="D104" s="142"/>
      <c r="E104" s="133">
        <v>312</v>
      </c>
      <c r="F104" s="110"/>
      <c r="G104" s="110"/>
      <c r="H104" s="157"/>
      <c r="I104" s="110">
        <f t="shared" si="14"/>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x14ac:dyDescent="0.2">
      <c r="A105" s="109" t="s">
        <v>114</v>
      </c>
      <c r="B105" s="195">
        <v>725</v>
      </c>
      <c r="C105" s="125" t="s">
        <v>1003</v>
      </c>
      <c r="D105" s="143"/>
      <c r="E105" s="111"/>
      <c r="F105" s="111"/>
      <c r="G105" s="111">
        <f>SUM(G106:G138)</f>
        <v>0</v>
      </c>
      <c r="H105" s="158"/>
      <c r="I105" s="111">
        <f>G105</f>
        <v>0</v>
      </c>
      <c r="J105" s="111"/>
      <c r="K105" s="111"/>
      <c r="R105" t="s">
        <v>115</v>
      </c>
    </row>
    <row r="106" spans="1:47" outlineLevel="1" x14ac:dyDescent="0.2">
      <c r="A106" s="108">
        <v>61</v>
      </c>
      <c r="B106" s="108" t="s">
        <v>1004</v>
      </c>
      <c r="C106" s="123" t="s">
        <v>1005</v>
      </c>
      <c r="D106" s="141" t="s">
        <v>118</v>
      </c>
      <c r="E106" s="110">
        <v>12</v>
      </c>
      <c r="F106" s="110"/>
      <c r="G106" s="110">
        <f t="shared" ref="G106:G138" si="16">F106*E106</f>
        <v>0</v>
      </c>
      <c r="H106" s="157" t="s">
        <v>811</v>
      </c>
      <c r="I106" s="110">
        <f t="shared" si="14"/>
        <v>0</v>
      </c>
      <c r="J106" s="110"/>
      <c r="K106" s="110"/>
      <c r="L106" s="107"/>
      <c r="M106" s="107"/>
      <c r="N106" s="107"/>
      <c r="O106" s="107"/>
      <c r="P106" s="107"/>
      <c r="Q106" s="107"/>
      <c r="R106" s="107" t="s">
        <v>119</v>
      </c>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x14ac:dyDescent="0.2">
      <c r="A107" s="108">
        <v>62</v>
      </c>
      <c r="B107" s="108" t="s">
        <v>1006</v>
      </c>
      <c r="C107" s="123" t="s">
        <v>1007</v>
      </c>
      <c r="D107" s="141" t="s">
        <v>118</v>
      </c>
      <c r="E107" s="110">
        <v>12</v>
      </c>
      <c r="F107" s="110"/>
      <c r="G107" s="110">
        <f t="shared" si="16"/>
        <v>0</v>
      </c>
      <c r="H107" s="157" t="s">
        <v>811</v>
      </c>
      <c r="I107" s="110">
        <f t="shared" si="14"/>
        <v>0</v>
      </c>
      <c r="J107" s="110"/>
      <c r="K107" s="110"/>
      <c r="L107" s="107"/>
      <c r="M107" s="107"/>
      <c r="N107" s="107"/>
      <c r="O107" s="107"/>
      <c r="P107" s="107"/>
      <c r="Q107" s="107"/>
      <c r="R107" s="107" t="s">
        <v>121</v>
      </c>
      <c r="S107" s="107">
        <v>0</v>
      </c>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x14ac:dyDescent="0.2">
      <c r="A108" s="108">
        <v>63</v>
      </c>
      <c r="B108" s="108" t="s">
        <v>1008</v>
      </c>
      <c r="C108" s="123" t="s">
        <v>1009</v>
      </c>
      <c r="D108" s="141" t="s">
        <v>118</v>
      </c>
      <c r="E108" s="110">
        <v>3</v>
      </c>
      <c r="F108" s="110"/>
      <c r="G108" s="110">
        <f t="shared" si="16"/>
        <v>0</v>
      </c>
      <c r="H108" s="157" t="s">
        <v>811</v>
      </c>
      <c r="I108" s="110">
        <f t="shared" si="14"/>
        <v>0</v>
      </c>
      <c r="J108" s="110"/>
      <c r="K108" s="110"/>
      <c r="L108" s="107"/>
      <c r="M108" s="107"/>
      <c r="N108" s="107"/>
      <c r="O108" s="107"/>
      <c r="P108" s="107"/>
      <c r="Q108" s="107"/>
      <c r="R108" s="107" t="s">
        <v>121</v>
      </c>
      <c r="S108" s="107">
        <v>0</v>
      </c>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ht="22.5" outlineLevel="1" x14ac:dyDescent="0.2">
      <c r="A109" s="108">
        <v>64</v>
      </c>
      <c r="B109" s="108" t="s">
        <v>2425</v>
      </c>
      <c r="C109" s="123" t="s">
        <v>1010</v>
      </c>
      <c r="D109" s="141" t="s">
        <v>118</v>
      </c>
      <c r="E109" s="110">
        <v>8</v>
      </c>
      <c r="F109" s="110"/>
      <c r="G109" s="110">
        <f t="shared" si="16"/>
        <v>0</v>
      </c>
      <c r="H109" s="157" t="s">
        <v>811</v>
      </c>
      <c r="I109" s="110">
        <f t="shared" si="14"/>
        <v>0</v>
      </c>
      <c r="J109" s="110"/>
      <c r="K109" s="110"/>
      <c r="L109" s="107"/>
      <c r="M109" s="107"/>
      <c r="N109" s="107"/>
      <c r="O109" s="107"/>
      <c r="P109" s="107"/>
      <c r="Q109" s="107"/>
      <c r="R109" s="107" t="s">
        <v>119</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outlineLevel="1" x14ac:dyDescent="0.2">
      <c r="A110" s="108">
        <v>65</v>
      </c>
      <c r="B110" s="108" t="s">
        <v>1011</v>
      </c>
      <c r="C110" s="123" t="s">
        <v>1012</v>
      </c>
      <c r="D110" s="141" t="s">
        <v>118</v>
      </c>
      <c r="E110" s="110">
        <v>11</v>
      </c>
      <c r="F110" s="110"/>
      <c r="G110" s="110">
        <f t="shared" si="16"/>
        <v>0</v>
      </c>
      <c r="H110" s="157" t="s">
        <v>811</v>
      </c>
      <c r="I110" s="110">
        <f t="shared" si="14"/>
        <v>0</v>
      </c>
      <c r="J110" s="110"/>
      <c r="K110" s="110"/>
      <c r="L110" s="107"/>
      <c r="M110" s="107"/>
      <c r="N110" s="107"/>
      <c r="O110" s="107"/>
      <c r="P110" s="107"/>
      <c r="Q110" s="107"/>
      <c r="R110" s="107" t="s">
        <v>121</v>
      </c>
      <c r="S110" s="107">
        <v>0</v>
      </c>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x14ac:dyDescent="0.2">
      <c r="A111" s="108">
        <v>66</v>
      </c>
      <c r="B111" s="108" t="s">
        <v>1013</v>
      </c>
      <c r="C111" s="123" t="s">
        <v>1014</v>
      </c>
      <c r="D111" s="141" t="s">
        <v>118</v>
      </c>
      <c r="E111" s="110">
        <v>3</v>
      </c>
      <c r="F111" s="110"/>
      <c r="G111" s="110">
        <f t="shared" si="16"/>
        <v>0</v>
      </c>
      <c r="H111" s="157" t="s">
        <v>811</v>
      </c>
      <c r="I111" s="110">
        <f t="shared" si="14"/>
        <v>0</v>
      </c>
      <c r="J111" s="110"/>
      <c r="K111" s="110"/>
      <c r="L111" s="107"/>
      <c r="M111" s="107"/>
      <c r="N111" s="107"/>
      <c r="O111" s="107"/>
      <c r="P111" s="107"/>
      <c r="Q111" s="107"/>
      <c r="R111" s="107" t="s">
        <v>121</v>
      </c>
      <c r="S111" s="107">
        <v>0</v>
      </c>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outlineLevel="1" x14ac:dyDescent="0.2">
      <c r="A112" s="108">
        <v>67</v>
      </c>
      <c r="B112" s="108" t="s">
        <v>2426</v>
      </c>
      <c r="C112" s="123" t="s">
        <v>2427</v>
      </c>
      <c r="D112" s="141" t="s">
        <v>118</v>
      </c>
      <c r="E112" s="110">
        <v>8</v>
      </c>
      <c r="F112" s="110"/>
      <c r="G112" s="110">
        <f t="shared" si="16"/>
        <v>0</v>
      </c>
      <c r="H112" s="157" t="s">
        <v>811</v>
      </c>
      <c r="I112" s="110">
        <f t="shared" si="14"/>
        <v>0</v>
      </c>
      <c r="J112" s="110"/>
      <c r="K112" s="110"/>
      <c r="L112" s="107"/>
      <c r="M112" s="107"/>
      <c r="N112" s="107"/>
      <c r="O112" s="107"/>
      <c r="P112" s="107"/>
      <c r="Q112" s="107"/>
      <c r="R112" s="107" t="s">
        <v>119</v>
      </c>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outlineLevel="1" x14ac:dyDescent="0.2">
      <c r="A113" s="108">
        <v>68</v>
      </c>
      <c r="B113" s="108" t="s">
        <v>1015</v>
      </c>
      <c r="C113" s="123" t="s">
        <v>1016</v>
      </c>
      <c r="D113" s="141" t="s">
        <v>118</v>
      </c>
      <c r="E113" s="110">
        <v>11</v>
      </c>
      <c r="F113" s="110"/>
      <c r="G113" s="110">
        <f t="shared" si="16"/>
        <v>0</v>
      </c>
      <c r="H113" s="157" t="s">
        <v>811</v>
      </c>
      <c r="I113" s="110">
        <f t="shared" si="14"/>
        <v>0</v>
      </c>
      <c r="J113" s="110"/>
      <c r="K113" s="110"/>
      <c r="L113" s="107"/>
      <c r="M113" s="107"/>
      <c r="N113" s="107"/>
      <c r="O113" s="107"/>
      <c r="P113" s="107"/>
      <c r="Q113" s="107"/>
      <c r="R113" s="107" t="s">
        <v>121</v>
      </c>
      <c r="S113" s="107">
        <v>0</v>
      </c>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x14ac:dyDescent="0.2">
      <c r="A114" s="108">
        <v>69</v>
      </c>
      <c r="B114" s="108" t="s">
        <v>1017</v>
      </c>
      <c r="C114" s="123" t="s">
        <v>1018</v>
      </c>
      <c r="D114" s="141" t="s">
        <v>118</v>
      </c>
      <c r="E114" s="110">
        <v>11</v>
      </c>
      <c r="F114" s="110"/>
      <c r="G114" s="110">
        <f t="shared" si="16"/>
        <v>0</v>
      </c>
      <c r="H114" s="157" t="s">
        <v>811</v>
      </c>
      <c r="I114" s="110">
        <f t="shared" si="14"/>
        <v>0</v>
      </c>
      <c r="J114" s="110"/>
      <c r="K114" s="110"/>
      <c r="L114" s="107"/>
      <c r="M114" s="107"/>
      <c r="N114" s="107"/>
      <c r="O114" s="107"/>
      <c r="P114" s="107"/>
      <c r="Q114" s="107"/>
      <c r="R114" s="107" t="s">
        <v>119</v>
      </c>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x14ac:dyDescent="0.2">
      <c r="A115" s="108">
        <v>70</v>
      </c>
      <c r="B115" s="108" t="s">
        <v>1019</v>
      </c>
      <c r="C115" s="123" t="s">
        <v>1020</v>
      </c>
      <c r="D115" s="141" t="s">
        <v>118</v>
      </c>
      <c r="E115" s="110">
        <v>2</v>
      </c>
      <c r="F115" s="110"/>
      <c r="G115" s="110">
        <f t="shared" si="16"/>
        <v>0</v>
      </c>
      <c r="H115" s="157" t="s">
        <v>811</v>
      </c>
      <c r="I115" s="110">
        <f t="shared" si="14"/>
        <v>0</v>
      </c>
      <c r="J115" s="110"/>
      <c r="K115" s="110"/>
      <c r="L115" s="107"/>
      <c r="M115" s="107"/>
      <c r="N115" s="107"/>
      <c r="O115" s="107"/>
      <c r="P115" s="107"/>
      <c r="Q115" s="107"/>
      <c r="R115" s="107" t="s">
        <v>121</v>
      </c>
      <c r="S115" s="107">
        <v>0</v>
      </c>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x14ac:dyDescent="0.2">
      <c r="A116" s="108">
        <v>71</v>
      </c>
      <c r="B116" s="108" t="s">
        <v>2428</v>
      </c>
      <c r="C116" s="123" t="s">
        <v>2600</v>
      </c>
      <c r="D116" s="141" t="s">
        <v>118</v>
      </c>
      <c r="E116" s="110">
        <v>8</v>
      </c>
      <c r="F116" s="110"/>
      <c r="G116" s="110">
        <f t="shared" si="16"/>
        <v>0</v>
      </c>
      <c r="H116" s="157" t="s">
        <v>811</v>
      </c>
      <c r="I116" s="110">
        <f t="shared" si="14"/>
        <v>0</v>
      </c>
      <c r="J116" s="110"/>
      <c r="K116" s="110"/>
      <c r="L116" s="107"/>
      <c r="M116" s="107"/>
      <c r="N116" s="107"/>
      <c r="O116" s="107"/>
      <c r="P116" s="107"/>
      <c r="Q116" s="107"/>
      <c r="R116" s="107" t="s">
        <v>119</v>
      </c>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x14ac:dyDescent="0.2">
      <c r="A117" s="108">
        <v>72</v>
      </c>
      <c r="B117" s="108" t="s">
        <v>1021</v>
      </c>
      <c r="C117" s="123" t="s">
        <v>2598</v>
      </c>
      <c r="D117" s="141" t="s">
        <v>118</v>
      </c>
      <c r="E117" s="110">
        <v>2</v>
      </c>
      <c r="F117" s="110"/>
      <c r="G117" s="110">
        <f t="shared" si="16"/>
        <v>0</v>
      </c>
      <c r="H117" s="157" t="s">
        <v>811</v>
      </c>
      <c r="I117" s="110">
        <f t="shared" si="14"/>
        <v>0</v>
      </c>
      <c r="J117" s="110"/>
      <c r="K117" s="110"/>
      <c r="L117" s="107"/>
      <c r="M117" s="107"/>
      <c r="N117" s="107"/>
      <c r="O117" s="107"/>
      <c r="P117" s="107"/>
      <c r="Q117" s="107"/>
      <c r="R117" s="107" t="s">
        <v>121</v>
      </c>
      <c r="S117" s="107">
        <v>0</v>
      </c>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x14ac:dyDescent="0.2">
      <c r="A118" s="108">
        <v>73</v>
      </c>
      <c r="B118" s="108" t="s">
        <v>2429</v>
      </c>
      <c r="C118" s="123" t="s">
        <v>2601</v>
      </c>
      <c r="D118" s="141" t="s">
        <v>118</v>
      </c>
      <c r="E118" s="110">
        <v>8</v>
      </c>
      <c r="F118" s="110"/>
      <c r="G118" s="110">
        <f t="shared" si="16"/>
        <v>0</v>
      </c>
      <c r="H118" s="157" t="s">
        <v>811</v>
      </c>
      <c r="I118" s="110">
        <f t="shared" si="14"/>
        <v>0</v>
      </c>
      <c r="J118" s="110"/>
      <c r="K118" s="110"/>
      <c r="L118" s="107"/>
      <c r="M118" s="107"/>
      <c r="N118" s="107"/>
      <c r="O118" s="107"/>
      <c r="P118" s="107"/>
      <c r="Q118" s="107"/>
      <c r="R118" s="107" t="s">
        <v>121</v>
      </c>
      <c r="S118" s="107">
        <v>0</v>
      </c>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x14ac:dyDescent="0.2">
      <c r="A119" s="108">
        <v>74</v>
      </c>
      <c r="B119" s="108" t="s">
        <v>1022</v>
      </c>
      <c r="C119" s="123" t="s">
        <v>1023</v>
      </c>
      <c r="D119" s="141" t="s">
        <v>118</v>
      </c>
      <c r="E119" s="110">
        <v>10</v>
      </c>
      <c r="F119" s="110"/>
      <c r="G119" s="110">
        <f t="shared" si="16"/>
        <v>0</v>
      </c>
      <c r="H119" s="157" t="s">
        <v>811</v>
      </c>
      <c r="I119" s="110">
        <f t="shared" si="14"/>
        <v>0</v>
      </c>
      <c r="J119" s="110"/>
      <c r="K119" s="110"/>
      <c r="L119" s="107"/>
      <c r="M119" s="107"/>
      <c r="N119" s="107"/>
      <c r="O119" s="107"/>
      <c r="P119" s="107"/>
      <c r="Q119" s="107"/>
      <c r="R119" s="107" t="s">
        <v>119</v>
      </c>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x14ac:dyDescent="0.2">
      <c r="A120" s="108">
        <v>75</v>
      </c>
      <c r="B120" s="108" t="s">
        <v>1024</v>
      </c>
      <c r="C120" s="123" t="s">
        <v>1025</v>
      </c>
      <c r="D120" s="141" t="s">
        <v>118</v>
      </c>
      <c r="E120" s="110">
        <v>10</v>
      </c>
      <c r="F120" s="110"/>
      <c r="G120" s="110">
        <f t="shared" si="16"/>
        <v>0</v>
      </c>
      <c r="H120" s="157" t="s">
        <v>811</v>
      </c>
      <c r="I120" s="110">
        <f t="shared" si="14"/>
        <v>0</v>
      </c>
      <c r="J120" s="110"/>
      <c r="K120" s="110"/>
      <c r="L120" s="107"/>
      <c r="M120" s="107"/>
      <c r="N120" s="107"/>
      <c r="O120" s="107"/>
      <c r="P120" s="107"/>
      <c r="Q120" s="107"/>
      <c r="R120" s="107" t="s">
        <v>121</v>
      </c>
      <c r="S120" s="107">
        <v>0</v>
      </c>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x14ac:dyDescent="0.2">
      <c r="A121" s="108">
        <v>76</v>
      </c>
      <c r="B121" s="108" t="s">
        <v>2430</v>
      </c>
      <c r="C121" s="123" t="s">
        <v>2599</v>
      </c>
      <c r="D121" s="141" t="s">
        <v>118</v>
      </c>
      <c r="E121" s="110">
        <v>10</v>
      </c>
      <c r="F121" s="110"/>
      <c r="G121" s="110">
        <f t="shared" si="16"/>
        <v>0</v>
      </c>
      <c r="H121" s="157" t="s">
        <v>811</v>
      </c>
      <c r="I121" s="110">
        <f t="shared" si="14"/>
        <v>0</v>
      </c>
      <c r="J121" s="110"/>
      <c r="K121" s="110"/>
      <c r="L121" s="107"/>
      <c r="M121" s="107"/>
      <c r="N121" s="107"/>
      <c r="O121" s="107"/>
      <c r="P121" s="107"/>
      <c r="Q121" s="107"/>
      <c r="R121" s="107" t="s">
        <v>119</v>
      </c>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x14ac:dyDescent="0.2">
      <c r="A122" s="108">
        <v>77</v>
      </c>
      <c r="B122" s="108" t="s">
        <v>1026</v>
      </c>
      <c r="C122" s="123" t="s">
        <v>1027</v>
      </c>
      <c r="D122" s="141" t="s">
        <v>118</v>
      </c>
      <c r="E122" s="110">
        <v>2</v>
      </c>
      <c r="F122" s="110"/>
      <c r="G122" s="110">
        <f t="shared" si="16"/>
        <v>0</v>
      </c>
      <c r="H122" s="157" t="s">
        <v>811</v>
      </c>
      <c r="I122" s="110">
        <f t="shared" si="14"/>
        <v>0</v>
      </c>
      <c r="J122" s="110"/>
      <c r="K122" s="110"/>
      <c r="L122" s="107"/>
      <c r="M122" s="107"/>
      <c r="N122" s="107"/>
      <c r="O122" s="107"/>
      <c r="P122" s="107"/>
      <c r="Q122" s="107"/>
      <c r="R122" s="107" t="s">
        <v>121</v>
      </c>
      <c r="S122" s="107">
        <v>0</v>
      </c>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x14ac:dyDescent="0.2">
      <c r="A123" s="108">
        <v>78</v>
      </c>
      <c r="B123" s="108" t="s">
        <v>1028</v>
      </c>
      <c r="C123" s="123" t="s">
        <v>1014</v>
      </c>
      <c r="D123" s="141" t="s">
        <v>118</v>
      </c>
      <c r="E123" s="110">
        <v>2</v>
      </c>
      <c r="F123" s="110"/>
      <c r="G123" s="110">
        <f t="shared" si="16"/>
        <v>0</v>
      </c>
      <c r="H123" s="157" t="s">
        <v>811</v>
      </c>
      <c r="I123" s="110">
        <f t="shared" si="14"/>
        <v>0</v>
      </c>
      <c r="J123" s="110"/>
      <c r="K123" s="110"/>
      <c r="L123" s="107"/>
      <c r="M123" s="107"/>
      <c r="N123" s="107"/>
      <c r="O123" s="107"/>
      <c r="P123" s="107"/>
      <c r="Q123" s="107"/>
      <c r="R123" s="107" t="s">
        <v>119</v>
      </c>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x14ac:dyDescent="0.2">
      <c r="A124" s="108">
        <v>79</v>
      </c>
      <c r="B124" s="108" t="s">
        <v>1029</v>
      </c>
      <c r="C124" s="123" t="s">
        <v>1030</v>
      </c>
      <c r="D124" s="141" t="s">
        <v>118</v>
      </c>
      <c r="E124" s="110">
        <v>2</v>
      </c>
      <c r="F124" s="110"/>
      <c r="G124" s="110">
        <f t="shared" si="16"/>
        <v>0</v>
      </c>
      <c r="H124" s="157" t="s">
        <v>811</v>
      </c>
      <c r="I124" s="110">
        <f t="shared" si="14"/>
        <v>0</v>
      </c>
      <c r="J124" s="110"/>
      <c r="K124" s="110"/>
      <c r="L124" s="107"/>
      <c r="M124" s="107"/>
      <c r="N124" s="107"/>
      <c r="O124" s="107"/>
      <c r="P124" s="107"/>
      <c r="Q124" s="107"/>
      <c r="R124" s="107" t="s">
        <v>121</v>
      </c>
      <c r="S124" s="107">
        <v>0</v>
      </c>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x14ac:dyDescent="0.2">
      <c r="A125" s="108">
        <v>80</v>
      </c>
      <c r="B125" s="108" t="s">
        <v>1031</v>
      </c>
      <c r="C125" s="123" t="s">
        <v>1032</v>
      </c>
      <c r="D125" s="141" t="s">
        <v>118</v>
      </c>
      <c r="E125" s="110">
        <v>2</v>
      </c>
      <c r="F125" s="110"/>
      <c r="G125" s="110">
        <f t="shared" si="16"/>
        <v>0</v>
      </c>
      <c r="H125" s="157" t="s">
        <v>811</v>
      </c>
      <c r="I125" s="110">
        <f t="shared" si="14"/>
        <v>0</v>
      </c>
      <c r="J125" s="110"/>
      <c r="K125" s="110"/>
      <c r="L125" s="107"/>
      <c r="M125" s="107"/>
      <c r="N125" s="107"/>
      <c r="O125" s="107"/>
      <c r="P125" s="107"/>
      <c r="Q125" s="107"/>
      <c r="R125" s="107" t="s">
        <v>119</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x14ac:dyDescent="0.2">
      <c r="A126" s="108">
        <v>81</v>
      </c>
      <c r="B126" s="108" t="s">
        <v>1033</v>
      </c>
      <c r="C126" s="123" t="s">
        <v>1034</v>
      </c>
      <c r="D126" s="141" t="s">
        <v>118</v>
      </c>
      <c r="E126" s="110">
        <v>2</v>
      </c>
      <c r="F126" s="110"/>
      <c r="G126" s="110">
        <f t="shared" si="16"/>
        <v>0</v>
      </c>
      <c r="H126" s="157" t="s">
        <v>811</v>
      </c>
      <c r="I126" s="110">
        <f t="shared" si="14"/>
        <v>0</v>
      </c>
      <c r="J126" s="110"/>
      <c r="K126" s="110"/>
      <c r="L126" s="107"/>
      <c r="M126" s="107"/>
      <c r="N126" s="107"/>
      <c r="O126" s="107"/>
      <c r="P126" s="107"/>
      <c r="Q126" s="107"/>
      <c r="R126" s="107" t="s">
        <v>121</v>
      </c>
      <c r="S126" s="107">
        <v>0</v>
      </c>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x14ac:dyDescent="0.2">
      <c r="A127" s="108">
        <v>82</v>
      </c>
      <c r="B127" s="108" t="s">
        <v>1022</v>
      </c>
      <c r="C127" s="123" t="s">
        <v>1023</v>
      </c>
      <c r="D127" s="141" t="s">
        <v>118</v>
      </c>
      <c r="E127" s="110">
        <v>2</v>
      </c>
      <c r="F127" s="110"/>
      <c r="G127" s="110">
        <f t="shared" si="16"/>
        <v>0</v>
      </c>
      <c r="H127" s="157" t="s">
        <v>811</v>
      </c>
      <c r="I127" s="110">
        <f t="shared" si="14"/>
        <v>0</v>
      </c>
      <c r="J127" s="110"/>
      <c r="K127" s="110"/>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x14ac:dyDescent="0.2">
      <c r="A128" s="108">
        <v>83</v>
      </c>
      <c r="B128" s="108" t="s">
        <v>1035</v>
      </c>
      <c r="C128" s="123" t="s">
        <v>1036</v>
      </c>
      <c r="D128" s="141" t="s">
        <v>118</v>
      </c>
      <c r="E128" s="110">
        <v>3</v>
      </c>
      <c r="F128" s="110"/>
      <c r="G128" s="110">
        <f t="shared" si="16"/>
        <v>0</v>
      </c>
      <c r="H128" s="157" t="s">
        <v>811</v>
      </c>
      <c r="I128" s="110">
        <f t="shared" si="14"/>
        <v>0</v>
      </c>
      <c r="J128" s="110"/>
      <c r="K128" s="110"/>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x14ac:dyDescent="0.2">
      <c r="A129" s="108">
        <v>84</v>
      </c>
      <c r="B129" s="108" t="s">
        <v>1037</v>
      </c>
      <c r="C129" s="123" t="s">
        <v>1038</v>
      </c>
      <c r="D129" s="141" t="s">
        <v>118</v>
      </c>
      <c r="E129" s="110">
        <v>3</v>
      </c>
      <c r="F129" s="110"/>
      <c r="G129" s="110">
        <f t="shared" si="16"/>
        <v>0</v>
      </c>
      <c r="H129" s="157" t="s">
        <v>811</v>
      </c>
      <c r="I129" s="110">
        <f t="shared" si="14"/>
        <v>0</v>
      </c>
      <c r="J129" s="110"/>
      <c r="K129" s="110"/>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x14ac:dyDescent="0.2">
      <c r="A130" s="108">
        <v>85</v>
      </c>
      <c r="B130" s="108" t="s">
        <v>1039</v>
      </c>
      <c r="C130" s="123" t="s">
        <v>1040</v>
      </c>
      <c r="D130" s="141" t="s">
        <v>118</v>
      </c>
      <c r="E130" s="110">
        <v>3</v>
      </c>
      <c r="F130" s="110"/>
      <c r="G130" s="110">
        <f t="shared" si="16"/>
        <v>0</v>
      </c>
      <c r="H130" s="157" t="s">
        <v>811</v>
      </c>
      <c r="I130" s="110">
        <f t="shared" si="14"/>
        <v>0</v>
      </c>
      <c r="J130" s="110"/>
      <c r="K130" s="110"/>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x14ac:dyDescent="0.2">
      <c r="A131" s="108">
        <v>86</v>
      </c>
      <c r="B131" s="108" t="s">
        <v>1041</v>
      </c>
      <c r="C131" s="123" t="s">
        <v>1042</v>
      </c>
      <c r="D131" s="141" t="s">
        <v>118</v>
      </c>
      <c r="E131" s="110">
        <v>3</v>
      </c>
      <c r="F131" s="110"/>
      <c r="G131" s="110">
        <f t="shared" si="16"/>
        <v>0</v>
      </c>
      <c r="H131" s="157" t="s">
        <v>811</v>
      </c>
      <c r="I131" s="110">
        <f t="shared" si="14"/>
        <v>0</v>
      </c>
      <c r="J131" s="110"/>
      <c r="K131" s="110"/>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x14ac:dyDescent="0.2">
      <c r="A132" s="108">
        <v>87</v>
      </c>
      <c r="B132" s="108" t="s">
        <v>1043</v>
      </c>
      <c r="C132" s="123" t="s">
        <v>1044</v>
      </c>
      <c r="D132" s="141" t="s">
        <v>118</v>
      </c>
      <c r="E132" s="110">
        <v>3</v>
      </c>
      <c r="F132" s="110"/>
      <c r="G132" s="110">
        <f t="shared" si="16"/>
        <v>0</v>
      </c>
      <c r="H132" s="157" t="s">
        <v>811</v>
      </c>
      <c r="I132" s="110">
        <f t="shared" si="14"/>
        <v>0</v>
      </c>
      <c r="J132" s="110"/>
      <c r="K132" s="110"/>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x14ac:dyDescent="0.2">
      <c r="A133" s="108">
        <v>88</v>
      </c>
      <c r="B133" s="108" t="s">
        <v>1045</v>
      </c>
      <c r="C133" s="123" t="s">
        <v>1046</v>
      </c>
      <c r="D133" s="141" t="s">
        <v>118</v>
      </c>
      <c r="E133" s="110">
        <v>3</v>
      </c>
      <c r="F133" s="110"/>
      <c r="G133" s="110">
        <f t="shared" si="16"/>
        <v>0</v>
      </c>
      <c r="H133" s="157" t="s">
        <v>811</v>
      </c>
      <c r="I133" s="110">
        <f t="shared" si="14"/>
        <v>0</v>
      </c>
      <c r="J133" s="110"/>
      <c r="K133" s="110"/>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x14ac:dyDescent="0.2">
      <c r="A134" s="108">
        <v>89</v>
      </c>
      <c r="B134" s="108" t="s">
        <v>1047</v>
      </c>
      <c r="C134" s="123" t="s">
        <v>1048</v>
      </c>
      <c r="D134" s="141" t="s">
        <v>118</v>
      </c>
      <c r="E134" s="110">
        <v>3</v>
      </c>
      <c r="F134" s="110"/>
      <c r="G134" s="110">
        <f t="shared" si="16"/>
        <v>0</v>
      </c>
      <c r="H134" s="157" t="s">
        <v>811</v>
      </c>
      <c r="I134" s="110">
        <f t="shared" si="14"/>
        <v>0</v>
      </c>
      <c r="J134" s="110"/>
      <c r="K134" s="110"/>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x14ac:dyDescent="0.2">
      <c r="A135" s="108">
        <v>90</v>
      </c>
      <c r="B135" s="108" t="s">
        <v>2431</v>
      </c>
      <c r="C135" s="123" t="s">
        <v>2432</v>
      </c>
      <c r="D135" s="141" t="s">
        <v>118</v>
      </c>
      <c r="E135" s="110">
        <v>6</v>
      </c>
      <c r="F135" s="110"/>
      <c r="G135" s="110">
        <f t="shared" si="16"/>
        <v>0</v>
      </c>
      <c r="H135" s="157" t="s">
        <v>811</v>
      </c>
      <c r="I135" s="110">
        <f t="shared" si="14"/>
        <v>0</v>
      </c>
      <c r="J135" s="110"/>
      <c r="K135" s="110"/>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x14ac:dyDescent="0.2">
      <c r="A136" s="108">
        <v>91</v>
      </c>
      <c r="B136" s="108" t="s">
        <v>2433</v>
      </c>
      <c r="C136" s="123" t="s">
        <v>2434</v>
      </c>
      <c r="D136" s="141" t="s">
        <v>118</v>
      </c>
      <c r="E136" s="110">
        <v>1</v>
      </c>
      <c r="F136" s="110"/>
      <c r="G136" s="110">
        <f t="shared" si="16"/>
        <v>0</v>
      </c>
      <c r="H136" s="157" t="s">
        <v>811</v>
      </c>
      <c r="I136" s="110">
        <f t="shared" si="14"/>
        <v>0</v>
      </c>
      <c r="J136" s="110"/>
      <c r="K136" s="110"/>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x14ac:dyDescent="0.2">
      <c r="A137" s="108">
        <v>92</v>
      </c>
      <c r="B137" s="108" t="s">
        <v>2435</v>
      </c>
      <c r="C137" s="123" t="s">
        <v>2436</v>
      </c>
      <c r="D137" s="141" t="s">
        <v>118</v>
      </c>
      <c r="E137" s="110">
        <v>1</v>
      </c>
      <c r="F137" s="110"/>
      <c r="G137" s="110">
        <f t="shared" si="16"/>
        <v>0</v>
      </c>
      <c r="H137" s="157" t="s">
        <v>811</v>
      </c>
      <c r="I137" s="110">
        <f t="shared" ref="I137:I138" si="17">G137</f>
        <v>0</v>
      </c>
      <c r="J137" s="110"/>
      <c r="K137" s="110"/>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ht="22.5" outlineLevel="1" x14ac:dyDescent="0.2">
      <c r="A138" s="117">
        <v>93</v>
      </c>
      <c r="B138" s="117" t="s">
        <v>2437</v>
      </c>
      <c r="C138" s="196" t="s">
        <v>2438</v>
      </c>
      <c r="D138" s="197" t="s">
        <v>118</v>
      </c>
      <c r="E138" s="118">
        <v>3</v>
      </c>
      <c r="F138" s="118"/>
      <c r="G138" s="118">
        <f t="shared" si="16"/>
        <v>0</v>
      </c>
      <c r="H138" s="159" t="s">
        <v>811</v>
      </c>
      <c r="I138" s="118">
        <f t="shared" si="17"/>
        <v>0</v>
      </c>
      <c r="J138" s="118"/>
      <c r="K138" s="118"/>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13.5" thickBot="1" x14ac:dyDescent="0.25">
      <c r="B139" s="5" t="s">
        <v>134</v>
      </c>
      <c r="C139" s="129" t="s">
        <v>134</v>
      </c>
      <c r="D139" s="7"/>
      <c r="E139" s="136"/>
      <c r="F139" s="4"/>
      <c r="G139" s="4"/>
      <c r="H139" s="7"/>
      <c r="P139">
        <v>12</v>
      </c>
      <c r="Q139">
        <v>21</v>
      </c>
    </row>
    <row r="140" spans="1:47" ht="13.5" thickBot="1" x14ac:dyDescent="0.25">
      <c r="A140" s="119"/>
      <c r="B140" s="120" t="s">
        <v>28</v>
      </c>
      <c r="C140" s="130" t="s">
        <v>134</v>
      </c>
      <c r="D140" s="146"/>
      <c r="E140" s="137"/>
      <c r="F140" s="121"/>
      <c r="G140" s="122">
        <f>G8+G17+G34+G43+G48+G67+G105</f>
        <v>0</v>
      </c>
      <c r="H140" s="7"/>
      <c r="I140" s="239">
        <f>I8+I17+I34+I43+I48+I67+I105</f>
        <v>0</v>
      </c>
      <c r="J140" s="240">
        <f>J8+J17+J34+J43+J48+J67+J105</f>
        <v>0</v>
      </c>
      <c r="K140" s="241">
        <f>K8+K17+K34+K43+K48+K67+K105</f>
        <v>0</v>
      </c>
      <c r="P140" t="e">
        <f>SUMIF(#REF!,P139,G7:G138)</f>
        <v>#REF!</v>
      </c>
      <c r="Q140" t="e">
        <f>SUMIF(#REF!,Q139,G7:G138)</f>
        <v>#REF!</v>
      </c>
      <c r="R140" t="s">
        <v>807</v>
      </c>
    </row>
  </sheetData>
  <sheetProtection password="CCE1" sheet="1" objects="1" scenarios="1"/>
  <protectedRanges>
    <protectedRange sqref="F9:F138"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AU104"/>
  <sheetViews>
    <sheetView showZeros="0" view="pageBreakPreview" zoomScale="85" zoomScaleNormal="100" zoomScaleSheetLayoutView="85" workbookViewId="0">
      <pane ySplit="7" topLeftCell="A8" activePane="bottomLeft" state="frozen"/>
      <selection pane="bottomLeft" activeCell="M23" sqref="M23"/>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817</v>
      </c>
      <c r="D4" s="414"/>
      <c r="E4" s="414"/>
      <c r="F4" s="414"/>
      <c r="G4" s="415"/>
      <c r="R4" t="s">
        <v>104</v>
      </c>
    </row>
    <row r="5" spans="1:47" x14ac:dyDescent="0.2">
      <c r="A5" s="151" t="s">
        <v>105</v>
      </c>
      <c r="B5" s="152"/>
      <c r="C5" s="152"/>
      <c r="D5" s="138"/>
      <c r="E5" s="131"/>
      <c r="F5" s="104"/>
      <c r="G5" s="105"/>
      <c r="R5" t="s">
        <v>106</v>
      </c>
    </row>
    <row r="7" spans="1:47" ht="38.25" x14ac:dyDescent="0.2">
      <c r="A7" s="209" t="s">
        <v>107</v>
      </c>
      <c r="B7" s="115" t="s">
        <v>108</v>
      </c>
      <c r="C7" s="115" t="s">
        <v>109</v>
      </c>
      <c r="D7" s="210" t="s">
        <v>110</v>
      </c>
      <c r="E7" s="211" t="s">
        <v>111</v>
      </c>
      <c r="F7" s="212" t="s">
        <v>112</v>
      </c>
      <c r="G7" s="213" t="s">
        <v>28</v>
      </c>
      <c r="H7" s="214" t="s">
        <v>113</v>
      </c>
      <c r="I7" s="242" t="s">
        <v>2353</v>
      </c>
      <c r="J7" s="242" t="s">
        <v>2354</v>
      </c>
      <c r="K7" s="242" t="s">
        <v>2355</v>
      </c>
    </row>
    <row r="8" spans="1:47" x14ac:dyDescent="0.2">
      <c r="A8" s="109" t="s">
        <v>114</v>
      </c>
      <c r="B8" s="195" t="s">
        <v>1049</v>
      </c>
      <c r="C8" s="125" t="s">
        <v>1050</v>
      </c>
      <c r="D8" s="143"/>
      <c r="E8" s="111"/>
      <c r="F8" s="111"/>
      <c r="G8" s="111">
        <f>SUM(G9:G42)</f>
        <v>0</v>
      </c>
      <c r="H8" s="158"/>
      <c r="I8" s="111">
        <f>SUM(I9:I42)</f>
        <v>0</v>
      </c>
      <c r="J8" s="111"/>
      <c r="K8" s="111">
        <f>SUM(K9:K42)</f>
        <v>0</v>
      </c>
      <c r="R8" t="s">
        <v>115</v>
      </c>
    </row>
    <row r="9" spans="1:47" ht="22.5" outlineLevel="1" x14ac:dyDescent="0.2">
      <c r="A9" s="108">
        <v>1</v>
      </c>
      <c r="B9" s="108" t="s">
        <v>920</v>
      </c>
      <c r="C9" s="123" t="s">
        <v>2439</v>
      </c>
      <c r="D9" s="141" t="s">
        <v>118</v>
      </c>
      <c r="E9" s="110">
        <v>2</v>
      </c>
      <c r="F9" s="110"/>
      <c r="G9" s="110">
        <f t="shared" ref="G9" si="0">F9*E9</f>
        <v>0</v>
      </c>
      <c r="H9" s="157" t="s">
        <v>810</v>
      </c>
      <c r="I9" s="110">
        <f t="shared" ref="I9:I67" si="1">G9</f>
        <v>0</v>
      </c>
      <c r="J9" s="110"/>
      <c r="K9" s="110"/>
      <c r="L9" s="107"/>
      <c r="M9" s="107"/>
      <c r="N9" s="107"/>
      <c r="O9" s="107"/>
      <c r="P9" s="107"/>
      <c r="Q9" s="107"/>
      <c r="R9" s="107" t="s">
        <v>124</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v>2</v>
      </c>
      <c r="B10" s="108" t="s">
        <v>1051</v>
      </c>
      <c r="C10" s="123" t="s">
        <v>1052</v>
      </c>
      <c r="D10" s="141" t="s">
        <v>118</v>
      </c>
      <c r="E10" s="110">
        <v>1</v>
      </c>
      <c r="F10" s="110"/>
      <c r="G10" s="110">
        <f t="shared" ref="G10:G42" si="2">F10*E10</f>
        <v>0</v>
      </c>
      <c r="H10" s="157" t="s">
        <v>811</v>
      </c>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v>3</v>
      </c>
      <c r="B11" s="108" t="s">
        <v>2440</v>
      </c>
      <c r="C11" s="123" t="s">
        <v>2441</v>
      </c>
      <c r="D11" s="141" t="s">
        <v>118</v>
      </c>
      <c r="E11" s="110">
        <v>1</v>
      </c>
      <c r="F11" s="110"/>
      <c r="G11" s="110">
        <f t="shared" si="2"/>
        <v>0</v>
      </c>
      <c r="H11" s="157" t="s">
        <v>811</v>
      </c>
      <c r="I11" s="110">
        <f t="shared" si="1"/>
        <v>0</v>
      </c>
      <c r="J11" s="110"/>
      <c r="K11" s="110"/>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v>4</v>
      </c>
      <c r="B12" s="108" t="s">
        <v>1053</v>
      </c>
      <c r="C12" s="123" t="s">
        <v>1054</v>
      </c>
      <c r="D12" s="141" t="s">
        <v>118</v>
      </c>
      <c r="E12" s="110">
        <v>1</v>
      </c>
      <c r="F12" s="110"/>
      <c r="G12" s="110">
        <f t="shared" si="2"/>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v>5</v>
      </c>
      <c r="B13" s="108" t="s">
        <v>2442</v>
      </c>
      <c r="C13" s="123" t="s">
        <v>2443</v>
      </c>
      <c r="D13" s="141" t="s">
        <v>118</v>
      </c>
      <c r="E13" s="110">
        <v>1</v>
      </c>
      <c r="F13" s="110"/>
      <c r="G13" s="110">
        <f t="shared" si="2"/>
        <v>0</v>
      </c>
      <c r="H13" s="157" t="s">
        <v>811</v>
      </c>
      <c r="I13" s="110">
        <f t="shared" si="1"/>
        <v>0</v>
      </c>
      <c r="J13" s="110"/>
      <c r="K13" s="110"/>
      <c r="L13" s="107"/>
      <c r="M13" s="107"/>
      <c r="N13" s="107"/>
      <c r="O13" s="107"/>
      <c r="P13" s="107"/>
      <c r="Q13" s="107"/>
      <c r="R13" s="107" t="s">
        <v>119</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v>6</v>
      </c>
      <c r="B14" s="108" t="s">
        <v>1055</v>
      </c>
      <c r="C14" s="123" t="s">
        <v>1056</v>
      </c>
      <c r="D14" s="141" t="s">
        <v>118</v>
      </c>
      <c r="E14" s="110">
        <v>1</v>
      </c>
      <c r="F14" s="110"/>
      <c r="G14" s="110">
        <f t="shared" si="2"/>
        <v>0</v>
      </c>
      <c r="H14" s="157" t="s">
        <v>811</v>
      </c>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7</v>
      </c>
      <c r="B15" s="108" t="s">
        <v>2444</v>
      </c>
      <c r="C15" s="123" t="s">
        <v>2445</v>
      </c>
      <c r="D15" s="141" t="s">
        <v>118</v>
      </c>
      <c r="E15" s="110">
        <v>1</v>
      </c>
      <c r="F15" s="110"/>
      <c r="G15" s="110">
        <f t="shared" si="2"/>
        <v>0</v>
      </c>
      <c r="H15" s="157" t="s">
        <v>811</v>
      </c>
      <c r="I15" s="110">
        <f t="shared" si="1"/>
        <v>0</v>
      </c>
      <c r="J15" s="110"/>
      <c r="K15" s="110"/>
      <c r="L15" s="107"/>
      <c r="M15" s="107"/>
      <c r="N15" s="107"/>
      <c r="O15" s="107"/>
      <c r="P15" s="107"/>
      <c r="Q15" s="107"/>
      <c r="R15" s="107" t="s">
        <v>121</v>
      </c>
      <c r="S15" s="107">
        <v>0</v>
      </c>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8</v>
      </c>
      <c r="B16" s="108" t="s">
        <v>1053</v>
      </c>
      <c r="C16" s="123" t="s">
        <v>1057</v>
      </c>
      <c r="D16" s="141" t="s">
        <v>118</v>
      </c>
      <c r="E16" s="110">
        <v>1</v>
      </c>
      <c r="F16" s="110"/>
      <c r="G16" s="110">
        <f t="shared" si="2"/>
        <v>0</v>
      </c>
      <c r="H16" s="157" t="s">
        <v>811</v>
      </c>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v>9</v>
      </c>
      <c r="B17" s="108" t="s">
        <v>1058</v>
      </c>
      <c r="C17" s="123" t="s">
        <v>1059</v>
      </c>
      <c r="D17" s="141" t="s">
        <v>118</v>
      </c>
      <c r="E17" s="110">
        <v>5</v>
      </c>
      <c r="F17" s="110"/>
      <c r="G17" s="110">
        <f t="shared" si="2"/>
        <v>0</v>
      </c>
      <c r="H17" s="157" t="s">
        <v>811</v>
      </c>
      <c r="I17" s="110">
        <f t="shared" si="1"/>
        <v>0</v>
      </c>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v>10</v>
      </c>
      <c r="B18" s="108" t="s">
        <v>989</v>
      </c>
      <c r="C18" s="123" t="s">
        <v>2446</v>
      </c>
      <c r="D18" s="141" t="s">
        <v>118</v>
      </c>
      <c r="E18" s="110">
        <v>2</v>
      </c>
      <c r="F18" s="110"/>
      <c r="G18" s="110">
        <f t="shared" si="2"/>
        <v>0</v>
      </c>
      <c r="H18" s="157" t="s">
        <v>811</v>
      </c>
      <c r="I18" s="110">
        <f t="shared" si="1"/>
        <v>0</v>
      </c>
      <c r="J18" s="110"/>
      <c r="K18" s="110"/>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v>11</v>
      </c>
      <c r="B19" s="108" t="s">
        <v>989</v>
      </c>
      <c r="C19" s="123" t="s">
        <v>1060</v>
      </c>
      <c r="D19" s="141" t="s">
        <v>118</v>
      </c>
      <c r="E19" s="110">
        <v>1</v>
      </c>
      <c r="F19" s="110"/>
      <c r="G19" s="110">
        <f t="shared" si="2"/>
        <v>0</v>
      </c>
      <c r="H19" s="157" t="s">
        <v>811</v>
      </c>
      <c r="I19" s="110">
        <f t="shared" si="1"/>
        <v>0</v>
      </c>
      <c r="J19" s="110"/>
      <c r="K19" s="110"/>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v>12</v>
      </c>
      <c r="B20" s="108" t="s">
        <v>989</v>
      </c>
      <c r="C20" s="123" t="s">
        <v>1061</v>
      </c>
      <c r="D20" s="141" t="s">
        <v>118</v>
      </c>
      <c r="E20" s="110">
        <v>1</v>
      </c>
      <c r="F20" s="110"/>
      <c r="G20" s="110">
        <f t="shared" si="2"/>
        <v>0</v>
      </c>
      <c r="H20" s="157" t="s">
        <v>811</v>
      </c>
      <c r="I20" s="110">
        <f t="shared" si="1"/>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13</v>
      </c>
      <c r="B21" s="108" t="s">
        <v>989</v>
      </c>
      <c r="C21" s="123" t="s">
        <v>1062</v>
      </c>
      <c r="D21" s="141" t="s">
        <v>118</v>
      </c>
      <c r="E21" s="110">
        <v>1</v>
      </c>
      <c r="F21" s="110"/>
      <c r="G21" s="110">
        <f t="shared" si="2"/>
        <v>0</v>
      </c>
      <c r="H21" s="157" t="s">
        <v>811</v>
      </c>
      <c r="I21" s="110">
        <f t="shared" si="1"/>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v>14</v>
      </c>
      <c r="B22" s="108" t="s">
        <v>989</v>
      </c>
      <c r="C22" s="123" t="s">
        <v>2447</v>
      </c>
      <c r="D22" s="141" t="s">
        <v>118</v>
      </c>
      <c r="E22" s="110">
        <v>1</v>
      </c>
      <c r="F22" s="110"/>
      <c r="G22" s="110">
        <f t="shared" si="2"/>
        <v>0</v>
      </c>
      <c r="H22" s="157" t="s">
        <v>811</v>
      </c>
      <c r="I22" s="110">
        <f t="shared" si="1"/>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v>15</v>
      </c>
      <c r="B23" s="108" t="s">
        <v>1063</v>
      </c>
      <c r="C23" s="123" t="s">
        <v>1064</v>
      </c>
      <c r="D23" s="141" t="s">
        <v>118</v>
      </c>
      <c r="E23" s="110">
        <v>6</v>
      </c>
      <c r="F23" s="110"/>
      <c r="G23" s="110">
        <f t="shared" si="2"/>
        <v>0</v>
      </c>
      <c r="H23" s="157" t="s">
        <v>811</v>
      </c>
      <c r="I23" s="110">
        <f t="shared" si="1"/>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v>16</v>
      </c>
      <c r="B24" s="108" t="s">
        <v>1065</v>
      </c>
      <c r="C24" s="123" t="s">
        <v>1066</v>
      </c>
      <c r="D24" s="141" t="s">
        <v>118</v>
      </c>
      <c r="E24" s="110">
        <v>1</v>
      </c>
      <c r="F24" s="110"/>
      <c r="G24" s="110">
        <f t="shared" si="2"/>
        <v>0</v>
      </c>
      <c r="H24" s="157" t="s">
        <v>811</v>
      </c>
      <c r="I24" s="110">
        <f t="shared" si="1"/>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v>17</v>
      </c>
      <c r="B25" s="108" t="s">
        <v>1067</v>
      </c>
      <c r="C25" s="123" t="s">
        <v>1068</v>
      </c>
      <c r="D25" s="141" t="s">
        <v>118</v>
      </c>
      <c r="E25" s="110">
        <v>5</v>
      </c>
      <c r="F25" s="110"/>
      <c r="G25" s="110">
        <f t="shared" si="2"/>
        <v>0</v>
      </c>
      <c r="H25" s="157" t="s">
        <v>811</v>
      </c>
      <c r="I25" s="110">
        <f t="shared" si="1"/>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18</v>
      </c>
      <c r="B26" s="108" t="s">
        <v>1069</v>
      </c>
      <c r="C26" s="123" t="s">
        <v>1070</v>
      </c>
      <c r="D26" s="141" t="s">
        <v>118</v>
      </c>
      <c r="E26" s="110">
        <v>2</v>
      </c>
      <c r="F26" s="110"/>
      <c r="G26" s="110">
        <f t="shared" si="2"/>
        <v>0</v>
      </c>
      <c r="H26" s="157" t="s">
        <v>811</v>
      </c>
      <c r="I26" s="110">
        <f t="shared" si="1"/>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v>19</v>
      </c>
      <c r="B27" s="108" t="s">
        <v>981</v>
      </c>
      <c r="C27" s="123" t="s">
        <v>982</v>
      </c>
      <c r="D27" s="141" t="s">
        <v>118</v>
      </c>
      <c r="E27" s="110">
        <v>2</v>
      </c>
      <c r="F27" s="110"/>
      <c r="G27" s="110">
        <f t="shared" si="2"/>
        <v>0</v>
      </c>
      <c r="H27" s="157" t="s">
        <v>811</v>
      </c>
      <c r="I27" s="110">
        <f t="shared" si="1"/>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v>20</v>
      </c>
      <c r="B28" s="108" t="s">
        <v>1071</v>
      </c>
      <c r="C28" s="123" t="s">
        <v>1072</v>
      </c>
      <c r="D28" s="141" t="s">
        <v>118</v>
      </c>
      <c r="E28" s="110">
        <v>1</v>
      </c>
      <c r="F28" s="110"/>
      <c r="G28" s="110">
        <f t="shared" si="2"/>
        <v>0</v>
      </c>
      <c r="H28" s="157" t="s">
        <v>811</v>
      </c>
      <c r="I28" s="110">
        <f t="shared" si="1"/>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v>21</v>
      </c>
      <c r="B29" s="108" t="s">
        <v>1073</v>
      </c>
      <c r="C29" s="123" t="s">
        <v>1074</v>
      </c>
      <c r="D29" s="141" t="s">
        <v>118</v>
      </c>
      <c r="E29" s="110">
        <v>1</v>
      </c>
      <c r="F29" s="110"/>
      <c r="G29" s="110">
        <f t="shared" si="2"/>
        <v>0</v>
      </c>
      <c r="H29" s="157" t="s">
        <v>811</v>
      </c>
      <c r="I29" s="110">
        <f t="shared" si="1"/>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22</v>
      </c>
      <c r="B30" s="108" t="s">
        <v>2448</v>
      </c>
      <c r="C30" s="123" t="s">
        <v>2449</v>
      </c>
      <c r="D30" s="141" t="s">
        <v>118</v>
      </c>
      <c r="E30" s="110">
        <v>2</v>
      </c>
      <c r="F30" s="110"/>
      <c r="G30" s="110">
        <f t="shared" si="2"/>
        <v>0</v>
      </c>
      <c r="H30" s="157" t="s">
        <v>811</v>
      </c>
      <c r="I30" s="110">
        <f t="shared" si="1"/>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23</v>
      </c>
      <c r="B31" s="108" t="s">
        <v>1075</v>
      </c>
      <c r="C31" s="123" t="s">
        <v>1076</v>
      </c>
      <c r="D31" s="141" t="s">
        <v>118</v>
      </c>
      <c r="E31" s="110">
        <v>6</v>
      </c>
      <c r="F31" s="110"/>
      <c r="G31" s="110">
        <f t="shared" si="2"/>
        <v>0</v>
      </c>
      <c r="H31" s="157" t="s">
        <v>811</v>
      </c>
      <c r="I31" s="110">
        <f t="shared" si="1"/>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24</v>
      </c>
      <c r="B32" s="108" t="s">
        <v>1075</v>
      </c>
      <c r="C32" s="123" t="s">
        <v>1077</v>
      </c>
      <c r="D32" s="141" t="s">
        <v>118</v>
      </c>
      <c r="E32" s="110">
        <v>4</v>
      </c>
      <c r="F32" s="110"/>
      <c r="G32" s="110">
        <f t="shared" si="2"/>
        <v>0</v>
      </c>
      <c r="H32" s="157" t="s">
        <v>811</v>
      </c>
      <c r="I32" s="110">
        <f t="shared" si="1"/>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v>25</v>
      </c>
      <c r="B33" s="108" t="s">
        <v>1078</v>
      </c>
      <c r="C33" s="123" t="s">
        <v>1079</v>
      </c>
      <c r="D33" s="141" t="s">
        <v>118</v>
      </c>
      <c r="E33" s="110">
        <v>4</v>
      </c>
      <c r="F33" s="110"/>
      <c r="G33" s="110">
        <f t="shared" si="2"/>
        <v>0</v>
      </c>
      <c r="H33" s="157" t="s">
        <v>811</v>
      </c>
      <c r="I33" s="110">
        <f t="shared" si="1"/>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26</v>
      </c>
      <c r="B34" s="108" t="s">
        <v>1080</v>
      </c>
      <c r="C34" s="123" t="s">
        <v>1081</v>
      </c>
      <c r="D34" s="141" t="s">
        <v>118</v>
      </c>
      <c r="E34" s="110">
        <v>5</v>
      </c>
      <c r="F34" s="110"/>
      <c r="G34" s="110">
        <f t="shared" si="2"/>
        <v>0</v>
      </c>
      <c r="H34" s="157" t="s">
        <v>811</v>
      </c>
      <c r="I34" s="110">
        <f t="shared" si="1"/>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v>27</v>
      </c>
      <c r="B35" s="108" t="s">
        <v>1082</v>
      </c>
      <c r="C35" s="123" t="s">
        <v>1083</v>
      </c>
      <c r="D35" s="141" t="s">
        <v>118</v>
      </c>
      <c r="E35" s="110">
        <v>25</v>
      </c>
      <c r="F35" s="110"/>
      <c r="G35" s="110">
        <f t="shared" si="2"/>
        <v>0</v>
      </c>
      <c r="H35" s="157" t="s">
        <v>811</v>
      </c>
      <c r="I35" s="110">
        <f t="shared" si="1"/>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28</v>
      </c>
      <c r="B36" s="108" t="s">
        <v>1084</v>
      </c>
      <c r="C36" s="123" t="s">
        <v>1085</v>
      </c>
      <c r="D36" s="141" t="s">
        <v>118</v>
      </c>
      <c r="E36" s="110">
        <v>5</v>
      </c>
      <c r="F36" s="110"/>
      <c r="G36" s="110">
        <f t="shared" si="2"/>
        <v>0</v>
      </c>
      <c r="H36" s="157" t="s">
        <v>811</v>
      </c>
      <c r="I36" s="110">
        <f t="shared" si="1"/>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v>29</v>
      </c>
      <c r="B37" s="108" t="s">
        <v>1086</v>
      </c>
      <c r="C37" s="123" t="s">
        <v>1087</v>
      </c>
      <c r="D37" s="141" t="s">
        <v>118</v>
      </c>
      <c r="E37" s="110">
        <v>10</v>
      </c>
      <c r="F37" s="110"/>
      <c r="G37" s="110">
        <f t="shared" si="2"/>
        <v>0</v>
      </c>
      <c r="H37" s="157" t="s">
        <v>811</v>
      </c>
      <c r="I37" s="110">
        <f t="shared" si="1"/>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v>30</v>
      </c>
      <c r="B38" s="108" t="s">
        <v>1088</v>
      </c>
      <c r="C38" s="123" t="s">
        <v>1089</v>
      </c>
      <c r="D38" s="141" t="s">
        <v>118</v>
      </c>
      <c r="E38" s="110">
        <v>4</v>
      </c>
      <c r="F38" s="110"/>
      <c r="G38" s="110">
        <f t="shared" si="2"/>
        <v>0</v>
      </c>
      <c r="H38" s="157" t="s">
        <v>811</v>
      </c>
      <c r="I38" s="110">
        <f t="shared" si="1"/>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31</v>
      </c>
      <c r="B39" s="108" t="s">
        <v>2450</v>
      </c>
      <c r="C39" s="123" t="s">
        <v>2451</v>
      </c>
      <c r="D39" s="141" t="s">
        <v>118</v>
      </c>
      <c r="E39" s="110">
        <v>4</v>
      </c>
      <c r="F39" s="110"/>
      <c r="G39" s="110">
        <f t="shared" si="2"/>
        <v>0</v>
      </c>
      <c r="H39" s="157" t="s">
        <v>811</v>
      </c>
      <c r="I39" s="110">
        <f t="shared" si="1"/>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v>32</v>
      </c>
      <c r="B40" s="108" t="s">
        <v>2452</v>
      </c>
      <c r="C40" s="123" t="s">
        <v>2453</v>
      </c>
      <c r="D40" s="141" t="s">
        <v>118</v>
      </c>
      <c r="E40" s="110">
        <v>4</v>
      </c>
      <c r="F40" s="110"/>
      <c r="G40" s="110">
        <f t="shared" si="2"/>
        <v>0</v>
      </c>
      <c r="H40" s="157" t="s">
        <v>811</v>
      </c>
      <c r="I40" s="110">
        <f t="shared" si="1"/>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v>33</v>
      </c>
      <c r="B41" s="108" t="s">
        <v>2454</v>
      </c>
      <c r="C41" s="123" t="s">
        <v>2455</v>
      </c>
      <c r="D41" s="141" t="s">
        <v>118</v>
      </c>
      <c r="E41" s="110">
        <v>2</v>
      </c>
      <c r="F41" s="110"/>
      <c r="G41" s="110">
        <f t="shared" si="2"/>
        <v>0</v>
      </c>
      <c r="H41" s="157" t="s">
        <v>811</v>
      </c>
      <c r="I41" s="110">
        <f t="shared" si="1"/>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v>34</v>
      </c>
      <c r="B42" s="108" t="s">
        <v>920</v>
      </c>
      <c r="C42" s="123" t="s">
        <v>2456</v>
      </c>
      <c r="D42" s="141" t="s">
        <v>118</v>
      </c>
      <c r="E42" s="110">
        <v>1</v>
      </c>
      <c r="F42" s="110"/>
      <c r="G42" s="110">
        <f t="shared" si="2"/>
        <v>0</v>
      </c>
      <c r="H42" s="157" t="s">
        <v>810</v>
      </c>
      <c r="I42" s="110"/>
      <c r="J42" s="110"/>
      <c r="K42" s="110">
        <f>G42</f>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x14ac:dyDescent="0.2">
      <c r="A43" s="109" t="s">
        <v>114</v>
      </c>
      <c r="B43" s="195" t="s">
        <v>1090</v>
      </c>
      <c r="C43" s="125" t="s">
        <v>1091</v>
      </c>
      <c r="D43" s="143"/>
      <c r="E43" s="111"/>
      <c r="F43" s="111"/>
      <c r="G43" s="111">
        <f>SUM(G44:G69)</f>
        <v>0</v>
      </c>
      <c r="H43" s="158"/>
      <c r="I43" s="111">
        <f t="shared" si="1"/>
        <v>0</v>
      </c>
      <c r="J43" s="111"/>
      <c r="K43" s="111"/>
      <c r="R43" t="s">
        <v>115</v>
      </c>
    </row>
    <row r="44" spans="1:47" outlineLevel="1" x14ac:dyDescent="0.2">
      <c r="A44" s="108">
        <v>35</v>
      </c>
      <c r="B44" s="108" t="s">
        <v>1092</v>
      </c>
      <c r="C44" s="123" t="s">
        <v>1093</v>
      </c>
      <c r="D44" s="141" t="s">
        <v>179</v>
      </c>
      <c r="E44" s="110">
        <v>57</v>
      </c>
      <c r="F44" s="110"/>
      <c r="G44" s="110">
        <f t="shared" ref="G44:G54" si="3">F44*E44</f>
        <v>0</v>
      </c>
      <c r="H44" s="157" t="s">
        <v>811</v>
      </c>
      <c r="I44" s="110">
        <f t="shared" si="1"/>
        <v>0</v>
      </c>
      <c r="J44" s="110"/>
      <c r="K44" s="110"/>
      <c r="L44" s="107"/>
      <c r="M44" s="107"/>
      <c r="N44" s="107"/>
      <c r="O44" s="107"/>
      <c r="P44" s="107"/>
      <c r="Q44" s="107"/>
      <c r="R44" s="107" t="s">
        <v>119</v>
      </c>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v>36</v>
      </c>
      <c r="B45" s="108" t="s">
        <v>1094</v>
      </c>
      <c r="C45" s="123" t="s">
        <v>1095</v>
      </c>
      <c r="D45" s="141" t="s">
        <v>179</v>
      </c>
      <c r="E45" s="110">
        <v>13</v>
      </c>
      <c r="F45" s="110"/>
      <c r="G45" s="110">
        <f t="shared" si="3"/>
        <v>0</v>
      </c>
      <c r="H45" s="157" t="s">
        <v>811</v>
      </c>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37</v>
      </c>
      <c r="B46" s="108" t="s">
        <v>1096</v>
      </c>
      <c r="C46" s="123" t="s">
        <v>1097</v>
      </c>
      <c r="D46" s="141" t="s">
        <v>179</v>
      </c>
      <c r="E46" s="110">
        <v>124</v>
      </c>
      <c r="F46" s="110"/>
      <c r="G46" s="110">
        <f t="shared" si="3"/>
        <v>0</v>
      </c>
      <c r="H46" s="157" t="s">
        <v>811</v>
      </c>
      <c r="I46" s="110">
        <f t="shared" si="1"/>
        <v>0</v>
      </c>
      <c r="J46" s="110"/>
      <c r="K46" s="110"/>
      <c r="L46" s="107"/>
      <c r="M46" s="107"/>
      <c r="N46" s="107"/>
      <c r="O46" s="107"/>
      <c r="P46" s="107"/>
      <c r="Q46" s="107"/>
      <c r="R46" s="107" t="s">
        <v>183</v>
      </c>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v>38</v>
      </c>
      <c r="B47" s="108" t="s">
        <v>1096</v>
      </c>
      <c r="C47" s="123" t="s">
        <v>1098</v>
      </c>
      <c r="D47" s="141" t="s">
        <v>179</v>
      </c>
      <c r="E47" s="110">
        <v>64.599999999999994</v>
      </c>
      <c r="F47" s="110"/>
      <c r="G47" s="110">
        <f t="shared" si="3"/>
        <v>0</v>
      </c>
      <c r="H47" s="157" t="s">
        <v>811</v>
      </c>
      <c r="I47" s="110">
        <f t="shared" si="1"/>
        <v>0</v>
      </c>
      <c r="J47" s="110"/>
      <c r="K47" s="110"/>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v>39</v>
      </c>
      <c r="B48" s="108" t="s">
        <v>1099</v>
      </c>
      <c r="C48" s="123" t="s">
        <v>1100</v>
      </c>
      <c r="D48" s="141" t="s">
        <v>179</v>
      </c>
      <c r="E48" s="110">
        <v>13.4</v>
      </c>
      <c r="F48" s="110"/>
      <c r="G48" s="110">
        <f t="shared" si="3"/>
        <v>0</v>
      </c>
      <c r="H48" s="157" t="s">
        <v>811</v>
      </c>
      <c r="I48" s="110">
        <f t="shared" si="1"/>
        <v>0</v>
      </c>
      <c r="J48" s="110"/>
      <c r="K48" s="110"/>
      <c r="L48" s="107"/>
      <c r="M48" s="107"/>
      <c r="N48" s="107"/>
      <c r="O48" s="107"/>
      <c r="P48" s="107"/>
      <c r="Q48" s="107"/>
      <c r="R48" s="107" t="s">
        <v>119</v>
      </c>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v>40</v>
      </c>
      <c r="B49" s="108" t="s">
        <v>1099</v>
      </c>
      <c r="C49" s="123" t="s">
        <v>1101</v>
      </c>
      <c r="D49" s="141" t="s">
        <v>179</v>
      </c>
      <c r="E49" s="110">
        <v>9.84</v>
      </c>
      <c r="F49" s="110"/>
      <c r="G49" s="110">
        <f t="shared" si="3"/>
        <v>0</v>
      </c>
      <c r="H49" s="157" t="s">
        <v>811</v>
      </c>
      <c r="I49" s="110">
        <f t="shared" si="1"/>
        <v>0</v>
      </c>
      <c r="J49" s="110"/>
      <c r="K49" s="110"/>
      <c r="L49" s="107"/>
      <c r="M49" s="107"/>
      <c r="N49" s="107"/>
      <c r="O49" s="107"/>
      <c r="P49" s="107"/>
      <c r="Q49" s="107"/>
      <c r="R49" s="107" t="s">
        <v>121</v>
      </c>
      <c r="S49" s="107">
        <v>0</v>
      </c>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v>41</v>
      </c>
      <c r="B50" s="108" t="s">
        <v>1102</v>
      </c>
      <c r="C50" s="123" t="s">
        <v>1103</v>
      </c>
      <c r="D50" s="141" t="s">
        <v>179</v>
      </c>
      <c r="E50" s="110">
        <v>51.36</v>
      </c>
      <c r="F50" s="110"/>
      <c r="G50" s="110">
        <f t="shared" si="3"/>
        <v>0</v>
      </c>
      <c r="H50" s="157" t="s">
        <v>811</v>
      </c>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v>42</v>
      </c>
      <c r="B51" s="108" t="s">
        <v>1102</v>
      </c>
      <c r="C51" s="123" t="s">
        <v>1104</v>
      </c>
      <c r="D51" s="141" t="s">
        <v>179</v>
      </c>
      <c r="E51" s="110">
        <v>24</v>
      </c>
      <c r="F51" s="110"/>
      <c r="G51" s="110">
        <f t="shared" si="3"/>
        <v>0</v>
      </c>
      <c r="H51" s="157" t="s">
        <v>811</v>
      </c>
      <c r="I51" s="110">
        <f t="shared" si="1"/>
        <v>0</v>
      </c>
      <c r="J51" s="110"/>
      <c r="K51" s="110"/>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v>43</v>
      </c>
      <c r="B52" s="108" t="s">
        <v>1105</v>
      </c>
      <c r="C52" s="123" t="s">
        <v>1106</v>
      </c>
      <c r="D52" s="141" t="s">
        <v>179</v>
      </c>
      <c r="E52" s="110">
        <v>57</v>
      </c>
      <c r="F52" s="110"/>
      <c r="G52" s="110">
        <f t="shared" si="3"/>
        <v>0</v>
      </c>
      <c r="H52" s="157" t="s">
        <v>811</v>
      </c>
      <c r="I52" s="110">
        <f t="shared" si="1"/>
        <v>0</v>
      </c>
      <c r="J52" s="110"/>
      <c r="K52" s="110"/>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44</v>
      </c>
      <c r="B53" s="108" t="s">
        <v>1107</v>
      </c>
      <c r="C53" s="123" t="s">
        <v>1108</v>
      </c>
      <c r="D53" s="141" t="s">
        <v>179</v>
      </c>
      <c r="E53" s="110">
        <v>13</v>
      </c>
      <c r="F53" s="110"/>
      <c r="G53" s="110">
        <f t="shared" si="3"/>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v>45</v>
      </c>
      <c r="B54" s="108" t="s">
        <v>1109</v>
      </c>
      <c r="C54" s="123" t="s">
        <v>1110</v>
      </c>
      <c r="D54" s="141" t="s">
        <v>179</v>
      </c>
      <c r="E54" s="110">
        <v>188.6</v>
      </c>
      <c r="F54" s="110"/>
      <c r="G54" s="110">
        <f t="shared" si="3"/>
        <v>0</v>
      </c>
      <c r="H54" s="157" t="s">
        <v>811</v>
      </c>
      <c r="I54" s="110">
        <f t="shared" si="1"/>
        <v>0</v>
      </c>
      <c r="J54" s="110"/>
      <c r="K54" s="110"/>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c r="B55" s="108"/>
      <c r="C55" s="124" t="s">
        <v>1111</v>
      </c>
      <c r="D55" s="142"/>
      <c r="E55" s="133">
        <v>188.60000000000002</v>
      </c>
      <c r="F55" s="110"/>
      <c r="G55" s="110"/>
      <c r="H55" s="157"/>
      <c r="I55" s="110">
        <f t="shared" si="1"/>
        <v>0</v>
      </c>
      <c r="J55" s="110"/>
      <c r="K55" s="110"/>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v>46</v>
      </c>
      <c r="B56" s="108" t="s">
        <v>1112</v>
      </c>
      <c r="C56" s="123" t="s">
        <v>1113</v>
      </c>
      <c r="D56" s="141" t="s">
        <v>179</v>
      </c>
      <c r="E56" s="110">
        <v>23.24</v>
      </c>
      <c r="F56" s="110"/>
      <c r="G56" s="110">
        <f t="shared" ref="G56" si="4">F56*E56</f>
        <v>0</v>
      </c>
      <c r="H56" s="157" t="s">
        <v>811</v>
      </c>
      <c r="I56" s="110">
        <f t="shared" si="1"/>
        <v>0</v>
      </c>
      <c r="J56" s="110"/>
      <c r="K56" s="110"/>
      <c r="L56" s="107"/>
      <c r="M56" s="107"/>
      <c r="N56" s="107"/>
      <c r="O56" s="107"/>
      <c r="P56" s="107"/>
      <c r="Q56" s="107"/>
      <c r="R56" s="107" t="s">
        <v>121</v>
      </c>
      <c r="S56" s="107">
        <v>0</v>
      </c>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c r="C57" s="124" t="s">
        <v>1114</v>
      </c>
      <c r="D57" s="142"/>
      <c r="E57" s="133">
        <v>23.240000000000002</v>
      </c>
      <c r="F57" s="110"/>
      <c r="G57" s="110"/>
      <c r="H57" s="157"/>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v>47</v>
      </c>
      <c r="B58" s="108" t="s">
        <v>1115</v>
      </c>
      <c r="C58" s="123" t="s">
        <v>1116</v>
      </c>
      <c r="D58" s="141" t="s">
        <v>179</v>
      </c>
      <c r="E58" s="110">
        <v>75.36</v>
      </c>
      <c r="F58" s="110"/>
      <c r="G58" s="110">
        <f t="shared" ref="G58" si="5">F58*E58</f>
        <v>0</v>
      </c>
      <c r="H58" s="157" t="s">
        <v>811</v>
      </c>
      <c r="I58" s="110">
        <f t="shared" si="1"/>
        <v>0</v>
      </c>
      <c r="J58" s="110"/>
      <c r="K58" s="110"/>
      <c r="L58" s="107"/>
      <c r="M58" s="107"/>
      <c r="N58" s="107"/>
      <c r="O58" s="107"/>
      <c r="P58" s="107"/>
      <c r="Q58" s="107"/>
      <c r="R58" s="107" t="s">
        <v>119</v>
      </c>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c r="B59" s="108"/>
      <c r="C59" s="124" t="s">
        <v>1117</v>
      </c>
      <c r="D59" s="142"/>
      <c r="E59" s="133">
        <v>75.36</v>
      </c>
      <c r="F59" s="110"/>
      <c r="G59" s="110"/>
      <c r="H59" s="157"/>
      <c r="I59" s="110">
        <f t="shared" si="1"/>
        <v>0</v>
      </c>
      <c r="J59" s="110"/>
      <c r="K59" s="110"/>
      <c r="L59" s="107"/>
      <c r="M59" s="107"/>
      <c r="N59" s="107"/>
      <c r="O59" s="107"/>
      <c r="P59" s="107"/>
      <c r="Q59" s="107"/>
      <c r="R59" s="107" t="s">
        <v>121</v>
      </c>
      <c r="S59" s="107">
        <v>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v>48</v>
      </c>
      <c r="B60" s="108" t="s">
        <v>1118</v>
      </c>
      <c r="C60" s="123" t="s">
        <v>1119</v>
      </c>
      <c r="D60" s="141" t="s">
        <v>179</v>
      </c>
      <c r="E60" s="110">
        <v>57</v>
      </c>
      <c r="F60" s="110"/>
      <c r="G60" s="110">
        <f t="shared" ref="G60:G62" si="6">F60*E60</f>
        <v>0</v>
      </c>
      <c r="H60" s="157" t="s">
        <v>811</v>
      </c>
      <c r="I60" s="110">
        <f t="shared" si="1"/>
        <v>0</v>
      </c>
      <c r="J60" s="110"/>
      <c r="K60" s="110"/>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x14ac:dyDescent="0.2">
      <c r="A61" s="108">
        <v>49</v>
      </c>
      <c r="B61" s="108" t="s">
        <v>1120</v>
      </c>
      <c r="C61" s="123" t="s">
        <v>1121</v>
      </c>
      <c r="D61" s="141" t="s">
        <v>179</v>
      </c>
      <c r="E61" s="110">
        <v>13</v>
      </c>
      <c r="F61" s="110"/>
      <c r="G61" s="110">
        <f t="shared" si="6"/>
        <v>0</v>
      </c>
      <c r="H61" s="157" t="s">
        <v>811</v>
      </c>
      <c r="I61" s="110">
        <f t="shared" si="1"/>
        <v>0</v>
      </c>
      <c r="J61" s="110"/>
      <c r="K61" s="110"/>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v>50</v>
      </c>
      <c r="B62" s="108" t="s">
        <v>1122</v>
      </c>
      <c r="C62" s="123" t="s">
        <v>1123</v>
      </c>
      <c r="D62" s="141" t="s">
        <v>179</v>
      </c>
      <c r="E62" s="110">
        <v>188.6</v>
      </c>
      <c r="F62" s="110"/>
      <c r="G62" s="110">
        <f t="shared" si="6"/>
        <v>0</v>
      </c>
      <c r="H62" s="157" t="s">
        <v>811</v>
      </c>
      <c r="I62" s="110">
        <f t="shared" si="1"/>
        <v>0</v>
      </c>
      <c r="J62" s="110"/>
      <c r="K62" s="110"/>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c r="B63" s="108"/>
      <c r="C63" s="124" t="s">
        <v>1111</v>
      </c>
      <c r="D63" s="142"/>
      <c r="E63" s="133">
        <v>188.60000000000002</v>
      </c>
      <c r="F63" s="110"/>
      <c r="G63" s="110"/>
      <c r="H63" s="157"/>
      <c r="I63" s="110">
        <f t="shared" si="1"/>
        <v>0</v>
      </c>
      <c r="J63" s="110"/>
      <c r="K63" s="110"/>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v>51</v>
      </c>
      <c r="B64" s="108" t="s">
        <v>1124</v>
      </c>
      <c r="C64" s="123" t="s">
        <v>1125</v>
      </c>
      <c r="D64" s="141" t="s">
        <v>179</v>
      </c>
      <c r="E64" s="110">
        <v>23.24</v>
      </c>
      <c r="F64" s="110"/>
      <c r="G64" s="110">
        <f t="shared" ref="G64" si="7">F64*E64</f>
        <v>0</v>
      </c>
      <c r="H64" s="157" t="s">
        <v>811</v>
      </c>
      <c r="I64" s="110">
        <f t="shared" si="1"/>
        <v>0</v>
      </c>
      <c r="J64" s="110"/>
      <c r="K64" s="110"/>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c r="B65" s="108"/>
      <c r="C65" s="124" t="s">
        <v>1114</v>
      </c>
      <c r="D65" s="142"/>
      <c r="E65" s="133">
        <v>23.240000000000002</v>
      </c>
      <c r="F65" s="110"/>
      <c r="G65" s="110"/>
      <c r="H65" s="157"/>
      <c r="I65" s="110">
        <f t="shared" si="1"/>
        <v>0</v>
      </c>
      <c r="J65" s="110"/>
      <c r="K65" s="110"/>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x14ac:dyDescent="0.2">
      <c r="A66" s="108">
        <v>52</v>
      </c>
      <c r="B66" s="108" t="s">
        <v>1126</v>
      </c>
      <c r="C66" s="123" t="s">
        <v>1127</v>
      </c>
      <c r="D66" s="141" t="s">
        <v>179</v>
      </c>
      <c r="E66" s="110">
        <v>75.36</v>
      </c>
      <c r="F66" s="110"/>
      <c r="G66" s="110">
        <f t="shared" ref="G66" si="8">F66*E66</f>
        <v>0</v>
      </c>
      <c r="H66" s="157" t="s">
        <v>811</v>
      </c>
      <c r="I66" s="110">
        <f t="shared" si="1"/>
        <v>0</v>
      </c>
      <c r="J66" s="110"/>
      <c r="K66" s="110"/>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x14ac:dyDescent="0.2">
      <c r="A67" s="108"/>
      <c r="B67" s="108"/>
      <c r="C67" s="124" t="s">
        <v>1117</v>
      </c>
      <c r="D67" s="142"/>
      <c r="E67" s="133">
        <v>75.36</v>
      </c>
      <c r="F67" s="110"/>
      <c r="G67" s="110"/>
      <c r="H67" s="157"/>
      <c r="I67" s="110">
        <f t="shared" si="1"/>
        <v>0</v>
      </c>
      <c r="J67" s="110"/>
      <c r="K67" s="110"/>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x14ac:dyDescent="0.2">
      <c r="A68" s="108">
        <v>53</v>
      </c>
      <c r="B68" s="108" t="s">
        <v>1128</v>
      </c>
      <c r="C68" s="123" t="s">
        <v>1129</v>
      </c>
      <c r="D68" s="141" t="s">
        <v>179</v>
      </c>
      <c r="E68" s="110">
        <v>357.2</v>
      </c>
      <c r="F68" s="110"/>
      <c r="G68" s="110">
        <f t="shared" ref="G68" si="9">F68*E68</f>
        <v>0</v>
      </c>
      <c r="H68" s="157" t="s">
        <v>811</v>
      </c>
      <c r="I68" s="110">
        <f t="shared" ref="I68:I102" si="10">G68</f>
        <v>0</v>
      </c>
      <c r="J68" s="110"/>
      <c r="K68" s="110"/>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c r="B69" s="108"/>
      <c r="C69" s="124" t="s">
        <v>1130</v>
      </c>
      <c r="D69" s="142"/>
      <c r="E69" s="133">
        <v>357.20000000000005</v>
      </c>
      <c r="F69" s="110"/>
      <c r="G69" s="110"/>
      <c r="H69" s="157"/>
      <c r="I69" s="110">
        <f t="shared" si="10"/>
        <v>0</v>
      </c>
      <c r="J69" s="110"/>
      <c r="K69" s="110"/>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x14ac:dyDescent="0.2">
      <c r="A70" s="109" t="s">
        <v>114</v>
      </c>
      <c r="B70" s="195" t="s">
        <v>1131</v>
      </c>
      <c r="C70" s="125" t="s">
        <v>1132</v>
      </c>
      <c r="D70" s="143"/>
      <c r="E70" s="111"/>
      <c r="F70" s="111"/>
      <c r="G70" s="111">
        <f>SUM(G71:G74)</f>
        <v>0</v>
      </c>
      <c r="H70" s="158"/>
      <c r="I70" s="111">
        <f t="shared" si="10"/>
        <v>0</v>
      </c>
      <c r="J70" s="111"/>
      <c r="K70" s="111"/>
      <c r="R70" t="s">
        <v>115</v>
      </c>
    </row>
    <row r="71" spans="1:47" outlineLevel="1" x14ac:dyDescent="0.2">
      <c r="A71" s="108">
        <v>54</v>
      </c>
      <c r="B71" s="108" t="s">
        <v>1133</v>
      </c>
      <c r="C71" s="123" t="s">
        <v>1134</v>
      </c>
      <c r="D71" s="141" t="s">
        <v>118</v>
      </c>
      <c r="E71" s="110">
        <v>11</v>
      </c>
      <c r="F71" s="110"/>
      <c r="G71" s="110">
        <f t="shared" ref="G71:G74" si="11">F71*E71</f>
        <v>0</v>
      </c>
      <c r="H71" s="157" t="s">
        <v>811</v>
      </c>
      <c r="I71" s="110">
        <f t="shared" si="10"/>
        <v>0</v>
      </c>
      <c r="J71" s="110"/>
      <c r="K71" s="110"/>
      <c r="L71" s="107"/>
      <c r="M71" s="107"/>
      <c r="N71" s="107"/>
      <c r="O71" s="107"/>
      <c r="P71" s="107"/>
      <c r="Q71" s="107"/>
      <c r="R71" s="107" t="s">
        <v>119</v>
      </c>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x14ac:dyDescent="0.2">
      <c r="A72" s="108">
        <v>55</v>
      </c>
      <c r="B72" s="108" t="s">
        <v>1135</v>
      </c>
      <c r="C72" s="123" t="s">
        <v>1136</v>
      </c>
      <c r="D72" s="141" t="s">
        <v>118</v>
      </c>
      <c r="E72" s="110">
        <v>4</v>
      </c>
      <c r="F72" s="110"/>
      <c r="G72" s="110">
        <f t="shared" si="11"/>
        <v>0</v>
      </c>
      <c r="H72" s="157" t="s">
        <v>811</v>
      </c>
      <c r="I72" s="110">
        <f t="shared" si="10"/>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v>56</v>
      </c>
      <c r="B73" s="108" t="s">
        <v>1137</v>
      </c>
      <c r="C73" s="123" t="s">
        <v>1138</v>
      </c>
      <c r="D73" s="141" t="s">
        <v>118</v>
      </c>
      <c r="E73" s="110">
        <v>9</v>
      </c>
      <c r="F73" s="110"/>
      <c r="G73" s="110">
        <f t="shared" si="11"/>
        <v>0</v>
      </c>
      <c r="H73" s="157" t="s">
        <v>811</v>
      </c>
      <c r="I73" s="110">
        <f t="shared" si="10"/>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v>57</v>
      </c>
      <c r="B74" s="108" t="s">
        <v>1139</v>
      </c>
      <c r="C74" s="123" t="s">
        <v>1140</v>
      </c>
      <c r="D74" s="141" t="s">
        <v>118</v>
      </c>
      <c r="E74" s="110">
        <v>2</v>
      </c>
      <c r="F74" s="110"/>
      <c r="G74" s="110">
        <f t="shared" si="11"/>
        <v>0</v>
      </c>
      <c r="H74" s="157" t="s">
        <v>811</v>
      </c>
      <c r="I74" s="110">
        <f t="shared" si="10"/>
        <v>0</v>
      </c>
      <c r="J74" s="110"/>
      <c r="K74" s="110"/>
      <c r="L74" s="107"/>
      <c r="M74" s="107"/>
      <c r="N74" s="107"/>
      <c r="O74" s="107"/>
      <c r="P74" s="107"/>
      <c r="Q74" s="107"/>
      <c r="R74" s="107" t="s">
        <v>119</v>
      </c>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x14ac:dyDescent="0.2">
      <c r="A75" s="109" t="s">
        <v>114</v>
      </c>
      <c r="B75" s="195" t="s">
        <v>1141</v>
      </c>
      <c r="C75" s="125" t="s">
        <v>1142</v>
      </c>
      <c r="D75" s="143"/>
      <c r="E75" s="111"/>
      <c r="F75" s="111"/>
      <c r="G75" s="111">
        <f>SUM(G76:G86)</f>
        <v>0</v>
      </c>
      <c r="H75" s="158"/>
      <c r="I75" s="111">
        <f t="shared" si="10"/>
        <v>0</v>
      </c>
      <c r="J75" s="111"/>
      <c r="K75" s="111"/>
      <c r="R75" t="s">
        <v>115</v>
      </c>
    </row>
    <row r="76" spans="1:47" ht="22.5" outlineLevel="1" x14ac:dyDescent="0.2">
      <c r="A76" s="108">
        <v>58</v>
      </c>
      <c r="B76" s="108" t="s">
        <v>1143</v>
      </c>
      <c r="C76" s="123" t="s">
        <v>1144</v>
      </c>
      <c r="D76" s="141" t="s">
        <v>118</v>
      </c>
      <c r="E76" s="110">
        <v>1</v>
      </c>
      <c r="F76" s="110"/>
      <c r="G76" s="110">
        <f t="shared" ref="G76:G86" si="12">F76*E76</f>
        <v>0</v>
      </c>
      <c r="H76" s="157" t="s">
        <v>811</v>
      </c>
      <c r="I76" s="110">
        <f t="shared" si="10"/>
        <v>0</v>
      </c>
      <c r="J76" s="110"/>
      <c r="K76" s="110"/>
      <c r="L76" s="107"/>
      <c r="M76" s="107"/>
      <c r="N76" s="107"/>
      <c r="O76" s="107"/>
      <c r="P76" s="107"/>
      <c r="Q76" s="107"/>
      <c r="R76" s="107" t="s">
        <v>119</v>
      </c>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ht="22.5" outlineLevel="1" x14ac:dyDescent="0.2">
      <c r="A77" s="108">
        <v>59</v>
      </c>
      <c r="B77" s="108" t="s">
        <v>1145</v>
      </c>
      <c r="C77" s="123" t="s">
        <v>1146</v>
      </c>
      <c r="D77" s="141" t="s">
        <v>118</v>
      </c>
      <c r="E77" s="110">
        <v>1</v>
      </c>
      <c r="F77" s="110"/>
      <c r="G77" s="110">
        <f t="shared" si="12"/>
        <v>0</v>
      </c>
      <c r="H77" s="157" t="s">
        <v>811</v>
      </c>
      <c r="I77" s="110">
        <f t="shared" si="10"/>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ht="22.5" outlineLevel="1" x14ac:dyDescent="0.2">
      <c r="A78" s="108">
        <v>60</v>
      </c>
      <c r="B78" s="108" t="s">
        <v>1147</v>
      </c>
      <c r="C78" s="123" t="s">
        <v>1148</v>
      </c>
      <c r="D78" s="141" t="s">
        <v>118</v>
      </c>
      <c r="E78" s="110">
        <v>1</v>
      </c>
      <c r="F78" s="110"/>
      <c r="G78" s="110">
        <f t="shared" si="12"/>
        <v>0</v>
      </c>
      <c r="H78" s="157" t="s">
        <v>811</v>
      </c>
      <c r="I78" s="110">
        <f t="shared" si="10"/>
        <v>0</v>
      </c>
      <c r="J78" s="110"/>
      <c r="K78" s="110"/>
      <c r="L78" s="107"/>
      <c r="M78" s="107"/>
      <c r="N78" s="107"/>
      <c r="O78" s="107"/>
      <c r="P78" s="107"/>
      <c r="Q78" s="107"/>
      <c r="R78" s="107" t="s">
        <v>121</v>
      </c>
      <c r="S78" s="107">
        <v>0</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ht="22.5" outlineLevel="1" x14ac:dyDescent="0.2">
      <c r="A79" s="108">
        <v>61</v>
      </c>
      <c r="B79" s="108" t="s">
        <v>1149</v>
      </c>
      <c r="C79" s="123" t="s">
        <v>1150</v>
      </c>
      <c r="D79" s="141" t="s">
        <v>118</v>
      </c>
      <c r="E79" s="110">
        <v>2</v>
      </c>
      <c r="F79" s="110"/>
      <c r="G79" s="110">
        <f t="shared" si="12"/>
        <v>0</v>
      </c>
      <c r="H79" s="157" t="s">
        <v>811</v>
      </c>
      <c r="I79" s="110">
        <f t="shared" si="10"/>
        <v>0</v>
      </c>
      <c r="J79" s="110"/>
      <c r="K79" s="110"/>
      <c r="L79" s="107"/>
      <c r="M79" s="107"/>
      <c r="N79" s="107"/>
      <c r="O79" s="107"/>
      <c r="P79" s="107"/>
      <c r="Q79" s="107"/>
      <c r="R79" s="107" t="s">
        <v>119</v>
      </c>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2.5" outlineLevel="1" x14ac:dyDescent="0.2">
      <c r="A80" s="108">
        <v>62</v>
      </c>
      <c r="B80" s="108" t="s">
        <v>1151</v>
      </c>
      <c r="C80" s="123" t="s">
        <v>1152</v>
      </c>
      <c r="D80" s="141" t="s">
        <v>118</v>
      </c>
      <c r="E80" s="110">
        <v>2</v>
      </c>
      <c r="F80" s="110"/>
      <c r="G80" s="110">
        <f t="shared" si="12"/>
        <v>0</v>
      </c>
      <c r="H80" s="157" t="s">
        <v>811</v>
      </c>
      <c r="I80" s="110">
        <f t="shared" si="10"/>
        <v>0</v>
      </c>
      <c r="J80" s="110"/>
      <c r="K80" s="110"/>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ht="22.5" outlineLevel="1" x14ac:dyDescent="0.2">
      <c r="A81" s="108">
        <v>63</v>
      </c>
      <c r="B81" s="108" t="s">
        <v>1153</v>
      </c>
      <c r="C81" s="123" t="s">
        <v>1154</v>
      </c>
      <c r="D81" s="141" t="s">
        <v>118</v>
      </c>
      <c r="E81" s="110">
        <v>2</v>
      </c>
      <c r="F81" s="110"/>
      <c r="G81" s="110">
        <f t="shared" si="12"/>
        <v>0</v>
      </c>
      <c r="H81" s="157" t="s">
        <v>811</v>
      </c>
      <c r="I81" s="110">
        <f t="shared" si="10"/>
        <v>0</v>
      </c>
      <c r="J81" s="110"/>
      <c r="K81" s="110"/>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x14ac:dyDescent="0.2">
      <c r="A82" s="108">
        <v>64</v>
      </c>
      <c r="B82" s="108" t="s">
        <v>1155</v>
      </c>
      <c r="C82" s="123" t="s">
        <v>1156</v>
      </c>
      <c r="D82" s="141" t="s">
        <v>118</v>
      </c>
      <c r="E82" s="110">
        <v>9</v>
      </c>
      <c r="F82" s="110"/>
      <c r="G82" s="110">
        <f t="shared" si="12"/>
        <v>0</v>
      </c>
      <c r="H82" s="157" t="s">
        <v>811</v>
      </c>
      <c r="I82" s="110">
        <f t="shared" si="10"/>
        <v>0</v>
      </c>
      <c r="J82" s="110"/>
      <c r="K82" s="110"/>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x14ac:dyDescent="0.2">
      <c r="A83" s="108">
        <v>65</v>
      </c>
      <c r="B83" s="108" t="s">
        <v>1157</v>
      </c>
      <c r="C83" s="123" t="s">
        <v>1158</v>
      </c>
      <c r="D83" s="141" t="s">
        <v>118</v>
      </c>
      <c r="E83" s="110">
        <v>2</v>
      </c>
      <c r="F83" s="110"/>
      <c r="G83" s="110">
        <f t="shared" si="12"/>
        <v>0</v>
      </c>
      <c r="H83" s="157" t="s">
        <v>811</v>
      </c>
      <c r="I83" s="110">
        <f t="shared" si="10"/>
        <v>0</v>
      </c>
      <c r="J83" s="110"/>
      <c r="K83" s="110"/>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x14ac:dyDescent="0.2">
      <c r="A84" s="108">
        <v>66</v>
      </c>
      <c r="B84" s="108" t="s">
        <v>1159</v>
      </c>
      <c r="C84" s="123" t="s">
        <v>1160</v>
      </c>
      <c r="D84" s="141" t="s">
        <v>118</v>
      </c>
      <c r="E84" s="110">
        <v>2</v>
      </c>
      <c r="F84" s="110"/>
      <c r="G84" s="110">
        <f t="shared" si="12"/>
        <v>0</v>
      </c>
      <c r="H84" s="157" t="s">
        <v>811</v>
      </c>
      <c r="I84" s="110">
        <f t="shared" si="10"/>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v>67</v>
      </c>
      <c r="B85" s="108" t="s">
        <v>1161</v>
      </c>
      <c r="C85" s="123" t="s">
        <v>1162</v>
      </c>
      <c r="D85" s="141" t="s">
        <v>160</v>
      </c>
      <c r="E85" s="110">
        <v>30.9</v>
      </c>
      <c r="F85" s="110"/>
      <c r="G85" s="110">
        <f t="shared" si="12"/>
        <v>0</v>
      </c>
      <c r="H85" s="157" t="s">
        <v>811</v>
      </c>
      <c r="I85" s="110">
        <f t="shared" si="10"/>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x14ac:dyDescent="0.2">
      <c r="A86" s="108">
        <v>68</v>
      </c>
      <c r="B86" s="108" t="s">
        <v>1163</v>
      </c>
      <c r="C86" s="123" t="s">
        <v>1164</v>
      </c>
      <c r="D86" s="141" t="s">
        <v>118</v>
      </c>
      <c r="E86" s="110">
        <v>1</v>
      </c>
      <c r="F86" s="110"/>
      <c r="G86" s="110">
        <f t="shared" si="12"/>
        <v>0</v>
      </c>
      <c r="H86" s="157" t="s">
        <v>811</v>
      </c>
      <c r="I86" s="110">
        <f t="shared" si="10"/>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x14ac:dyDescent="0.2">
      <c r="A87" s="109" t="s">
        <v>114</v>
      </c>
      <c r="B87" s="195" t="s">
        <v>1165</v>
      </c>
      <c r="C87" s="125" t="s">
        <v>1166</v>
      </c>
      <c r="D87" s="143"/>
      <c r="E87" s="111"/>
      <c r="F87" s="111"/>
      <c r="G87" s="111">
        <f>SUM(G88:G102)</f>
        <v>0</v>
      </c>
      <c r="H87" s="158"/>
      <c r="I87" s="111">
        <f>SUM(I88:I102)</f>
        <v>0</v>
      </c>
      <c r="J87" s="111"/>
      <c r="K87" s="111">
        <f>SUM(K88:K102)</f>
        <v>0</v>
      </c>
      <c r="R87" t="s">
        <v>115</v>
      </c>
    </row>
    <row r="88" spans="1:47" outlineLevel="1" x14ac:dyDescent="0.2">
      <c r="A88" s="108">
        <v>69</v>
      </c>
      <c r="B88" s="108" t="s">
        <v>1167</v>
      </c>
      <c r="C88" s="123" t="s">
        <v>1168</v>
      </c>
      <c r="D88" s="141" t="s">
        <v>160</v>
      </c>
      <c r="E88" s="110">
        <v>388.6</v>
      </c>
      <c r="F88" s="110"/>
      <c r="G88" s="110">
        <f t="shared" ref="G88:G102" si="13">F88*E88</f>
        <v>0</v>
      </c>
      <c r="H88" s="157" t="s">
        <v>811</v>
      </c>
      <c r="I88" s="110">
        <f t="shared" si="10"/>
        <v>0</v>
      </c>
      <c r="J88" s="110"/>
      <c r="K88" s="110"/>
      <c r="L88" s="107"/>
      <c r="M88" s="107"/>
      <c r="N88" s="107"/>
      <c r="O88" s="107"/>
      <c r="P88" s="107"/>
      <c r="Q88" s="107"/>
      <c r="R88" s="107" t="s">
        <v>119</v>
      </c>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x14ac:dyDescent="0.2">
      <c r="A89" s="108">
        <v>70</v>
      </c>
      <c r="B89" s="108" t="s">
        <v>1167</v>
      </c>
      <c r="C89" s="123" t="s">
        <v>2457</v>
      </c>
      <c r="D89" s="141" t="s">
        <v>160</v>
      </c>
      <c r="E89" s="110">
        <v>388.6</v>
      </c>
      <c r="F89" s="110"/>
      <c r="G89" s="110">
        <f t="shared" si="13"/>
        <v>0</v>
      </c>
      <c r="H89" s="157" t="s">
        <v>811</v>
      </c>
      <c r="I89" s="110">
        <f t="shared" si="10"/>
        <v>0</v>
      </c>
      <c r="J89" s="110"/>
      <c r="K89" s="110"/>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v>71</v>
      </c>
      <c r="B90" s="108" t="s">
        <v>2458</v>
      </c>
      <c r="C90" s="123" t="s">
        <v>2459</v>
      </c>
      <c r="D90" s="141" t="s">
        <v>118</v>
      </c>
      <c r="E90" s="110">
        <v>6</v>
      </c>
      <c r="F90" s="110"/>
      <c r="G90" s="110">
        <f t="shared" si="13"/>
        <v>0</v>
      </c>
      <c r="H90" s="157" t="s">
        <v>811</v>
      </c>
      <c r="I90" s="110">
        <f t="shared" si="10"/>
        <v>0</v>
      </c>
      <c r="J90" s="110"/>
      <c r="K90" s="110"/>
      <c r="L90" s="107"/>
      <c r="M90" s="107"/>
      <c r="N90" s="107"/>
      <c r="O90" s="107"/>
      <c r="P90" s="107"/>
      <c r="Q90" s="107"/>
      <c r="R90" s="107" t="s">
        <v>121</v>
      </c>
      <c r="S90" s="107">
        <v>0</v>
      </c>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x14ac:dyDescent="0.2">
      <c r="A91" s="108">
        <v>72</v>
      </c>
      <c r="B91" s="108" t="s">
        <v>1169</v>
      </c>
      <c r="C91" s="123" t="s">
        <v>1170</v>
      </c>
      <c r="D91" s="141" t="s">
        <v>118</v>
      </c>
      <c r="E91" s="110">
        <v>2</v>
      </c>
      <c r="F91" s="110"/>
      <c r="G91" s="110">
        <f t="shared" si="13"/>
        <v>0</v>
      </c>
      <c r="H91" s="157" t="s">
        <v>811</v>
      </c>
      <c r="I91" s="110">
        <f t="shared" si="10"/>
        <v>0</v>
      </c>
      <c r="J91" s="110"/>
      <c r="K91" s="110"/>
      <c r="L91" s="107"/>
      <c r="M91" s="107"/>
      <c r="N91" s="107"/>
      <c r="O91" s="107"/>
      <c r="P91" s="107"/>
      <c r="Q91" s="107"/>
      <c r="R91" s="107" t="s">
        <v>119</v>
      </c>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x14ac:dyDescent="0.2">
      <c r="A92" s="108">
        <v>73</v>
      </c>
      <c r="B92" s="108" t="s">
        <v>1171</v>
      </c>
      <c r="C92" s="123" t="s">
        <v>1172</v>
      </c>
      <c r="D92" s="141" t="s">
        <v>118</v>
      </c>
      <c r="E92" s="110">
        <v>1</v>
      </c>
      <c r="F92" s="110"/>
      <c r="G92" s="110">
        <f t="shared" si="13"/>
        <v>0</v>
      </c>
      <c r="H92" s="157" t="s">
        <v>811</v>
      </c>
      <c r="I92" s="110">
        <f t="shared" si="10"/>
        <v>0</v>
      </c>
      <c r="J92" s="110"/>
      <c r="K92" s="110"/>
      <c r="L92" s="107"/>
      <c r="M92" s="107"/>
      <c r="N92" s="107"/>
      <c r="O92" s="107"/>
      <c r="P92" s="107"/>
      <c r="Q92" s="107"/>
      <c r="R92" s="107" t="s">
        <v>121</v>
      </c>
      <c r="S92" s="107">
        <v>0</v>
      </c>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x14ac:dyDescent="0.2">
      <c r="A93" s="108">
        <v>74</v>
      </c>
      <c r="B93" s="108" t="s">
        <v>1173</v>
      </c>
      <c r="C93" s="123" t="s">
        <v>1174</v>
      </c>
      <c r="D93" s="141" t="s">
        <v>118</v>
      </c>
      <c r="E93" s="110">
        <v>2</v>
      </c>
      <c r="F93" s="110"/>
      <c r="G93" s="110">
        <f t="shared" si="13"/>
        <v>0</v>
      </c>
      <c r="H93" s="157" t="s">
        <v>811</v>
      </c>
      <c r="I93" s="110">
        <f t="shared" si="10"/>
        <v>0</v>
      </c>
      <c r="J93" s="110"/>
      <c r="K93" s="110"/>
      <c r="L93" s="107"/>
      <c r="M93" s="107"/>
      <c r="N93" s="107"/>
      <c r="O93" s="107"/>
      <c r="P93" s="107"/>
      <c r="Q93" s="107"/>
      <c r="R93" s="107" t="s">
        <v>121</v>
      </c>
      <c r="S93" s="107">
        <v>0</v>
      </c>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v>75</v>
      </c>
      <c r="B94" s="108" t="s">
        <v>1175</v>
      </c>
      <c r="C94" s="123" t="s">
        <v>1176</v>
      </c>
      <c r="D94" s="141" t="s">
        <v>118</v>
      </c>
      <c r="E94" s="110">
        <v>1</v>
      </c>
      <c r="F94" s="110"/>
      <c r="G94" s="110">
        <f t="shared" si="13"/>
        <v>0</v>
      </c>
      <c r="H94" s="157" t="s">
        <v>811</v>
      </c>
      <c r="I94" s="110">
        <f t="shared" si="10"/>
        <v>0</v>
      </c>
      <c r="J94" s="110"/>
      <c r="K94" s="110"/>
      <c r="L94" s="107"/>
      <c r="M94" s="107"/>
      <c r="N94" s="107"/>
      <c r="O94" s="107"/>
      <c r="P94" s="107"/>
      <c r="Q94" s="107"/>
      <c r="R94" s="107" t="s">
        <v>119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x14ac:dyDescent="0.2">
      <c r="A95" s="108">
        <v>76</v>
      </c>
      <c r="B95" s="108" t="s">
        <v>1177</v>
      </c>
      <c r="C95" s="123" t="s">
        <v>1178</v>
      </c>
      <c r="D95" s="141" t="s">
        <v>179</v>
      </c>
      <c r="E95" s="110">
        <v>66.400000000000006</v>
      </c>
      <c r="F95" s="110"/>
      <c r="G95" s="110">
        <f t="shared" si="13"/>
        <v>0</v>
      </c>
      <c r="H95" s="157" t="s">
        <v>811</v>
      </c>
      <c r="I95" s="110">
        <f t="shared" si="10"/>
        <v>0</v>
      </c>
      <c r="J95" s="110"/>
      <c r="K95" s="110"/>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x14ac:dyDescent="0.2">
      <c r="A96" s="108">
        <v>77</v>
      </c>
      <c r="B96" s="108" t="s">
        <v>1179</v>
      </c>
      <c r="C96" s="123" t="s">
        <v>1180</v>
      </c>
      <c r="D96" s="141" t="s">
        <v>179</v>
      </c>
      <c r="E96" s="110">
        <v>22</v>
      </c>
      <c r="F96" s="110"/>
      <c r="G96" s="110">
        <f t="shared" si="13"/>
        <v>0</v>
      </c>
      <c r="H96" s="157" t="s">
        <v>811</v>
      </c>
      <c r="I96" s="110">
        <f t="shared" si="10"/>
        <v>0</v>
      </c>
      <c r="J96" s="110"/>
      <c r="K96" s="110"/>
      <c r="L96" s="107"/>
      <c r="M96" s="107"/>
      <c r="N96" s="107"/>
      <c r="O96" s="107"/>
      <c r="P96" s="107"/>
      <c r="Q96" s="107"/>
      <c r="R96" s="107" t="s">
        <v>121</v>
      </c>
      <c r="S96" s="107">
        <v>0</v>
      </c>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x14ac:dyDescent="0.2">
      <c r="A97" s="108">
        <v>78</v>
      </c>
      <c r="B97" s="108" t="s">
        <v>1181</v>
      </c>
      <c r="C97" s="123" t="s">
        <v>1182</v>
      </c>
      <c r="D97" s="141" t="s">
        <v>179</v>
      </c>
      <c r="E97" s="110">
        <v>1776</v>
      </c>
      <c r="F97" s="110"/>
      <c r="G97" s="110">
        <f t="shared" si="13"/>
        <v>0</v>
      </c>
      <c r="H97" s="157" t="s">
        <v>811</v>
      </c>
      <c r="I97" s="110">
        <f t="shared" si="10"/>
        <v>0</v>
      </c>
      <c r="J97" s="110"/>
      <c r="K97" s="110"/>
      <c r="L97" s="107"/>
      <c r="M97" s="107"/>
      <c r="N97" s="107"/>
      <c r="O97" s="107"/>
      <c r="P97" s="107"/>
      <c r="Q97" s="107"/>
      <c r="R97" s="107" t="s">
        <v>121</v>
      </c>
      <c r="S97" s="107">
        <v>0</v>
      </c>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x14ac:dyDescent="0.2">
      <c r="A98" s="108">
        <v>79</v>
      </c>
      <c r="B98" s="108" t="s">
        <v>1183</v>
      </c>
      <c r="C98" s="123" t="s">
        <v>1184</v>
      </c>
      <c r="D98" s="141" t="s">
        <v>179</v>
      </c>
      <c r="E98" s="110">
        <v>1260.9000000000001</v>
      </c>
      <c r="F98" s="110"/>
      <c r="G98" s="110">
        <f t="shared" si="13"/>
        <v>0</v>
      </c>
      <c r="H98" s="157" t="s">
        <v>811</v>
      </c>
      <c r="I98" s="110">
        <f t="shared" si="10"/>
        <v>0</v>
      </c>
      <c r="J98" s="110"/>
      <c r="K98" s="110"/>
      <c r="L98" s="107"/>
      <c r="M98" s="107"/>
      <c r="N98" s="107"/>
      <c r="O98" s="107"/>
      <c r="P98" s="107"/>
      <c r="Q98" s="107"/>
      <c r="R98" s="107" t="s">
        <v>119</v>
      </c>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x14ac:dyDescent="0.2">
      <c r="A99" s="108">
        <v>80</v>
      </c>
      <c r="B99" s="108" t="s">
        <v>2460</v>
      </c>
      <c r="C99" s="123" t="s">
        <v>2461</v>
      </c>
      <c r="D99" s="141" t="s">
        <v>160</v>
      </c>
      <c r="E99" s="110">
        <v>3125.3</v>
      </c>
      <c r="F99" s="110"/>
      <c r="G99" s="110">
        <f t="shared" si="13"/>
        <v>0</v>
      </c>
      <c r="H99" s="157" t="s">
        <v>811</v>
      </c>
      <c r="I99" s="110">
        <f t="shared" si="10"/>
        <v>0</v>
      </c>
      <c r="J99" s="110"/>
      <c r="K99" s="110"/>
      <c r="L99" s="107"/>
      <c r="M99" s="107"/>
      <c r="N99" s="107"/>
      <c r="O99" s="107"/>
      <c r="P99" s="107"/>
      <c r="Q99" s="107"/>
      <c r="R99" s="107" t="s">
        <v>121</v>
      </c>
      <c r="S99" s="107">
        <v>0</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c r="B100" s="108"/>
      <c r="C100" s="124" t="s">
        <v>1185</v>
      </c>
      <c r="D100" s="142"/>
      <c r="E100" s="133">
        <v>3125.3</v>
      </c>
      <c r="F100" s="110"/>
      <c r="G100" s="110">
        <f t="shared" si="13"/>
        <v>0</v>
      </c>
      <c r="H100" s="157"/>
      <c r="I100" s="110">
        <f t="shared" si="10"/>
        <v>0</v>
      </c>
      <c r="J100" s="110"/>
      <c r="K100" s="110"/>
      <c r="L100" s="107"/>
      <c r="M100" s="107"/>
      <c r="N100" s="107"/>
      <c r="O100" s="107"/>
      <c r="P100" s="107"/>
      <c r="Q100" s="107"/>
      <c r="R100" s="107" t="s">
        <v>121</v>
      </c>
      <c r="S100" s="107">
        <v>0</v>
      </c>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v>81</v>
      </c>
      <c r="B101" s="108" t="s">
        <v>920</v>
      </c>
      <c r="C101" s="123" t="s">
        <v>1186</v>
      </c>
      <c r="D101" s="141" t="s">
        <v>118</v>
      </c>
      <c r="E101" s="110">
        <v>1</v>
      </c>
      <c r="F101" s="110"/>
      <c r="G101" s="110">
        <f t="shared" si="13"/>
        <v>0</v>
      </c>
      <c r="H101" s="157" t="s">
        <v>810</v>
      </c>
      <c r="I101" s="110"/>
      <c r="J101" s="110"/>
      <c r="K101" s="110">
        <f>G101</f>
        <v>0</v>
      </c>
      <c r="L101" s="107"/>
      <c r="M101" s="107"/>
      <c r="N101" s="107"/>
      <c r="O101" s="107"/>
      <c r="P101" s="107"/>
      <c r="Q101" s="107"/>
      <c r="R101" s="107" t="s">
        <v>121</v>
      </c>
      <c r="S101" s="107">
        <v>0</v>
      </c>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17">
        <v>82</v>
      </c>
      <c r="B102" s="117" t="s">
        <v>2462</v>
      </c>
      <c r="C102" s="196" t="s">
        <v>1187</v>
      </c>
      <c r="D102" s="197" t="s">
        <v>118</v>
      </c>
      <c r="E102" s="118">
        <v>1</v>
      </c>
      <c r="F102" s="118"/>
      <c r="G102" s="118">
        <f t="shared" si="13"/>
        <v>0</v>
      </c>
      <c r="H102" s="159" t="s">
        <v>811</v>
      </c>
      <c r="I102" s="118">
        <f t="shared" si="10"/>
        <v>0</v>
      </c>
      <c r="J102" s="118"/>
      <c r="K102" s="118"/>
      <c r="L102" s="107"/>
      <c r="M102" s="107"/>
      <c r="N102" s="107"/>
      <c r="O102" s="107"/>
      <c r="P102" s="107"/>
      <c r="Q102" s="107"/>
      <c r="R102" s="107" t="s">
        <v>119</v>
      </c>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ht="13.5" thickBot="1" x14ac:dyDescent="0.25">
      <c r="B103" s="5" t="s">
        <v>134</v>
      </c>
      <c r="C103" s="129" t="s">
        <v>134</v>
      </c>
      <c r="D103" s="7"/>
      <c r="E103" s="136"/>
      <c r="F103" s="4"/>
      <c r="G103" s="4"/>
      <c r="H103" s="7"/>
      <c r="P103">
        <v>12</v>
      </c>
      <c r="Q103">
        <v>21</v>
      </c>
    </row>
    <row r="104" spans="1:47" ht="13.5" thickBot="1" x14ac:dyDescent="0.25">
      <c r="A104" s="119"/>
      <c r="B104" s="120" t="s">
        <v>28</v>
      </c>
      <c r="C104" s="130" t="s">
        <v>134</v>
      </c>
      <c r="D104" s="146"/>
      <c r="E104" s="137"/>
      <c r="F104" s="121"/>
      <c r="G104" s="122">
        <f>G8+G43+G70+G75+G87</f>
        <v>0</v>
      </c>
      <c r="H104" s="7"/>
      <c r="I104" s="239">
        <f>I8+I43+I70+I75+I87</f>
        <v>0</v>
      </c>
      <c r="J104" s="240">
        <f>J8+J43+J70+J75+J87</f>
        <v>0</v>
      </c>
      <c r="K104" s="241">
        <f>K8+K43+K70+K75+K87</f>
        <v>0</v>
      </c>
      <c r="P104" t="e">
        <f>SUMIF(#REF!,P103,G7:G102)</f>
        <v>#REF!</v>
      </c>
      <c r="Q104" t="e">
        <f>SUMIF(#REF!,Q103,G7:G102)</f>
        <v>#REF!</v>
      </c>
      <c r="R104" t="s">
        <v>807</v>
      </c>
    </row>
  </sheetData>
  <sheetProtection password="CCE1" sheet="1" objects="1" scenarios="1"/>
  <protectedRanges>
    <protectedRange sqref="F9:F10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AU61"/>
  <sheetViews>
    <sheetView showZeros="0" view="pageBreakPreview" zoomScale="70" zoomScaleNormal="100" zoomScaleSheetLayoutView="70" workbookViewId="0">
      <pane ySplit="7" topLeftCell="A8" activePane="bottomLeft" state="frozen"/>
      <selection pane="bottomLeft" activeCell="O15" sqref="O15"/>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818</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1188</v>
      </c>
      <c r="C8" s="115" t="s">
        <v>1189</v>
      </c>
      <c r="D8" s="140"/>
      <c r="E8" s="116"/>
      <c r="F8" s="116"/>
      <c r="G8" s="116">
        <f>SUM(G9:G45)</f>
        <v>0</v>
      </c>
      <c r="H8" s="156"/>
      <c r="I8" s="116">
        <f>G8</f>
        <v>0</v>
      </c>
      <c r="J8" s="116"/>
      <c r="K8" s="116"/>
      <c r="R8" t="s">
        <v>115</v>
      </c>
    </row>
    <row r="9" spans="1:47" ht="258.75" outlineLevel="1" x14ac:dyDescent="0.2">
      <c r="A9" s="108">
        <v>1</v>
      </c>
      <c r="B9" s="108" t="s">
        <v>166</v>
      </c>
      <c r="C9" s="123" t="s">
        <v>1190</v>
      </c>
      <c r="D9" s="141" t="s">
        <v>118</v>
      </c>
      <c r="E9" s="110">
        <v>1</v>
      </c>
      <c r="F9" s="110"/>
      <c r="G9" s="110">
        <f>F9*E9</f>
        <v>0</v>
      </c>
      <c r="H9" s="157" t="s">
        <v>810</v>
      </c>
      <c r="I9" s="110">
        <f t="shared" ref="I9:I53" si="0">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22.5" outlineLevel="1" x14ac:dyDescent="0.2">
      <c r="A10" s="108">
        <v>2</v>
      </c>
      <c r="B10" s="108" t="s">
        <v>169</v>
      </c>
      <c r="C10" s="123" t="s">
        <v>1191</v>
      </c>
      <c r="D10" s="141" t="s">
        <v>118</v>
      </c>
      <c r="E10" s="110">
        <v>3</v>
      </c>
      <c r="F10" s="110"/>
      <c r="G10" s="110">
        <f t="shared" ref="G10:G45" si="1">F10*E10</f>
        <v>0</v>
      </c>
      <c r="H10" s="157" t="s">
        <v>810</v>
      </c>
      <c r="I10" s="110">
        <f t="shared" si="0"/>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x14ac:dyDescent="0.2">
      <c r="A11" s="108">
        <v>3</v>
      </c>
      <c r="B11" s="108" t="s">
        <v>172</v>
      </c>
      <c r="C11" s="123" t="s">
        <v>1192</v>
      </c>
      <c r="D11" s="141" t="s">
        <v>118</v>
      </c>
      <c r="E11" s="110">
        <v>2</v>
      </c>
      <c r="F11" s="110"/>
      <c r="G11" s="110">
        <f t="shared" si="1"/>
        <v>0</v>
      </c>
      <c r="H11" s="157" t="s">
        <v>810</v>
      </c>
      <c r="I11" s="110">
        <f t="shared" si="0"/>
        <v>0</v>
      </c>
      <c r="J11" s="110"/>
      <c r="K11" s="110"/>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x14ac:dyDescent="0.2">
      <c r="A12" s="108">
        <v>4</v>
      </c>
      <c r="B12" s="108" t="s">
        <v>173</v>
      </c>
      <c r="C12" s="123" t="s">
        <v>1193</v>
      </c>
      <c r="D12" s="141" t="s">
        <v>118</v>
      </c>
      <c r="E12" s="110">
        <v>2</v>
      </c>
      <c r="F12" s="110"/>
      <c r="G12" s="110">
        <f t="shared" si="1"/>
        <v>0</v>
      </c>
      <c r="H12" s="157" t="s">
        <v>810</v>
      </c>
      <c r="I12" s="110">
        <f t="shared" si="0"/>
        <v>0</v>
      </c>
      <c r="J12" s="110"/>
      <c r="K12" s="11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x14ac:dyDescent="0.2">
      <c r="A13" s="108">
        <v>5</v>
      </c>
      <c r="B13" s="108" t="s">
        <v>869</v>
      </c>
      <c r="C13" s="123" t="s">
        <v>1194</v>
      </c>
      <c r="D13" s="141" t="s">
        <v>118</v>
      </c>
      <c r="E13" s="110">
        <v>1</v>
      </c>
      <c r="F13" s="110"/>
      <c r="G13" s="110">
        <f t="shared" si="1"/>
        <v>0</v>
      </c>
      <c r="H13" s="157" t="s">
        <v>810</v>
      </c>
      <c r="I13" s="110">
        <f t="shared" si="0"/>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x14ac:dyDescent="0.2">
      <c r="A14" s="108">
        <v>6</v>
      </c>
      <c r="B14" s="108" t="s">
        <v>870</v>
      </c>
      <c r="C14" s="123" t="s">
        <v>1195</v>
      </c>
      <c r="D14" s="141" t="s">
        <v>118</v>
      </c>
      <c r="E14" s="110">
        <v>1</v>
      </c>
      <c r="F14" s="110"/>
      <c r="G14" s="110">
        <f t="shared" si="1"/>
        <v>0</v>
      </c>
      <c r="H14" s="157" t="s">
        <v>810</v>
      </c>
      <c r="I14" s="110">
        <f t="shared" si="0"/>
        <v>0</v>
      </c>
      <c r="J14" s="110"/>
      <c r="K14" s="110"/>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22.5" outlineLevel="1" x14ac:dyDescent="0.2">
      <c r="A15" s="108">
        <v>7</v>
      </c>
      <c r="B15" s="108" t="s">
        <v>872</v>
      </c>
      <c r="C15" s="123" t="s">
        <v>1196</v>
      </c>
      <c r="D15" s="141" t="s">
        <v>118</v>
      </c>
      <c r="E15" s="110">
        <v>2</v>
      </c>
      <c r="F15" s="110"/>
      <c r="G15" s="110">
        <f t="shared" si="1"/>
        <v>0</v>
      </c>
      <c r="H15" s="157" t="s">
        <v>810</v>
      </c>
      <c r="I15" s="110">
        <f t="shared" si="0"/>
        <v>0</v>
      </c>
      <c r="J15" s="110"/>
      <c r="K15" s="110"/>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x14ac:dyDescent="0.2">
      <c r="A16" s="108">
        <v>8</v>
      </c>
      <c r="B16" s="108" t="s">
        <v>873</v>
      </c>
      <c r="C16" s="123" t="s">
        <v>1197</v>
      </c>
      <c r="D16" s="141" t="s">
        <v>118</v>
      </c>
      <c r="E16" s="110">
        <v>1</v>
      </c>
      <c r="F16" s="110"/>
      <c r="G16" s="110">
        <f t="shared" si="1"/>
        <v>0</v>
      </c>
      <c r="H16" s="157" t="s">
        <v>810</v>
      </c>
      <c r="I16" s="110">
        <f t="shared" si="0"/>
        <v>0</v>
      </c>
      <c r="J16" s="110"/>
      <c r="K16" s="110"/>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2.5" outlineLevel="1" x14ac:dyDescent="0.2">
      <c r="A17" s="108">
        <v>9</v>
      </c>
      <c r="B17" s="108" t="s">
        <v>874</v>
      </c>
      <c r="C17" s="123" t="s">
        <v>1198</v>
      </c>
      <c r="D17" s="141" t="s">
        <v>118</v>
      </c>
      <c r="E17" s="110">
        <v>1</v>
      </c>
      <c r="F17" s="110"/>
      <c r="G17" s="110">
        <f t="shared" si="1"/>
        <v>0</v>
      </c>
      <c r="H17" s="157" t="s">
        <v>810</v>
      </c>
      <c r="I17" s="110">
        <f t="shared" si="0"/>
        <v>0</v>
      </c>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x14ac:dyDescent="0.2">
      <c r="A18" s="108">
        <v>10</v>
      </c>
      <c r="B18" s="108" t="s">
        <v>876</v>
      </c>
      <c r="C18" s="123" t="s">
        <v>1199</v>
      </c>
      <c r="D18" s="141" t="s">
        <v>118</v>
      </c>
      <c r="E18" s="110">
        <v>2</v>
      </c>
      <c r="F18" s="110"/>
      <c r="G18" s="110">
        <f t="shared" si="1"/>
        <v>0</v>
      </c>
      <c r="H18" s="157" t="s">
        <v>810</v>
      </c>
      <c r="I18" s="110">
        <f t="shared" si="0"/>
        <v>0</v>
      </c>
      <c r="J18" s="110"/>
      <c r="K18" s="110"/>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33.75" outlineLevel="1" x14ac:dyDescent="0.2">
      <c r="A19" s="108">
        <v>11</v>
      </c>
      <c r="B19" s="108" t="s">
        <v>877</v>
      </c>
      <c r="C19" s="123" t="s">
        <v>1200</v>
      </c>
      <c r="D19" s="141" t="s">
        <v>118</v>
      </c>
      <c r="E19" s="110">
        <v>4</v>
      </c>
      <c r="F19" s="110"/>
      <c r="G19" s="110">
        <f t="shared" si="1"/>
        <v>0</v>
      </c>
      <c r="H19" s="157" t="s">
        <v>810</v>
      </c>
      <c r="I19" s="110">
        <f t="shared" si="0"/>
        <v>0</v>
      </c>
      <c r="J19" s="110"/>
      <c r="K19" s="110"/>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33.75" outlineLevel="1" x14ac:dyDescent="0.2">
      <c r="A20" s="108">
        <v>12</v>
      </c>
      <c r="B20" s="108" t="s">
        <v>1201</v>
      </c>
      <c r="C20" s="123" t="s">
        <v>1202</v>
      </c>
      <c r="D20" s="141" t="s">
        <v>118</v>
      </c>
      <c r="E20" s="110">
        <v>2</v>
      </c>
      <c r="F20" s="110"/>
      <c r="G20" s="110">
        <f t="shared" si="1"/>
        <v>0</v>
      </c>
      <c r="H20" s="157" t="s">
        <v>810</v>
      </c>
      <c r="I20" s="110">
        <f t="shared" si="0"/>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33.75" outlineLevel="1" x14ac:dyDescent="0.2">
      <c r="A21" s="108">
        <v>13</v>
      </c>
      <c r="B21" s="108" t="s">
        <v>878</v>
      </c>
      <c r="C21" s="123" t="s">
        <v>1203</v>
      </c>
      <c r="D21" s="141" t="s">
        <v>118</v>
      </c>
      <c r="E21" s="110">
        <v>1</v>
      </c>
      <c r="F21" s="110"/>
      <c r="G21" s="110">
        <f t="shared" si="1"/>
        <v>0</v>
      </c>
      <c r="H21" s="157" t="s">
        <v>810</v>
      </c>
      <c r="I21" s="110">
        <f t="shared" si="0"/>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33.75" outlineLevel="1" x14ac:dyDescent="0.2">
      <c r="A22" s="108">
        <v>14</v>
      </c>
      <c r="B22" s="108" t="s">
        <v>879</v>
      </c>
      <c r="C22" s="123" t="s">
        <v>1204</v>
      </c>
      <c r="D22" s="141" t="s">
        <v>118</v>
      </c>
      <c r="E22" s="110">
        <v>1</v>
      </c>
      <c r="F22" s="110"/>
      <c r="G22" s="110">
        <f t="shared" si="1"/>
        <v>0</v>
      </c>
      <c r="H22" s="157" t="s">
        <v>810</v>
      </c>
      <c r="I22" s="110">
        <f t="shared" si="0"/>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33.75" outlineLevel="1" x14ac:dyDescent="0.2">
      <c r="A23" s="108">
        <v>15</v>
      </c>
      <c r="B23" s="108" t="s">
        <v>1205</v>
      </c>
      <c r="C23" s="123" t="s">
        <v>1206</v>
      </c>
      <c r="D23" s="141" t="s">
        <v>118</v>
      </c>
      <c r="E23" s="110">
        <v>1</v>
      </c>
      <c r="F23" s="110"/>
      <c r="G23" s="110">
        <f t="shared" si="1"/>
        <v>0</v>
      </c>
      <c r="H23" s="157" t="s">
        <v>810</v>
      </c>
      <c r="I23" s="110">
        <f t="shared" si="0"/>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x14ac:dyDescent="0.2">
      <c r="A24" s="108">
        <v>16</v>
      </c>
      <c r="B24" s="108" t="s">
        <v>880</v>
      </c>
      <c r="C24" s="123" t="s">
        <v>1207</v>
      </c>
      <c r="D24" s="141" t="s">
        <v>118</v>
      </c>
      <c r="E24" s="110">
        <v>5</v>
      </c>
      <c r="F24" s="110"/>
      <c r="G24" s="110">
        <f t="shared" si="1"/>
        <v>0</v>
      </c>
      <c r="H24" s="157" t="s">
        <v>810</v>
      </c>
      <c r="I24" s="110">
        <f t="shared" si="0"/>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x14ac:dyDescent="0.2">
      <c r="A25" s="108">
        <v>17</v>
      </c>
      <c r="B25" s="108" t="s">
        <v>882</v>
      </c>
      <c r="C25" s="123" t="s">
        <v>1208</v>
      </c>
      <c r="D25" s="141" t="s">
        <v>118</v>
      </c>
      <c r="E25" s="110">
        <v>6</v>
      </c>
      <c r="F25" s="110"/>
      <c r="G25" s="110">
        <f t="shared" si="1"/>
        <v>0</v>
      </c>
      <c r="H25" s="157" t="s">
        <v>810</v>
      </c>
      <c r="I25" s="110">
        <f t="shared" si="0"/>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22.5" outlineLevel="1" x14ac:dyDescent="0.2">
      <c r="A26" s="108">
        <v>18</v>
      </c>
      <c r="B26" s="108" t="s">
        <v>883</v>
      </c>
      <c r="C26" s="123" t="s">
        <v>1210</v>
      </c>
      <c r="D26" s="141" t="s">
        <v>118</v>
      </c>
      <c r="E26" s="110">
        <v>6</v>
      </c>
      <c r="F26" s="110"/>
      <c r="G26" s="110">
        <f t="shared" si="1"/>
        <v>0</v>
      </c>
      <c r="H26" s="157" t="s">
        <v>810</v>
      </c>
      <c r="I26" s="110">
        <f t="shared" si="0"/>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x14ac:dyDescent="0.2">
      <c r="A27" s="108">
        <v>19</v>
      </c>
      <c r="B27" s="108" t="s">
        <v>884</v>
      </c>
      <c r="C27" s="123" t="s">
        <v>1211</v>
      </c>
      <c r="D27" s="141" t="s">
        <v>118</v>
      </c>
      <c r="E27" s="110">
        <v>6</v>
      </c>
      <c r="F27" s="110"/>
      <c r="G27" s="110">
        <f t="shared" si="1"/>
        <v>0</v>
      </c>
      <c r="H27" s="157" t="s">
        <v>810</v>
      </c>
      <c r="I27" s="110">
        <f t="shared" si="0"/>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22.5" outlineLevel="1" x14ac:dyDescent="0.2">
      <c r="A28" s="108">
        <v>20</v>
      </c>
      <c r="B28" s="108" t="s">
        <v>885</v>
      </c>
      <c r="C28" s="123" t="s">
        <v>1212</v>
      </c>
      <c r="D28" s="141" t="s">
        <v>118</v>
      </c>
      <c r="E28" s="110">
        <v>14</v>
      </c>
      <c r="F28" s="110"/>
      <c r="G28" s="110">
        <f t="shared" si="1"/>
        <v>0</v>
      </c>
      <c r="H28" s="157" t="s">
        <v>810</v>
      </c>
      <c r="I28" s="110">
        <f t="shared" si="0"/>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22.5" outlineLevel="1" x14ac:dyDescent="0.2">
      <c r="A29" s="108">
        <v>21</v>
      </c>
      <c r="B29" s="108" t="s">
        <v>886</v>
      </c>
      <c r="C29" s="123" t="s">
        <v>1214</v>
      </c>
      <c r="D29" s="141" t="s">
        <v>118</v>
      </c>
      <c r="E29" s="110">
        <v>1</v>
      </c>
      <c r="F29" s="110"/>
      <c r="G29" s="110">
        <f t="shared" si="1"/>
        <v>0</v>
      </c>
      <c r="H29" s="157" t="s">
        <v>810</v>
      </c>
      <c r="I29" s="110">
        <f t="shared" si="0"/>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x14ac:dyDescent="0.2">
      <c r="A30" s="108">
        <v>22</v>
      </c>
      <c r="B30" s="108" t="s">
        <v>887</v>
      </c>
      <c r="C30" s="123" t="s">
        <v>1215</v>
      </c>
      <c r="D30" s="141" t="s">
        <v>118</v>
      </c>
      <c r="E30" s="110">
        <v>23</v>
      </c>
      <c r="F30" s="110"/>
      <c r="G30" s="110">
        <f t="shared" si="1"/>
        <v>0</v>
      </c>
      <c r="H30" s="157" t="s">
        <v>810</v>
      </c>
      <c r="I30" s="110">
        <f t="shared" si="0"/>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23</v>
      </c>
      <c r="B31" s="108" t="s">
        <v>889</v>
      </c>
      <c r="C31" s="123" t="s">
        <v>1217</v>
      </c>
      <c r="D31" s="141" t="s">
        <v>118</v>
      </c>
      <c r="E31" s="110">
        <v>1</v>
      </c>
      <c r="F31" s="110"/>
      <c r="G31" s="110">
        <f t="shared" si="1"/>
        <v>0</v>
      </c>
      <c r="H31" s="157" t="s">
        <v>810</v>
      </c>
      <c r="I31" s="110">
        <f t="shared" si="0"/>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24</v>
      </c>
      <c r="B32" s="108" t="s">
        <v>1218</v>
      </c>
      <c r="C32" s="123" t="s">
        <v>1219</v>
      </c>
      <c r="D32" s="141"/>
      <c r="E32" s="110"/>
      <c r="F32" s="110"/>
      <c r="G32" s="110">
        <f t="shared" si="1"/>
        <v>0</v>
      </c>
      <c r="H32" s="157" t="s">
        <v>810</v>
      </c>
      <c r="I32" s="110">
        <f t="shared" si="0"/>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22.5" outlineLevel="1" x14ac:dyDescent="0.2">
      <c r="A33" s="108">
        <v>25</v>
      </c>
      <c r="B33" s="108" t="s">
        <v>1220</v>
      </c>
      <c r="C33" s="123" t="s">
        <v>1221</v>
      </c>
      <c r="D33" s="141" t="s">
        <v>1222</v>
      </c>
      <c r="E33" s="110">
        <v>9</v>
      </c>
      <c r="F33" s="110"/>
      <c r="G33" s="110">
        <f t="shared" si="1"/>
        <v>0</v>
      </c>
      <c r="H33" s="157" t="s">
        <v>810</v>
      </c>
      <c r="I33" s="110">
        <f t="shared" si="0"/>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ht="22.5" outlineLevel="1" x14ac:dyDescent="0.2">
      <c r="A34" s="108">
        <v>26</v>
      </c>
      <c r="B34" s="108" t="s">
        <v>1224</v>
      </c>
      <c r="C34" s="123" t="s">
        <v>1225</v>
      </c>
      <c r="D34" s="141" t="s">
        <v>1222</v>
      </c>
      <c r="E34" s="110">
        <v>5</v>
      </c>
      <c r="F34" s="110"/>
      <c r="G34" s="110">
        <f t="shared" si="1"/>
        <v>0</v>
      </c>
      <c r="H34" s="157" t="s">
        <v>810</v>
      </c>
      <c r="I34" s="110">
        <f t="shared" si="0"/>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22.5" outlineLevel="1" x14ac:dyDescent="0.2">
      <c r="A35" s="108">
        <v>27</v>
      </c>
      <c r="B35" s="108" t="s">
        <v>1226</v>
      </c>
      <c r="C35" s="123" t="s">
        <v>1227</v>
      </c>
      <c r="D35" s="141" t="s">
        <v>1222</v>
      </c>
      <c r="E35" s="110">
        <v>7</v>
      </c>
      <c r="F35" s="110"/>
      <c r="G35" s="110">
        <f t="shared" si="1"/>
        <v>0</v>
      </c>
      <c r="H35" s="157" t="s">
        <v>810</v>
      </c>
      <c r="I35" s="110">
        <f t="shared" si="0"/>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45" outlineLevel="1" x14ac:dyDescent="0.2">
      <c r="A36" s="108">
        <v>28</v>
      </c>
      <c r="B36" s="108" t="s">
        <v>1229</v>
      </c>
      <c r="C36" s="123" t="s">
        <v>1230</v>
      </c>
      <c r="D36" s="141" t="s">
        <v>160</v>
      </c>
      <c r="E36" s="110">
        <v>214</v>
      </c>
      <c r="F36" s="110"/>
      <c r="G36" s="110">
        <f t="shared" si="1"/>
        <v>0</v>
      </c>
      <c r="H36" s="157" t="s">
        <v>810</v>
      </c>
      <c r="I36" s="110">
        <f t="shared" si="0"/>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56.25" outlineLevel="1" x14ac:dyDescent="0.2">
      <c r="A37" s="108">
        <v>29</v>
      </c>
      <c r="B37" s="108" t="s">
        <v>1231</v>
      </c>
      <c r="C37" s="123" t="s">
        <v>1232</v>
      </c>
      <c r="D37" s="141" t="s">
        <v>160</v>
      </c>
      <c r="E37" s="110">
        <v>70</v>
      </c>
      <c r="F37" s="110"/>
      <c r="G37" s="110">
        <f t="shared" si="1"/>
        <v>0</v>
      </c>
      <c r="H37" s="157" t="s">
        <v>810</v>
      </c>
      <c r="I37" s="110">
        <f t="shared" si="0"/>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ht="22.5" outlineLevel="1" x14ac:dyDescent="0.2">
      <c r="A38" s="108">
        <v>30</v>
      </c>
      <c r="B38" s="108" t="s">
        <v>1233</v>
      </c>
      <c r="C38" s="123" t="s">
        <v>1234</v>
      </c>
      <c r="D38" s="141" t="s">
        <v>1222</v>
      </c>
      <c r="E38" s="110">
        <v>15</v>
      </c>
      <c r="F38" s="110"/>
      <c r="G38" s="110">
        <f t="shared" si="1"/>
        <v>0</v>
      </c>
      <c r="H38" s="157" t="s">
        <v>810</v>
      </c>
      <c r="I38" s="110">
        <f t="shared" si="0"/>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22.5" outlineLevel="1" x14ac:dyDescent="0.2">
      <c r="A39" s="108">
        <v>31</v>
      </c>
      <c r="B39" s="108" t="s">
        <v>1236</v>
      </c>
      <c r="C39" s="123" t="s">
        <v>1237</v>
      </c>
      <c r="D39" s="141" t="s">
        <v>1222</v>
      </c>
      <c r="E39" s="110">
        <v>10</v>
      </c>
      <c r="F39" s="110"/>
      <c r="G39" s="110">
        <f t="shared" si="1"/>
        <v>0</v>
      </c>
      <c r="H39" s="157" t="s">
        <v>810</v>
      </c>
      <c r="I39" s="110">
        <f t="shared" si="0"/>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ht="22.5" outlineLevel="1" x14ac:dyDescent="0.2">
      <c r="A40" s="108">
        <v>32</v>
      </c>
      <c r="B40" s="108" t="s">
        <v>1239</v>
      </c>
      <c r="C40" s="123" t="s">
        <v>1240</v>
      </c>
      <c r="D40" s="141" t="s">
        <v>1222</v>
      </c>
      <c r="E40" s="110">
        <v>50</v>
      </c>
      <c r="F40" s="110"/>
      <c r="G40" s="110">
        <f t="shared" si="1"/>
        <v>0</v>
      </c>
      <c r="H40" s="157" t="s">
        <v>810</v>
      </c>
      <c r="I40" s="110">
        <f t="shared" si="0"/>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33.75" outlineLevel="1" x14ac:dyDescent="0.2">
      <c r="A41" s="108">
        <v>33</v>
      </c>
      <c r="B41" s="108" t="s">
        <v>1241</v>
      </c>
      <c r="C41" s="123" t="s">
        <v>1242</v>
      </c>
      <c r="D41" s="141" t="s">
        <v>160</v>
      </c>
      <c r="E41" s="110">
        <v>10</v>
      </c>
      <c r="F41" s="110"/>
      <c r="G41" s="110">
        <f t="shared" si="1"/>
        <v>0</v>
      </c>
      <c r="H41" s="157" t="s">
        <v>810</v>
      </c>
      <c r="I41" s="110">
        <f t="shared" si="0"/>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67.5" outlineLevel="1" x14ac:dyDescent="0.2">
      <c r="A42" s="108">
        <v>34</v>
      </c>
      <c r="B42" s="108" t="s">
        <v>1243</v>
      </c>
      <c r="C42" s="123" t="s">
        <v>1244</v>
      </c>
      <c r="D42" s="141" t="s">
        <v>160</v>
      </c>
      <c r="E42" s="110">
        <v>69</v>
      </c>
      <c r="F42" s="110"/>
      <c r="G42" s="110">
        <f t="shared" si="1"/>
        <v>0</v>
      </c>
      <c r="H42" s="157" t="s">
        <v>810</v>
      </c>
      <c r="I42" s="110">
        <f t="shared" si="0"/>
        <v>0</v>
      </c>
      <c r="J42" s="110"/>
      <c r="K42" s="110"/>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22.5" outlineLevel="1" x14ac:dyDescent="0.2">
      <c r="A43" s="108">
        <v>35</v>
      </c>
      <c r="B43" s="108" t="s">
        <v>1245</v>
      </c>
      <c r="C43" s="123" t="s">
        <v>1246</v>
      </c>
      <c r="D43" s="141" t="s">
        <v>118</v>
      </c>
      <c r="E43" s="110">
        <v>5</v>
      </c>
      <c r="F43" s="110"/>
      <c r="G43" s="110">
        <f t="shared" si="1"/>
        <v>0</v>
      </c>
      <c r="H43" s="157" t="s">
        <v>810</v>
      </c>
      <c r="I43" s="110">
        <f t="shared" si="0"/>
        <v>0</v>
      </c>
      <c r="J43" s="110"/>
      <c r="K43" s="110"/>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ht="22.5" outlineLevel="1" x14ac:dyDescent="0.2">
      <c r="A44" s="108">
        <v>36</v>
      </c>
      <c r="B44" s="108" t="s">
        <v>1247</v>
      </c>
      <c r="C44" s="123" t="s">
        <v>1248</v>
      </c>
      <c r="D44" s="141" t="s">
        <v>118</v>
      </c>
      <c r="E44" s="110">
        <v>5</v>
      </c>
      <c r="F44" s="110"/>
      <c r="G44" s="110">
        <f t="shared" si="1"/>
        <v>0</v>
      </c>
      <c r="H44" s="157" t="s">
        <v>810</v>
      </c>
      <c r="I44" s="110">
        <f t="shared" si="0"/>
        <v>0</v>
      </c>
      <c r="J44" s="110"/>
      <c r="K44" s="110"/>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ht="45" outlineLevel="1" x14ac:dyDescent="0.2">
      <c r="A45" s="108">
        <v>37</v>
      </c>
      <c r="B45" s="108" t="s">
        <v>1249</v>
      </c>
      <c r="C45" s="123" t="s">
        <v>1250</v>
      </c>
      <c r="D45" s="141" t="s">
        <v>118</v>
      </c>
      <c r="E45" s="110">
        <v>1</v>
      </c>
      <c r="F45" s="110"/>
      <c r="G45" s="110">
        <f t="shared" si="1"/>
        <v>0</v>
      </c>
      <c r="H45" s="157" t="s">
        <v>810</v>
      </c>
      <c r="I45" s="110">
        <f t="shared" si="0"/>
        <v>0</v>
      </c>
      <c r="J45" s="110"/>
      <c r="K45" s="110"/>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x14ac:dyDescent="0.2">
      <c r="A46" s="109" t="s">
        <v>114</v>
      </c>
      <c r="B46" s="195" t="s">
        <v>1251</v>
      </c>
      <c r="C46" s="125" t="s">
        <v>1252</v>
      </c>
      <c r="D46" s="143"/>
      <c r="E46" s="111"/>
      <c r="F46" s="111"/>
      <c r="G46" s="111">
        <f>SUM(G47:G54)</f>
        <v>0</v>
      </c>
      <c r="H46" s="158"/>
      <c r="I46" s="111">
        <f>SUM(I47:I54)</f>
        <v>0</v>
      </c>
      <c r="J46" s="111"/>
      <c r="K46" s="111">
        <f>SUM(K47:K54)</f>
        <v>0</v>
      </c>
      <c r="R46" t="s">
        <v>115</v>
      </c>
    </row>
    <row r="47" spans="1:47" ht="56.25" outlineLevel="1" x14ac:dyDescent="0.2">
      <c r="A47" s="108">
        <v>38</v>
      </c>
      <c r="B47" s="108" t="s">
        <v>225</v>
      </c>
      <c r="C47" s="123" t="s">
        <v>1253</v>
      </c>
      <c r="D47" s="141" t="s">
        <v>118</v>
      </c>
      <c r="E47" s="110">
        <v>1</v>
      </c>
      <c r="F47" s="110"/>
      <c r="G47" s="110">
        <f t="shared" ref="G47:G54" si="2">F47*E47</f>
        <v>0</v>
      </c>
      <c r="H47" s="157" t="s">
        <v>810</v>
      </c>
      <c r="I47" s="110">
        <f t="shared" si="0"/>
        <v>0</v>
      </c>
      <c r="J47" s="110"/>
      <c r="K47" s="110"/>
      <c r="L47" s="107"/>
      <c r="M47" s="107"/>
      <c r="N47" s="107"/>
      <c r="O47" s="107"/>
      <c r="P47" s="107"/>
      <c r="Q47" s="107"/>
      <c r="R47" s="107" t="s">
        <v>124</v>
      </c>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ht="45" outlineLevel="1" x14ac:dyDescent="0.2">
      <c r="A48" s="108">
        <v>39</v>
      </c>
      <c r="B48" s="108" t="s">
        <v>1254</v>
      </c>
      <c r="C48" s="123" t="s">
        <v>1255</v>
      </c>
      <c r="D48" s="141" t="s">
        <v>118</v>
      </c>
      <c r="E48" s="110">
        <v>2</v>
      </c>
      <c r="F48" s="110"/>
      <c r="G48" s="110">
        <f t="shared" si="2"/>
        <v>0</v>
      </c>
      <c r="H48" s="157" t="s">
        <v>810</v>
      </c>
      <c r="I48" s="110">
        <f t="shared" si="0"/>
        <v>0</v>
      </c>
      <c r="J48" s="110"/>
      <c r="K48" s="110"/>
      <c r="L48" s="107"/>
      <c r="M48" s="107"/>
      <c r="N48" s="107"/>
      <c r="O48" s="107"/>
      <c r="P48" s="107"/>
      <c r="Q48" s="107"/>
      <c r="R48" s="107" t="s">
        <v>121</v>
      </c>
      <c r="S48" s="107">
        <v>0</v>
      </c>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56.25" outlineLevel="1" x14ac:dyDescent="0.2">
      <c r="A49" s="108">
        <v>40</v>
      </c>
      <c r="B49" s="108" t="s">
        <v>1256</v>
      </c>
      <c r="C49" s="123" t="s">
        <v>1257</v>
      </c>
      <c r="D49" s="141" t="s">
        <v>118</v>
      </c>
      <c r="E49" s="110">
        <v>1</v>
      </c>
      <c r="F49" s="110"/>
      <c r="G49" s="110">
        <f t="shared" si="2"/>
        <v>0</v>
      </c>
      <c r="H49" s="157" t="s">
        <v>810</v>
      </c>
      <c r="I49" s="110">
        <f t="shared" si="0"/>
        <v>0</v>
      </c>
      <c r="J49" s="110"/>
      <c r="K49" s="110"/>
      <c r="L49" s="107"/>
      <c r="M49" s="107"/>
      <c r="N49" s="107"/>
      <c r="O49" s="107"/>
      <c r="P49" s="107"/>
      <c r="Q49" s="107"/>
      <c r="R49" s="107" t="s">
        <v>119</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ht="45" outlineLevel="1" x14ac:dyDescent="0.2">
      <c r="A50" s="108">
        <v>41</v>
      </c>
      <c r="B50" s="108" t="s">
        <v>1258</v>
      </c>
      <c r="C50" s="123" t="s">
        <v>1255</v>
      </c>
      <c r="D50" s="141" t="s">
        <v>118</v>
      </c>
      <c r="E50" s="110">
        <v>1</v>
      </c>
      <c r="F50" s="110"/>
      <c r="G50" s="110">
        <f t="shared" si="2"/>
        <v>0</v>
      </c>
      <c r="H50" s="157" t="s">
        <v>810</v>
      </c>
      <c r="I50" s="110">
        <f t="shared" si="0"/>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ht="45" outlineLevel="1" x14ac:dyDescent="0.2">
      <c r="A51" s="108">
        <v>42</v>
      </c>
      <c r="B51" s="108" t="s">
        <v>1259</v>
      </c>
      <c r="C51" s="123" t="s">
        <v>1260</v>
      </c>
      <c r="D51" s="141" t="s">
        <v>118</v>
      </c>
      <c r="E51" s="110">
        <v>1</v>
      </c>
      <c r="F51" s="110"/>
      <c r="G51" s="110">
        <f t="shared" si="2"/>
        <v>0</v>
      </c>
      <c r="H51" s="157" t="s">
        <v>810</v>
      </c>
      <c r="I51" s="110">
        <f t="shared" si="0"/>
        <v>0</v>
      </c>
      <c r="J51" s="110"/>
      <c r="K51" s="110"/>
      <c r="L51" s="107"/>
      <c r="M51" s="107"/>
      <c r="N51" s="107"/>
      <c r="O51" s="107"/>
      <c r="P51" s="107"/>
      <c r="Q51" s="107"/>
      <c r="R51" s="107" t="s">
        <v>119</v>
      </c>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78.75" outlineLevel="1" x14ac:dyDescent="0.2">
      <c r="A52" s="108">
        <v>43</v>
      </c>
      <c r="B52" s="108" t="s">
        <v>1261</v>
      </c>
      <c r="C52" s="123" t="s">
        <v>1262</v>
      </c>
      <c r="D52" s="141" t="s">
        <v>1222</v>
      </c>
      <c r="E52" s="110">
        <v>37</v>
      </c>
      <c r="F52" s="110"/>
      <c r="G52" s="110">
        <f t="shared" si="2"/>
        <v>0</v>
      </c>
      <c r="H52" s="157" t="s">
        <v>810</v>
      </c>
      <c r="I52" s="110">
        <f t="shared" si="0"/>
        <v>0</v>
      </c>
      <c r="J52" s="110"/>
      <c r="K52" s="110"/>
      <c r="L52" s="107"/>
      <c r="M52" s="107"/>
      <c r="N52" s="107"/>
      <c r="O52" s="107"/>
      <c r="P52" s="107"/>
      <c r="Q52" s="107"/>
      <c r="R52" s="107" t="s">
        <v>121</v>
      </c>
      <c r="S52" s="107">
        <v>0</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44</v>
      </c>
      <c r="B53" s="108" t="s">
        <v>1264</v>
      </c>
      <c r="C53" s="123" t="s">
        <v>1265</v>
      </c>
      <c r="D53" s="141" t="s">
        <v>118</v>
      </c>
      <c r="E53" s="110">
        <v>6</v>
      </c>
      <c r="F53" s="110"/>
      <c r="G53" s="110">
        <f t="shared" si="2"/>
        <v>0</v>
      </c>
      <c r="H53" s="157" t="s">
        <v>810</v>
      </c>
      <c r="I53" s="110">
        <f t="shared" si="0"/>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2.5" outlineLevel="1" x14ac:dyDescent="0.2">
      <c r="A54" s="108">
        <v>45</v>
      </c>
      <c r="B54" s="108" t="s">
        <v>1266</v>
      </c>
      <c r="C54" s="123" t="s">
        <v>1267</v>
      </c>
      <c r="D54" s="141" t="s">
        <v>118</v>
      </c>
      <c r="E54" s="110">
        <v>1</v>
      </c>
      <c r="F54" s="110"/>
      <c r="G54" s="110">
        <f t="shared" si="2"/>
        <v>0</v>
      </c>
      <c r="H54" s="157" t="s">
        <v>810</v>
      </c>
      <c r="I54" s="110"/>
      <c r="J54" s="110"/>
      <c r="K54" s="110">
        <f t="shared" ref="K54:K59" si="3">G54</f>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x14ac:dyDescent="0.2">
      <c r="A55" s="109" t="s">
        <v>114</v>
      </c>
      <c r="B55" s="195" t="s">
        <v>1268</v>
      </c>
      <c r="C55" s="125" t="s">
        <v>1269</v>
      </c>
      <c r="D55" s="143"/>
      <c r="E55" s="111"/>
      <c r="F55" s="111"/>
      <c r="G55" s="111">
        <f>SUM(G56:G59)</f>
        <v>0</v>
      </c>
      <c r="H55" s="158"/>
      <c r="I55" s="111"/>
      <c r="J55" s="111"/>
      <c r="K55" s="111">
        <f t="shared" si="3"/>
        <v>0</v>
      </c>
      <c r="R55" t="s">
        <v>115</v>
      </c>
    </row>
    <row r="56" spans="1:47" outlineLevel="1" x14ac:dyDescent="0.2">
      <c r="A56" s="108">
        <v>46</v>
      </c>
      <c r="B56" s="108" t="s">
        <v>1092</v>
      </c>
      <c r="C56" s="123" t="s">
        <v>1270</v>
      </c>
      <c r="D56" s="141" t="s">
        <v>118</v>
      </c>
      <c r="E56" s="110">
        <v>1</v>
      </c>
      <c r="F56" s="110"/>
      <c r="G56" s="110">
        <f t="shared" ref="G56:G59" si="4">F56*E56</f>
        <v>0</v>
      </c>
      <c r="H56" s="157" t="s">
        <v>811</v>
      </c>
      <c r="I56" s="110"/>
      <c r="J56" s="110"/>
      <c r="K56" s="110">
        <f t="shared" si="3"/>
        <v>0</v>
      </c>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v>47</v>
      </c>
      <c r="B57" s="108" t="s">
        <v>1094</v>
      </c>
      <c r="C57" s="123" t="s">
        <v>1271</v>
      </c>
      <c r="D57" s="141" t="s">
        <v>118</v>
      </c>
      <c r="E57" s="110">
        <v>1</v>
      </c>
      <c r="F57" s="110"/>
      <c r="G57" s="110">
        <f t="shared" si="4"/>
        <v>0</v>
      </c>
      <c r="H57" s="157" t="s">
        <v>811</v>
      </c>
      <c r="I57" s="110"/>
      <c r="J57" s="110"/>
      <c r="K57" s="110">
        <f t="shared" si="3"/>
        <v>0</v>
      </c>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v>48</v>
      </c>
      <c r="B58" s="108" t="s">
        <v>1096</v>
      </c>
      <c r="C58" s="123" t="s">
        <v>1272</v>
      </c>
      <c r="D58" s="141" t="s">
        <v>118</v>
      </c>
      <c r="E58" s="110">
        <v>1</v>
      </c>
      <c r="F58" s="110"/>
      <c r="G58" s="110">
        <f t="shared" si="4"/>
        <v>0</v>
      </c>
      <c r="H58" s="157" t="s">
        <v>811</v>
      </c>
      <c r="I58" s="110"/>
      <c r="J58" s="110"/>
      <c r="K58" s="110">
        <f t="shared" si="3"/>
        <v>0</v>
      </c>
      <c r="L58" s="107"/>
      <c r="M58" s="107"/>
      <c r="N58" s="107"/>
      <c r="O58" s="107"/>
      <c r="P58" s="107"/>
      <c r="Q58" s="107"/>
      <c r="R58" s="107" t="s">
        <v>121</v>
      </c>
      <c r="S58" s="107">
        <v>0</v>
      </c>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17">
        <v>49</v>
      </c>
      <c r="B59" s="117" t="s">
        <v>1099</v>
      </c>
      <c r="C59" s="196" t="s">
        <v>1273</v>
      </c>
      <c r="D59" s="197" t="s">
        <v>118</v>
      </c>
      <c r="E59" s="118">
        <v>1</v>
      </c>
      <c r="F59" s="118"/>
      <c r="G59" s="118">
        <f t="shared" si="4"/>
        <v>0</v>
      </c>
      <c r="H59" s="159" t="s">
        <v>811</v>
      </c>
      <c r="I59" s="118"/>
      <c r="J59" s="118"/>
      <c r="K59" s="118">
        <f t="shared" si="3"/>
        <v>0</v>
      </c>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ht="13.5" thickBot="1" x14ac:dyDescent="0.25">
      <c r="B60" s="5" t="s">
        <v>134</v>
      </c>
      <c r="C60" s="129" t="s">
        <v>134</v>
      </c>
      <c r="D60" s="7"/>
      <c r="E60" s="136"/>
      <c r="F60" s="4"/>
      <c r="G60" s="4"/>
      <c r="H60" s="7"/>
      <c r="P60">
        <v>12</v>
      </c>
      <c r="Q60">
        <v>21</v>
      </c>
    </row>
    <row r="61" spans="1:47" ht="13.5" thickBot="1" x14ac:dyDescent="0.25">
      <c r="A61" s="119"/>
      <c r="B61" s="120" t="s">
        <v>28</v>
      </c>
      <c r="C61" s="130" t="s">
        <v>134</v>
      </c>
      <c r="D61" s="146"/>
      <c r="E61" s="137"/>
      <c r="F61" s="121"/>
      <c r="G61" s="122">
        <f>G8+G46+G55</f>
        <v>0</v>
      </c>
      <c r="H61" s="7"/>
      <c r="I61" s="239">
        <f t="shared" ref="I61:K61" si="5">I8+I46+I55</f>
        <v>0</v>
      </c>
      <c r="J61" s="240">
        <f t="shared" si="5"/>
        <v>0</v>
      </c>
      <c r="K61" s="241">
        <f t="shared" si="5"/>
        <v>0</v>
      </c>
      <c r="P61" t="e">
        <f>SUMIF(#REF!,P60,G7:G59)</f>
        <v>#REF!</v>
      </c>
      <c r="Q61" t="e">
        <f>SUMIF(#REF!,Q60,G7:G59)</f>
        <v>#REF!</v>
      </c>
      <c r="R61" t="s">
        <v>807</v>
      </c>
    </row>
  </sheetData>
  <sheetProtection password="CCE1" sheet="1" objects="1" scenarios="1"/>
  <protectedRanges>
    <protectedRange sqref="F9:F5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AU223"/>
  <sheetViews>
    <sheetView showZeros="0" view="pageBreakPreview" zoomScale="85" zoomScaleNormal="85" zoomScaleSheetLayoutView="85" workbookViewId="0">
      <pane ySplit="7" topLeftCell="A187" activePane="bottomLeft" state="frozen"/>
      <selection pane="bottomLeft" activeCell="C196" sqref="C196"/>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819</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1274</v>
      </c>
      <c r="C8" s="115" t="s">
        <v>1275</v>
      </c>
      <c r="D8" s="140"/>
      <c r="E8" s="116"/>
      <c r="F8" s="116"/>
      <c r="G8" s="116">
        <f>SUM(G9:G120)</f>
        <v>0</v>
      </c>
      <c r="H8" s="156"/>
      <c r="I8" s="116">
        <f>SUM(I15:I120)</f>
        <v>0</v>
      </c>
      <c r="J8" s="116"/>
      <c r="K8" s="116">
        <f>SUM(K15:K120)</f>
        <v>0</v>
      </c>
      <c r="R8" t="s">
        <v>115</v>
      </c>
    </row>
    <row r="9" spans="1:47" outlineLevel="1" x14ac:dyDescent="0.2">
      <c r="A9" s="108">
        <v>1</v>
      </c>
      <c r="B9" s="108" t="s">
        <v>1276</v>
      </c>
      <c r="C9" s="123" t="s">
        <v>1277</v>
      </c>
      <c r="D9" s="141"/>
      <c r="E9" s="110"/>
      <c r="F9" s="110"/>
      <c r="G9" s="110">
        <f>F9*E9</f>
        <v>0</v>
      </c>
      <c r="H9" s="157"/>
      <c r="I9" s="110">
        <f t="shared" ref="I9:I72" si="0">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578</v>
      </c>
      <c r="D10" s="142"/>
      <c r="E10" s="133"/>
      <c r="F10" s="110"/>
      <c r="G10" s="110">
        <f t="shared" ref="G10:G73" si="1">F10*E10</f>
        <v>0</v>
      </c>
      <c r="H10" s="157"/>
      <c r="I10" s="110">
        <f t="shared" si="0"/>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x14ac:dyDescent="0.2">
      <c r="A11" s="108"/>
      <c r="B11" s="108"/>
      <c r="C11" s="124" t="s">
        <v>1278</v>
      </c>
      <c r="D11" s="142"/>
      <c r="E11" s="133"/>
      <c r="F11" s="110"/>
      <c r="G11" s="110">
        <f t="shared" si="1"/>
        <v>0</v>
      </c>
      <c r="H11" s="157"/>
      <c r="I11" s="110">
        <f t="shared" si="0"/>
        <v>0</v>
      </c>
      <c r="J11" s="110"/>
      <c r="K11" s="110"/>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x14ac:dyDescent="0.2">
      <c r="A12" s="108"/>
      <c r="B12" s="108"/>
      <c r="C12" s="124" t="s">
        <v>1279</v>
      </c>
      <c r="D12" s="142"/>
      <c r="E12" s="133"/>
      <c r="F12" s="110"/>
      <c r="G12" s="110">
        <f t="shared" si="1"/>
        <v>0</v>
      </c>
      <c r="H12" s="157"/>
      <c r="I12" s="110">
        <f t="shared" si="0"/>
        <v>0</v>
      </c>
      <c r="J12" s="110"/>
      <c r="K12" s="110"/>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x14ac:dyDescent="0.2">
      <c r="A13" s="108"/>
      <c r="B13" s="108"/>
      <c r="C13" s="124" t="s">
        <v>1280</v>
      </c>
      <c r="D13" s="142"/>
      <c r="E13" s="133"/>
      <c r="F13" s="110"/>
      <c r="G13" s="110">
        <f t="shared" si="1"/>
        <v>0</v>
      </c>
      <c r="H13" s="157"/>
      <c r="I13" s="110">
        <f t="shared" si="0"/>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c r="B14" s="108"/>
      <c r="C14" s="124" t="s">
        <v>585</v>
      </c>
      <c r="D14" s="142"/>
      <c r="E14" s="133"/>
      <c r="F14" s="110"/>
      <c r="G14" s="110">
        <f t="shared" si="1"/>
        <v>0</v>
      </c>
      <c r="H14" s="157"/>
      <c r="I14" s="110">
        <f t="shared" si="0"/>
        <v>0</v>
      </c>
      <c r="J14" s="110"/>
      <c r="K14" s="110"/>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33.75" outlineLevel="1" x14ac:dyDescent="0.2">
      <c r="A15" s="108">
        <v>2</v>
      </c>
      <c r="B15" s="108" t="s">
        <v>1281</v>
      </c>
      <c r="C15" s="123" t="s">
        <v>1282</v>
      </c>
      <c r="D15" s="141" t="s">
        <v>118</v>
      </c>
      <c r="E15" s="110">
        <v>1</v>
      </c>
      <c r="F15" s="110"/>
      <c r="G15" s="110">
        <f t="shared" si="1"/>
        <v>0</v>
      </c>
      <c r="H15" s="157" t="s">
        <v>810</v>
      </c>
      <c r="I15" s="110"/>
      <c r="J15" s="110"/>
      <c r="K15" s="110">
        <f>G15</f>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x14ac:dyDescent="0.2">
      <c r="A16" s="108">
        <v>3</v>
      </c>
      <c r="B16" s="108" t="s">
        <v>1283</v>
      </c>
      <c r="C16" s="123" t="s">
        <v>1284</v>
      </c>
      <c r="D16" s="141" t="s">
        <v>118</v>
      </c>
      <c r="E16" s="110">
        <v>1</v>
      </c>
      <c r="F16" s="110"/>
      <c r="G16" s="110">
        <f t="shared" si="1"/>
        <v>0</v>
      </c>
      <c r="H16" s="157" t="s">
        <v>810</v>
      </c>
      <c r="I16" s="110"/>
      <c r="J16" s="110"/>
      <c r="K16" s="110">
        <f t="shared" ref="K16:K19" si="2">G16</f>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2.5" outlineLevel="1" x14ac:dyDescent="0.2">
      <c r="A17" s="108">
        <v>4</v>
      </c>
      <c r="B17" s="108" t="s">
        <v>1285</v>
      </c>
      <c r="C17" s="123" t="s">
        <v>1286</v>
      </c>
      <c r="D17" s="141" t="s">
        <v>118</v>
      </c>
      <c r="E17" s="110">
        <v>1</v>
      </c>
      <c r="F17" s="110"/>
      <c r="G17" s="110">
        <f t="shared" si="1"/>
        <v>0</v>
      </c>
      <c r="H17" s="157" t="s">
        <v>810</v>
      </c>
      <c r="I17" s="110"/>
      <c r="J17" s="110"/>
      <c r="K17" s="110">
        <f t="shared" si="2"/>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x14ac:dyDescent="0.2">
      <c r="A18" s="108">
        <v>5</v>
      </c>
      <c r="B18" s="108" t="s">
        <v>1287</v>
      </c>
      <c r="C18" s="123" t="s">
        <v>1288</v>
      </c>
      <c r="D18" s="141" t="s">
        <v>118</v>
      </c>
      <c r="E18" s="110">
        <v>1</v>
      </c>
      <c r="F18" s="110"/>
      <c r="G18" s="110">
        <f t="shared" si="1"/>
        <v>0</v>
      </c>
      <c r="H18" s="157" t="s">
        <v>810</v>
      </c>
      <c r="I18" s="110"/>
      <c r="J18" s="110"/>
      <c r="K18" s="110">
        <f t="shared" si="2"/>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22.5" outlineLevel="1" x14ac:dyDescent="0.2">
      <c r="A19" s="108">
        <v>6</v>
      </c>
      <c r="B19" s="108" t="s">
        <v>1289</v>
      </c>
      <c r="C19" s="123" t="s">
        <v>1290</v>
      </c>
      <c r="D19" s="141" t="s">
        <v>118</v>
      </c>
      <c r="E19" s="110">
        <v>1</v>
      </c>
      <c r="F19" s="110"/>
      <c r="G19" s="110">
        <f t="shared" si="1"/>
        <v>0</v>
      </c>
      <c r="H19" s="157" t="s">
        <v>810</v>
      </c>
      <c r="I19" s="110"/>
      <c r="J19" s="110"/>
      <c r="K19" s="110">
        <f t="shared" si="2"/>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x14ac:dyDescent="0.2">
      <c r="A20" s="108">
        <v>7</v>
      </c>
      <c r="B20" s="108" t="s">
        <v>1291</v>
      </c>
      <c r="C20" s="123" t="s">
        <v>1292</v>
      </c>
      <c r="D20" s="141" t="s">
        <v>179</v>
      </c>
      <c r="E20" s="110">
        <v>90</v>
      </c>
      <c r="F20" s="110"/>
      <c r="G20" s="110">
        <f t="shared" si="1"/>
        <v>0</v>
      </c>
      <c r="H20" s="157" t="s">
        <v>811</v>
      </c>
      <c r="I20" s="110">
        <f t="shared" si="0"/>
        <v>0</v>
      </c>
      <c r="J20" s="110"/>
      <c r="K20" s="110"/>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22.5" outlineLevel="1" x14ac:dyDescent="0.2">
      <c r="A21" s="108">
        <v>8</v>
      </c>
      <c r="B21" s="108" t="s">
        <v>1293</v>
      </c>
      <c r="C21" s="123" t="s">
        <v>1294</v>
      </c>
      <c r="D21" s="141" t="s">
        <v>179</v>
      </c>
      <c r="E21" s="110">
        <v>115</v>
      </c>
      <c r="F21" s="110"/>
      <c r="G21" s="110">
        <f t="shared" si="1"/>
        <v>0</v>
      </c>
      <c r="H21" s="157" t="s">
        <v>811</v>
      </c>
      <c r="I21" s="110">
        <f t="shared" si="0"/>
        <v>0</v>
      </c>
      <c r="J21" s="110"/>
      <c r="K21" s="110"/>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22.5" outlineLevel="1" x14ac:dyDescent="0.2">
      <c r="A22" s="108">
        <v>9</v>
      </c>
      <c r="B22" s="108" t="s">
        <v>1295</v>
      </c>
      <c r="C22" s="123" t="s">
        <v>1296</v>
      </c>
      <c r="D22" s="141" t="s">
        <v>179</v>
      </c>
      <c r="E22" s="110">
        <v>65</v>
      </c>
      <c r="F22" s="110"/>
      <c r="G22" s="110">
        <f t="shared" si="1"/>
        <v>0</v>
      </c>
      <c r="H22" s="157" t="s">
        <v>811</v>
      </c>
      <c r="I22" s="110">
        <f t="shared" si="0"/>
        <v>0</v>
      </c>
      <c r="J22" s="110"/>
      <c r="K22" s="110"/>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22.5" outlineLevel="1" x14ac:dyDescent="0.2">
      <c r="A23" s="108">
        <v>10</v>
      </c>
      <c r="B23" s="108" t="s">
        <v>1297</v>
      </c>
      <c r="C23" s="123" t="s">
        <v>1298</v>
      </c>
      <c r="D23" s="141" t="s">
        <v>179</v>
      </c>
      <c r="E23" s="110">
        <v>35</v>
      </c>
      <c r="F23" s="110"/>
      <c r="G23" s="110">
        <f t="shared" si="1"/>
        <v>0</v>
      </c>
      <c r="H23" s="157" t="s">
        <v>811</v>
      </c>
      <c r="I23" s="110">
        <f t="shared" si="0"/>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x14ac:dyDescent="0.2">
      <c r="A24" s="108">
        <v>11</v>
      </c>
      <c r="B24" s="108" t="s">
        <v>1299</v>
      </c>
      <c r="C24" s="123" t="s">
        <v>1300</v>
      </c>
      <c r="D24" s="141" t="s">
        <v>179</v>
      </c>
      <c r="E24" s="110">
        <v>35</v>
      </c>
      <c r="F24" s="110"/>
      <c r="G24" s="110">
        <f t="shared" si="1"/>
        <v>0</v>
      </c>
      <c r="H24" s="157" t="s">
        <v>811</v>
      </c>
      <c r="I24" s="110">
        <f t="shared" si="0"/>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x14ac:dyDescent="0.2">
      <c r="A25" s="108">
        <v>12</v>
      </c>
      <c r="B25" s="108" t="s">
        <v>1301</v>
      </c>
      <c r="C25" s="123" t="s">
        <v>1302</v>
      </c>
      <c r="D25" s="141" t="s">
        <v>179</v>
      </c>
      <c r="E25" s="110">
        <v>55</v>
      </c>
      <c r="F25" s="110"/>
      <c r="G25" s="110">
        <f t="shared" si="1"/>
        <v>0</v>
      </c>
      <c r="H25" s="157" t="s">
        <v>811</v>
      </c>
      <c r="I25" s="110">
        <f t="shared" si="0"/>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22.5" outlineLevel="1" x14ac:dyDescent="0.2">
      <c r="A26" s="108">
        <v>13</v>
      </c>
      <c r="B26" s="108" t="s">
        <v>1303</v>
      </c>
      <c r="C26" s="123" t="s">
        <v>1304</v>
      </c>
      <c r="D26" s="141" t="s">
        <v>179</v>
      </c>
      <c r="E26" s="110">
        <v>450</v>
      </c>
      <c r="F26" s="110"/>
      <c r="G26" s="110">
        <f t="shared" si="1"/>
        <v>0</v>
      </c>
      <c r="H26" s="157" t="s">
        <v>811</v>
      </c>
      <c r="I26" s="110">
        <f t="shared" si="0"/>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x14ac:dyDescent="0.2">
      <c r="A27" s="108">
        <v>14</v>
      </c>
      <c r="B27" s="108" t="s">
        <v>1305</v>
      </c>
      <c r="C27" s="123" t="s">
        <v>1306</v>
      </c>
      <c r="D27" s="141" t="s">
        <v>179</v>
      </c>
      <c r="E27" s="110">
        <v>1680</v>
      </c>
      <c r="F27" s="110"/>
      <c r="G27" s="110">
        <f t="shared" si="1"/>
        <v>0</v>
      </c>
      <c r="H27" s="157" t="s">
        <v>811</v>
      </c>
      <c r="I27" s="110">
        <f t="shared" si="0"/>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22.5" outlineLevel="1" x14ac:dyDescent="0.2">
      <c r="A28" s="108">
        <v>15</v>
      </c>
      <c r="B28" s="108" t="s">
        <v>1307</v>
      </c>
      <c r="C28" s="123" t="s">
        <v>1308</v>
      </c>
      <c r="D28" s="141" t="s">
        <v>179</v>
      </c>
      <c r="E28" s="110">
        <v>720</v>
      </c>
      <c r="F28" s="110"/>
      <c r="G28" s="110">
        <f t="shared" si="1"/>
        <v>0</v>
      </c>
      <c r="H28" s="157" t="s">
        <v>811</v>
      </c>
      <c r="I28" s="110">
        <f t="shared" si="0"/>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22.5" outlineLevel="1" x14ac:dyDescent="0.2">
      <c r="A29" s="108">
        <v>16</v>
      </c>
      <c r="B29" s="108" t="s">
        <v>1309</v>
      </c>
      <c r="C29" s="123" t="s">
        <v>1310</v>
      </c>
      <c r="D29" s="141" t="s">
        <v>179</v>
      </c>
      <c r="E29" s="110">
        <v>145</v>
      </c>
      <c r="F29" s="110"/>
      <c r="G29" s="110">
        <f t="shared" si="1"/>
        <v>0</v>
      </c>
      <c r="H29" s="157" t="s">
        <v>811</v>
      </c>
      <c r="I29" s="110">
        <f t="shared" si="0"/>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17</v>
      </c>
      <c r="B30" s="108" t="s">
        <v>2463</v>
      </c>
      <c r="C30" s="123" t="s">
        <v>2464</v>
      </c>
      <c r="D30" s="141" t="s">
        <v>179</v>
      </c>
      <c r="E30" s="110">
        <v>160</v>
      </c>
      <c r="F30" s="110"/>
      <c r="G30" s="110">
        <f t="shared" si="1"/>
        <v>0</v>
      </c>
      <c r="H30" s="157" t="s">
        <v>811</v>
      </c>
      <c r="I30" s="110">
        <f t="shared" si="0"/>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18</v>
      </c>
      <c r="B31" s="108" t="s">
        <v>2465</v>
      </c>
      <c r="C31" s="123" t="s">
        <v>2466</v>
      </c>
      <c r="D31" s="141" t="s">
        <v>179</v>
      </c>
      <c r="E31" s="110">
        <v>160</v>
      </c>
      <c r="F31" s="110"/>
      <c r="G31" s="110">
        <f t="shared" si="1"/>
        <v>0</v>
      </c>
      <c r="H31" s="157" t="s">
        <v>810</v>
      </c>
      <c r="I31" s="110">
        <f t="shared" si="0"/>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ht="22.5" outlineLevel="1" x14ac:dyDescent="0.2">
      <c r="A32" s="108">
        <v>19</v>
      </c>
      <c r="B32" s="108" t="s">
        <v>1311</v>
      </c>
      <c r="C32" s="123" t="s">
        <v>1312</v>
      </c>
      <c r="D32" s="141" t="s">
        <v>179</v>
      </c>
      <c r="E32" s="110">
        <v>340</v>
      </c>
      <c r="F32" s="110"/>
      <c r="G32" s="110">
        <f t="shared" si="1"/>
        <v>0</v>
      </c>
      <c r="H32" s="157" t="s">
        <v>811</v>
      </c>
      <c r="I32" s="110">
        <f t="shared" si="0"/>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22.5" outlineLevel="1" x14ac:dyDescent="0.2">
      <c r="A33" s="108">
        <v>20</v>
      </c>
      <c r="B33" s="108" t="s">
        <v>1307</v>
      </c>
      <c r="C33" s="123" t="s">
        <v>1308</v>
      </c>
      <c r="D33" s="141" t="s">
        <v>179</v>
      </c>
      <c r="E33" s="110">
        <v>160</v>
      </c>
      <c r="F33" s="110"/>
      <c r="G33" s="110">
        <f t="shared" si="1"/>
        <v>0</v>
      </c>
      <c r="H33" s="157" t="s">
        <v>811</v>
      </c>
      <c r="I33" s="110">
        <f t="shared" si="0"/>
        <v>0</v>
      </c>
      <c r="J33" s="110"/>
      <c r="K33" s="110"/>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21</v>
      </c>
      <c r="B34" s="108" t="s">
        <v>2467</v>
      </c>
      <c r="C34" s="123" t="s">
        <v>2468</v>
      </c>
      <c r="D34" s="141" t="s">
        <v>179</v>
      </c>
      <c r="E34" s="110">
        <v>35</v>
      </c>
      <c r="F34" s="110"/>
      <c r="G34" s="110">
        <f t="shared" si="1"/>
        <v>0</v>
      </c>
      <c r="H34" s="157" t="s">
        <v>811</v>
      </c>
      <c r="I34" s="110">
        <f t="shared" si="0"/>
        <v>0</v>
      </c>
      <c r="J34" s="110"/>
      <c r="K34" s="110"/>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v>22</v>
      </c>
      <c r="B35" s="108" t="s">
        <v>2469</v>
      </c>
      <c r="C35" s="123" t="s">
        <v>2470</v>
      </c>
      <c r="D35" s="141" t="s">
        <v>179</v>
      </c>
      <c r="E35" s="110">
        <v>35</v>
      </c>
      <c r="F35" s="110"/>
      <c r="G35" s="110">
        <f t="shared" si="1"/>
        <v>0</v>
      </c>
      <c r="H35" s="157" t="s">
        <v>811</v>
      </c>
      <c r="I35" s="110">
        <f t="shared" si="0"/>
        <v>0</v>
      </c>
      <c r="J35" s="110"/>
      <c r="K35" s="110"/>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23</v>
      </c>
      <c r="B36" s="108" t="s">
        <v>1531</v>
      </c>
      <c r="C36" s="123" t="s">
        <v>1532</v>
      </c>
      <c r="D36" s="141" t="s">
        <v>179</v>
      </c>
      <c r="E36" s="110">
        <v>20</v>
      </c>
      <c r="F36" s="110"/>
      <c r="G36" s="110">
        <f t="shared" si="1"/>
        <v>0</v>
      </c>
      <c r="H36" s="157" t="s">
        <v>811</v>
      </c>
      <c r="I36" s="110">
        <f t="shared" si="0"/>
        <v>0</v>
      </c>
      <c r="J36" s="110"/>
      <c r="K36" s="110"/>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v>24</v>
      </c>
      <c r="B37" s="108" t="s">
        <v>1533</v>
      </c>
      <c r="C37" s="123" t="s">
        <v>1534</v>
      </c>
      <c r="D37" s="141" t="s">
        <v>179</v>
      </c>
      <c r="E37" s="110">
        <v>20</v>
      </c>
      <c r="F37" s="110"/>
      <c r="G37" s="110">
        <f t="shared" si="1"/>
        <v>0</v>
      </c>
      <c r="H37" s="157" t="s">
        <v>811</v>
      </c>
      <c r="I37" s="110">
        <f t="shared" si="0"/>
        <v>0</v>
      </c>
      <c r="J37" s="110"/>
      <c r="K37" s="110"/>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v>25</v>
      </c>
      <c r="B38" s="108" t="s">
        <v>1313</v>
      </c>
      <c r="C38" s="123" t="s">
        <v>1314</v>
      </c>
      <c r="D38" s="141" t="s">
        <v>118</v>
      </c>
      <c r="E38" s="110">
        <v>1</v>
      </c>
      <c r="F38" s="110"/>
      <c r="G38" s="110">
        <f t="shared" si="1"/>
        <v>0</v>
      </c>
      <c r="H38" s="157" t="s">
        <v>811</v>
      </c>
      <c r="I38" s="110">
        <f t="shared" si="0"/>
        <v>0</v>
      </c>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26</v>
      </c>
      <c r="B39" s="108" t="s">
        <v>1315</v>
      </c>
      <c r="C39" s="123" t="s">
        <v>1316</v>
      </c>
      <c r="D39" s="141" t="s">
        <v>118</v>
      </c>
      <c r="E39" s="110">
        <v>1</v>
      </c>
      <c r="F39" s="110"/>
      <c r="G39" s="110">
        <f t="shared" si="1"/>
        <v>0</v>
      </c>
      <c r="H39" s="157" t="s">
        <v>810</v>
      </c>
      <c r="I39" s="110">
        <f t="shared" si="0"/>
        <v>0</v>
      </c>
      <c r="J39" s="110"/>
      <c r="K39" s="110"/>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v>27</v>
      </c>
      <c r="B40" s="108" t="s">
        <v>1317</v>
      </c>
      <c r="C40" s="123" t="s">
        <v>1318</v>
      </c>
      <c r="D40" s="141" t="s">
        <v>118</v>
      </c>
      <c r="E40" s="110">
        <v>118</v>
      </c>
      <c r="F40" s="110"/>
      <c r="G40" s="110">
        <f t="shared" si="1"/>
        <v>0</v>
      </c>
      <c r="H40" s="157" t="s">
        <v>811</v>
      </c>
      <c r="I40" s="110">
        <f t="shared" si="0"/>
        <v>0</v>
      </c>
      <c r="J40" s="110"/>
      <c r="K40" s="110"/>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c r="B41" s="108"/>
      <c r="C41" s="124" t="s">
        <v>1319</v>
      </c>
      <c r="D41" s="142"/>
      <c r="E41" s="133">
        <v>118</v>
      </c>
      <c r="F41" s="110"/>
      <c r="G41" s="110">
        <f t="shared" si="1"/>
        <v>0</v>
      </c>
      <c r="H41" s="157"/>
      <c r="I41" s="110">
        <f t="shared" si="0"/>
        <v>0</v>
      </c>
      <c r="J41" s="110"/>
      <c r="K41" s="110"/>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v>28</v>
      </c>
      <c r="B42" s="108" t="s">
        <v>1320</v>
      </c>
      <c r="C42" s="123" t="s">
        <v>1321</v>
      </c>
      <c r="D42" s="141" t="s">
        <v>118</v>
      </c>
      <c r="E42" s="110">
        <v>1</v>
      </c>
      <c r="F42" s="110"/>
      <c r="G42" s="110">
        <f t="shared" si="1"/>
        <v>0</v>
      </c>
      <c r="H42" s="157" t="s">
        <v>810</v>
      </c>
      <c r="I42" s="110">
        <f t="shared" si="0"/>
        <v>0</v>
      </c>
      <c r="J42" s="110"/>
      <c r="K42" s="110"/>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v>29</v>
      </c>
      <c r="B43" s="108" t="s">
        <v>1322</v>
      </c>
      <c r="C43" s="123" t="s">
        <v>1323</v>
      </c>
      <c r="D43" s="141" t="s">
        <v>118</v>
      </c>
      <c r="E43" s="110">
        <v>6</v>
      </c>
      <c r="F43" s="110"/>
      <c r="G43" s="110">
        <f t="shared" si="1"/>
        <v>0</v>
      </c>
      <c r="H43" s="157" t="s">
        <v>810</v>
      </c>
      <c r="I43" s="110"/>
      <c r="J43" s="110"/>
      <c r="K43" s="110">
        <f>G43</f>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v>30</v>
      </c>
      <c r="B44" s="108" t="s">
        <v>1324</v>
      </c>
      <c r="C44" s="123" t="s">
        <v>1325</v>
      </c>
      <c r="D44" s="141" t="s">
        <v>118</v>
      </c>
      <c r="E44" s="110">
        <v>2</v>
      </c>
      <c r="F44" s="110"/>
      <c r="G44" s="110">
        <f t="shared" si="1"/>
        <v>0</v>
      </c>
      <c r="H44" s="157" t="s">
        <v>810</v>
      </c>
      <c r="I44" s="110"/>
      <c r="J44" s="110"/>
      <c r="K44" s="110">
        <f t="shared" ref="K44:K71" si="3">G44</f>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v>31</v>
      </c>
      <c r="B45" s="108" t="s">
        <v>1326</v>
      </c>
      <c r="C45" s="123" t="s">
        <v>1327</v>
      </c>
      <c r="D45" s="141" t="s">
        <v>118</v>
      </c>
      <c r="E45" s="110">
        <v>4</v>
      </c>
      <c r="F45" s="110"/>
      <c r="G45" s="110">
        <f t="shared" si="1"/>
        <v>0</v>
      </c>
      <c r="H45" s="157" t="s">
        <v>810</v>
      </c>
      <c r="I45" s="110"/>
      <c r="J45" s="110"/>
      <c r="K45" s="110">
        <f t="shared" si="3"/>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32</v>
      </c>
      <c r="B46" s="108" t="s">
        <v>1328</v>
      </c>
      <c r="C46" s="123" t="s">
        <v>1329</v>
      </c>
      <c r="D46" s="141" t="s">
        <v>118</v>
      </c>
      <c r="E46" s="110">
        <v>1</v>
      </c>
      <c r="F46" s="110"/>
      <c r="G46" s="110">
        <f t="shared" si="1"/>
        <v>0</v>
      </c>
      <c r="H46" s="157" t="s">
        <v>810</v>
      </c>
      <c r="I46" s="110"/>
      <c r="J46" s="110"/>
      <c r="K46" s="110">
        <f t="shared" si="3"/>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v>33</v>
      </c>
      <c r="B47" s="108" t="s">
        <v>1330</v>
      </c>
      <c r="C47" s="123" t="s">
        <v>1331</v>
      </c>
      <c r="D47" s="141" t="s">
        <v>118</v>
      </c>
      <c r="E47" s="110">
        <v>6</v>
      </c>
      <c r="F47" s="110"/>
      <c r="G47" s="110">
        <f t="shared" si="1"/>
        <v>0</v>
      </c>
      <c r="H47" s="157" t="s">
        <v>810</v>
      </c>
      <c r="I47" s="110"/>
      <c r="J47" s="110"/>
      <c r="K47" s="110">
        <f t="shared" si="3"/>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v>34</v>
      </c>
      <c r="B48" s="108" t="s">
        <v>1332</v>
      </c>
      <c r="C48" s="123" t="s">
        <v>1333</v>
      </c>
      <c r="D48" s="141" t="s">
        <v>118</v>
      </c>
      <c r="E48" s="110">
        <v>6</v>
      </c>
      <c r="F48" s="110"/>
      <c r="G48" s="110">
        <f t="shared" si="1"/>
        <v>0</v>
      </c>
      <c r="H48" s="157" t="s">
        <v>810</v>
      </c>
      <c r="I48" s="110"/>
      <c r="J48" s="110"/>
      <c r="K48" s="110">
        <f t="shared" si="3"/>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v>35</v>
      </c>
      <c r="B49" s="108" t="s">
        <v>1334</v>
      </c>
      <c r="C49" s="123" t="s">
        <v>1335</v>
      </c>
      <c r="D49" s="141" t="s">
        <v>118</v>
      </c>
      <c r="E49" s="110">
        <v>2</v>
      </c>
      <c r="F49" s="110"/>
      <c r="G49" s="110">
        <f t="shared" si="1"/>
        <v>0</v>
      </c>
      <c r="H49" s="157" t="s">
        <v>810</v>
      </c>
      <c r="I49" s="110"/>
      <c r="J49" s="110"/>
      <c r="K49" s="110">
        <f t="shared" si="3"/>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v>36</v>
      </c>
      <c r="B50" s="108" t="s">
        <v>1336</v>
      </c>
      <c r="C50" s="123" t="s">
        <v>1337</v>
      </c>
      <c r="D50" s="141" t="s">
        <v>118</v>
      </c>
      <c r="E50" s="110">
        <v>4</v>
      </c>
      <c r="F50" s="110"/>
      <c r="G50" s="110">
        <f t="shared" si="1"/>
        <v>0</v>
      </c>
      <c r="H50" s="157" t="s">
        <v>810</v>
      </c>
      <c r="I50" s="110"/>
      <c r="J50" s="110"/>
      <c r="K50" s="110">
        <f t="shared" si="3"/>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v>37</v>
      </c>
      <c r="B51" s="108" t="s">
        <v>1338</v>
      </c>
      <c r="C51" s="123" t="s">
        <v>1339</v>
      </c>
      <c r="D51" s="141" t="s">
        <v>118</v>
      </c>
      <c r="E51" s="110">
        <v>1</v>
      </c>
      <c r="F51" s="110"/>
      <c r="G51" s="110">
        <f t="shared" si="1"/>
        <v>0</v>
      </c>
      <c r="H51" s="157" t="s">
        <v>810</v>
      </c>
      <c r="I51" s="110"/>
      <c r="J51" s="110"/>
      <c r="K51" s="110">
        <f t="shared" si="3"/>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v>38</v>
      </c>
      <c r="B52" s="108" t="s">
        <v>1340</v>
      </c>
      <c r="C52" s="123" t="s">
        <v>1341</v>
      </c>
      <c r="D52" s="141" t="s">
        <v>118</v>
      </c>
      <c r="E52" s="110">
        <v>6</v>
      </c>
      <c r="F52" s="110"/>
      <c r="G52" s="110">
        <f t="shared" si="1"/>
        <v>0</v>
      </c>
      <c r="H52" s="157" t="s">
        <v>810</v>
      </c>
      <c r="I52" s="110"/>
      <c r="J52" s="110"/>
      <c r="K52" s="110">
        <f t="shared" si="3"/>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39</v>
      </c>
      <c r="B53" s="108" t="s">
        <v>1342</v>
      </c>
      <c r="C53" s="123" t="s">
        <v>1343</v>
      </c>
      <c r="D53" s="141" t="s">
        <v>118</v>
      </c>
      <c r="E53" s="110">
        <v>2</v>
      </c>
      <c r="F53" s="110"/>
      <c r="G53" s="110">
        <f t="shared" si="1"/>
        <v>0</v>
      </c>
      <c r="H53" s="157" t="s">
        <v>810</v>
      </c>
      <c r="I53" s="110"/>
      <c r="J53" s="110"/>
      <c r="K53" s="110">
        <f t="shared" si="3"/>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2.5" outlineLevel="1" x14ac:dyDescent="0.2">
      <c r="A54" s="108">
        <v>40</v>
      </c>
      <c r="B54" s="108" t="s">
        <v>1344</v>
      </c>
      <c r="C54" s="327" t="s">
        <v>3053</v>
      </c>
      <c r="D54" s="141" t="s">
        <v>118</v>
      </c>
      <c r="E54" s="110">
        <v>1</v>
      </c>
      <c r="F54" s="110"/>
      <c r="G54" s="110">
        <f t="shared" si="1"/>
        <v>0</v>
      </c>
      <c r="H54" s="157" t="s">
        <v>810</v>
      </c>
      <c r="I54" s="110"/>
      <c r="J54" s="110"/>
      <c r="K54" s="110">
        <f t="shared" si="3"/>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22.5" outlineLevel="1" x14ac:dyDescent="0.2">
      <c r="A55" s="108">
        <v>41</v>
      </c>
      <c r="B55" s="108" t="s">
        <v>1345</v>
      </c>
      <c r="C55" s="327" t="s">
        <v>3054</v>
      </c>
      <c r="D55" s="141" t="s">
        <v>118</v>
      </c>
      <c r="E55" s="110">
        <v>1</v>
      </c>
      <c r="F55" s="110"/>
      <c r="G55" s="110">
        <f t="shared" si="1"/>
        <v>0</v>
      </c>
      <c r="H55" s="157" t="s">
        <v>810</v>
      </c>
      <c r="I55" s="110"/>
      <c r="J55" s="110"/>
      <c r="K55" s="110">
        <f t="shared" si="3"/>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v>42</v>
      </c>
      <c r="B56" s="108" t="s">
        <v>1346</v>
      </c>
      <c r="C56" s="123" t="s">
        <v>1347</v>
      </c>
      <c r="D56" s="141" t="s">
        <v>118</v>
      </c>
      <c r="E56" s="110">
        <v>6</v>
      </c>
      <c r="F56" s="110"/>
      <c r="G56" s="110">
        <f t="shared" si="1"/>
        <v>0</v>
      </c>
      <c r="H56" s="157" t="s">
        <v>810</v>
      </c>
      <c r="I56" s="110"/>
      <c r="J56" s="110"/>
      <c r="K56" s="110">
        <f t="shared" si="3"/>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v>43</v>
      </c>
      <c r="B57" s="108" t="s">
        <v>1348</v>
      </c>
      <c r="C57" s="123" t="s">
        <v>1349</v>
      </c>
      <c r="D57" s="141" t="s">
        <v>118</v>
      </c>
      <c r="E57" s="110">
        <v>2</v>
      </c>
      <c r="F57" s="110"/>
      <c r="G57" s="110">
        <f t="shared" si="1"/>
        <v>0</v>
      </c>
      <c r="H57" s="157" t="s">
        <v>810</v>
      </c>
      <c r="I57" s="110"/>
      <c r="J57" s="110"/>
      <c r="K57" s="110">
        <f t="shared" si="3"/>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v>44</v>
      </c>
      <c r="B58" s="108" t="s">
        <v>1350</v>
      </c>
      <c r="C58" s="123" t="s">
        <v>1351</v>
      </c>
      <c r="D58" s="141" t="s">
        <v>118</v>
      </c>
      <c r="E58" s="110">
        <v>2</v>
      </c>
      <c r="F58" s="110"/>
      <c r="G58" s="110">
        <f t="shared" si="1"/>
        <v>0</v>
      </c>
      <c r="H58" s="157" t="s">
        <v>810</v>
      </c>
      <c r="I58" s="110"/>
      <c r="J58" s="110"/>
      <c r="K58" s="110">
        <f t="shared" si="3"/>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v>45</v>
      </c>
      <c r="B59" s="108" t="s">
        <v>1352</v>
      </c>
      <c r="C59" s="123" t="s">
        <v>1353</v>
      </c>
      <c r="D59" s="141" t="s">
        <v>118</v>
      </c>
      <c r="E59" s="110">
        <v>2</v>
      </c>
      <c r="F59" s="110"/>
      <c r="G59" s="110">
        <f t="shared" si="1"/>
        <v>0</v>
      </c>
      <c r="H59" s="157" t="s">
        <v>810</v>
      </c>
      <c r="I59" s="110"/>
      <c r="J59" s="110"/>
      <c r="K59" s="110">
        <f t="shared" si="3"/>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v>46</v>
      </c>
      <c r="B60" s="108" t="s">
        <v>1354</v>
      </c>
      <c r="C60" s="123" t="s">
        <v>1355</v>
      </c>
      <c r="D60" s="141" t="s">
        <v>118</v>
      </c>
      <c r="E60" s="110">
        <v>4</v>
      </c>
      <c r="F60" s="110"/>
      <c r="G60" s="110">
        <f t="shared" si="1"/>
        <v>0</v>
      </c>
      <c r="H60" s="157" t="s">
        <v>810</v>
      </c>
      <c r="I60" s="110"/>
      <c r="J60" s="110"/>
      <c r="K60" s="110">
        <f t="shared" si="3"/>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x14ac:dyDescent="0.2">
      <c r="A61" s="108">
        <v>47</v>
      </c>
      <c r="B61" s="108" t="s">
        <v>1356</v>
      </c>
      <c r="C61" s="123" t="s">
        <v>1357</v>
      </c>
      <c r="D61" s="141" t="s">
        <v>118</v>
      </c>
      <c r="E61" s="110">
        <v>4</v>
      </c>
      <c r="F61" s="110"/>
      <c r="G61" s="110">
        <f t="shared" si="1"/>
        <v>0</v>
      </c>
      <c r="H61" s="157" t="s">
        <v>810</v>
      </c>
      <c r="I61" s="110"/>
      <c r="J61" s="110"/>
      <c r="K61" s="110">
        <f t="shared" si="3"/>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v>48</v>
      </c>
      <c r="B62" s="108" t="s">
        <v>1358</v>
      </c>
      <c r="C62" s="123" t="s">
        <v>1359</v>
      </c>
      <c r="D62" s="141" t="s">
        <v>118</v>
      </c>
      <c r="E62" s="110">
        <v>1</v>
      </c>
      <c r="F62" s="110"/>
      <c r="G62" s="110">
        <f t="shared" si="1"/>
        <v>0</v>
      </c>
      <c r="H62" s="157" t="s">
        <v>810</v>
      </c>
      <c r="I62" s="110"/>
      <c r="J62" s="110"/>
      <c r="K62" s="110">
        <f t="shared" si="3"/>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v>49</v>
      </c>
      <c r="B63" s="108" t="s">
        <v>1360</v>
      </c>
      <c r="C63" s="123" t="s">
        <v>1361</v>
      </c>
      <c r="D63" s="141" t="s">
        <v>118</v>
      </c>
      <c r="E63" s="110">
        <v>8</v>
      </c>
      <c r="F63" s="110"/>
      <c r="G63" s="110">
        <f t="shared" si="1"/>
        <v>0</v>
      </c>
      <c r="H63" s="157" t="s">
        <v>810</v>
      </c>
      <c r="I63" s="110"/>
      <c r="J63" s="110"/>
      <c r="K63" s="110">
        <f t="shared" si="3"/>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v>50</v>
      </c>
      <c r="B64" s="108" t="s">
        <v>1362</v>
      </c>
      <c r="C64" s="123" t="s">
        <v>1363</v>
      </c>
      <c r="D64" s="141" t="s">
        <v>118</v>
      </c>
      <c r="E64" s="110">
        <v>1</v>
      </c>
      <c r="F64" s="110"/>
      <c r="G64" s="110">
        <f t="shared" si="1"/>
        <v>0</v>
      </c>
      <c r="H64" s="157" t="s">
        <v>810</v>
      </c>
      <c r="I64" s="110"/>
      <c r="J64" s="110"/>
      <c r="K64" s="110">
        <f t="shared" si="3"/>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v>51</v>
      </c>
      <c r="B65" s="108" t="s">
        <v>1364</v>
      </c>
      <c r="C65" s="123" t="s">
        <v>1365</v>
      </c>
      <c r="D65" s="141" t="s">
        <v>118</v>
      </c>
      <c r="E65" s="110">
        <v>4</v>
      </c>
      <c r="F65" s="110"/>
      <c r="G65" s="110">
        <f t="shared" si="1"/>
        <v>0</v>
      </c>
      <c r="H65" s="157" t="s">
        <v>810</v>
      </c>
      <c r="I65" s="110"/>
      <c r="J65" s="110"/>
      <c r="K65" s="110">
        <f t="shared" si="3"/>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x14ac:dyDescent="0.2">
      <c r="A66" s="108">
        <v>52</v>
      </c>
      <c r="B66" s="108" t="s">
        <v>1366</v>
      </c>
      <c r="C66" s="123" t="s">
        <v>1367</v>
      </c>
      <c r="D66" s="141" t="s">
        <v>118</v>
      </c>
      <c r="E66" s="110">
        <v>4</v>
      </c>
      <c r="F66" s="110"/>
      <c r="G66" s="110">
        <f t="shared" si="1"/>
        <v>0</v>
      </c>
      <c r="H66" s="157" t="s">
        <v>810</v>
      </c>
      <c r="I66" s="110"/>
      <c r="J66" s="110"/>
      <c r="K66" s="110">
        <f t="shared" si="3"/>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x14ac:dyDescent="0.2">
      <c r="A67" s="108">
        <v>53</v>
      </c>
      <c r="B67" s="108" t="s">
        <v>1368</v>
      </c>
      <c r="C67" s="123" t="s">
        <v>1369</v>
      </c>
      <c r="D67" s="141" t="s">
        <v>118</v>
      </c>
      <c r="E67" s="110">
        <v>38</v>
      </c>
      <c r="F67" s="110"/>
      <c r="G67" s="110">
        <f t="shared" si="1"/>
        <v>0</v>
      </c>
      <c r="H67" s="157" t="s">
        <v>810</v>
      </c>
      <c r="I67" s="110"/>
      <c r="J67" s="110"/>
      <c r="K67" s="110">
        <f t="shared" si="3"/>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x14ac:dyDescent="0.2">
      <c r="A68" s="108">
        <v>54</v>
      </c>
      <c r="B68" s="108" t="s">
        <v>1370</v>
      </c>
      <c r="C68" s="123" t="s">
        <v>1371</v>
      </c>
      <c r="D68" s="141" t="s">
        <v>118</v>
      </c>
      <c r="E68" s="110">
        <v>3</v>
      </c>
      <c r="F68" s="110"/>
      <c r="G68" s="110">
        <f t="shared" si="1"/>
        <v>0</v>
      </c>
      <c r="H68" s="157" t="s">
        <v>810</v>
      </c>
      <c r="I68" s="110"/>
      <c r="J68" s="110"/>
      <c r="K68" s="110">
        <f t="shared" si="3"/>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v>55</v>
      </c>
      <c r="B69" s="108" t="s">
        <v>1372</v>
      </c>
      <c r="C69" s="123" t="s">
        <v>1373</v>
      </c>
      <c r="D69" s="141" t="s">
        <v>118</v>
      </c>
      <c r="E69" s="110">
        <v>15</v>
      </c>
      <c r="F69" s="110"/>
      <c r="G69" s="110">
        <f t="shared" si="1"/>
        <v>0</v>
      </c>
      <c r="H69" s="157" t="s">
        <v>810</v>
      </c>
      <c r="I69" s="110"/>
      <c r="J69" s="110"/>
      <c r="K69" s="110">
        <f t="shared" si="3"/>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x14ac:dyDescent="0.2">
      <c r="A70" s="108">
        <v>56</v>
      </c>
      <c r="B70" s="108" t="s">
        <v>1374</v>
      </c>
      <c r="C70" s="123" t="s">
        <v>1375</v>
      </c>
      <c r="D70" s="141" t="s">
        <v>118</v>
      </c>
      <c r="E70" s="110">
        <v>1</v>
      </c>
      <c r="F70" s="110"/>
      <c r="G70" s="110">
        <f t="shared" si="1"/>
        <v>0</v>
      </c>
      <c r="H70" s="157" t="s">
        <v>810</v>
      </c>
      <c r="I70" s="110"/>
      <c r="J70" s="110"/>
      <c r="K70" s="110">
        <f t="shared" si="3"/>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v>57</v>
      </c>
      <c r="B71" s="108" t="s">
        <v>1376</v>
      </c>
      <c r="C71" s="123" t="s">
        <v>1377</v>
      </c>
      <c r="D71" s="141" t="s">
        <v>118</v>
      </c>
      <c r="E71" s="110">
        <v>3</v>
      </c>
      <c r="F71" s="110"/>
      <c r="G71" s="110">
        <f t="shared" si="1"/>
        <v>0</v>
      </c>
      <c r="H71" s="157" t="s">
        <v>810</v>
      </c>
      <c r="I71" s="110"/>
      <c r="J71" s="110"/>
      <c r="K71" s="110">
        <f t="shared" si="3"/>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x14ac:dyDescent="0.2">
      <c r="A72" s="108">
        <v>58</v>
      </c>
      <c r="B72" s="108" t="s">
        <v>2471</v>
      </c>
      <c r="C72" s="123" t="s">
        <v>2472</v>
      </c>
      <c r="D72" s="141" t="s">
        <v>118</v>
      </c>
      <c r="E72" s="110">
        <v>2</v>
      </c>
      <c r="F72" s="110"/>
      <c r="G72" s="110">
        <f t="shared" si="1"/>
        <v>0</v>
      </c>
      <c r="H72" s="157" t="s">
        <v>811</v>
      </c>
      <c r="I72" s="110">
        <f t="shared" si="0"/>
        <v>0</v>
      </c>
      <c r="J72" s="110"/>
      <c r="K72" s="110"/>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v>59</v>
      </c>
      <c r="B73" s="108" t="s">
        <v>2473</v>
      </c>
      <c r="C73" s="123" t="s">
        <v>2474</v>
      </c>
      <c r="D73" s="141" t="s">
        <v>118</v>
      </c>
      <c r="E73" s="110">
        <v>2</v>
      </c>
      <c r="F73" s="110"/>
      <c r="G73" s="110">
        <f t="shared" si="1"/>
        <v>0</v>
      </c>
      <c r="H73" s="157" t="s">
        <v>810</v>
      </c>
      <c r="I73" s="110">
        <f t="shared" ref="I73:I113" si="4">G73</f>
        <v>0</v>
      </c>
      <c r="J73" s="110"/>
      <c r="K73" s="110"/>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v>60</v>
      </c>
      <c r="B74" s="108" t="s">
        <v>1378</v>
      </c>
      <c r="C74" s="123" t="s">
        <v>1379</v>
      </c>
      <c r="D74" s="141" t="s">
        <v>118</v>
      </c>
      <c r="E74" s="110">
        <v>2</v>
      </c>
      <c r="F74" s="110"/>
      <c r="G74" s="110">
        <f t="shared" ref="G74:G120" si="5">F74*E74</f>
        <v>0</v>
      </c>
      <c r="H74" s="157" t="s">
        <v>811</v>
      </c>
      <c r="I74" s="110">
        <f t="shared" si="4"/>
        <v>0</v>
      </c>
      <c r="J74" s="110"/>
      <c r="K74" s="110"/>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v>61</v>
      </c>
      <c r="B75" s="108" t="s">
        <v>1380</v>
      </c>
      <c r="C75" s="123" t="s">
        <v>1381</v>
      </c>
      <c r="D75" s="141" t="s">
        <v>118</v>
      </c>
      <c r="E75" s="110">
        <v>2</v>
      </c>
      <c r="F75" s="110"/>
      <c r="G75" s="110">
        <f t="shared" si="5"/>
        <v>0</v>
      </c>
      <c r="H75" s="157" t="s">
        <v>811</v>
      </c>
      <c r="I75" s="110">
        <f t="shared" si="4"/>
        <v>0</v>
      </c>
      <c r="J75" s="110"/>
      <c r="K75" s="110"/>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ht="22.5" outlineLevel="1" x14ac:dyDescent="0.2">
      <c r="A76" s="108">
        <v>62</v>
      </c>
      <c r="B76" s="108" t="s">
        <v>1382</v>
      </c>
      <c r="C76" s="123" t="s">
        <v>1383</v>
      </c>
      <c r="D76" s="141" t="s">
        <v>118</v>
      </c>
      <c r="E76" s="110">
        <v>11</v>
      </c>
      <c r="F76" s="110"/>
      <c r="G76" s="110">
        <f t="shared" si="5"/>
        <v>0</v>
      </c>
      <c r="H76" s="157" t="s">
        <v>811</v>
      </c>
      <c r="I76" s="110">
        <f t="shared" si="4"/>
        <v>0</v>
      </c>
      <c r="J76" s="110"/>
      <c r="K76" s="110"/>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ht="22.5" outlineLevel="1" x14ac:dyDescent="0.2">
      <c r="A77" s="108">
        <v>63</v>
      </c>
      <c r="B77" s="108" t="s">
        <v>1384</v>
      </c>
      <c r="C77" s="123" t="s">
        <v>1385</v>
      </c>
      <c r="D77" s="141" t="s">
        <v>118</v>
      </c>
      <c r="E77" s="110">
        <v>46</v>
      </c>
      <c r="F77" s="110"/>
      <c r="G77" s="110">
        <f t="shared" si="5"/>
        <v>0</v>
      </c>
      <c r="H77" s="157" t="s">
        <v>811</v>
      </c>
      <c r="I77" s="110">
        <f t="shared" si="4"/>
        <v>0</v>
      </c>
      <c r="J77" s="110"/>
      <c r="K77" s="110"/>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x14ac:dyDescent="0.2">
      <c r="A78" s="108">
        <v>64</v>
      </c>
      <c r="B78" s="108" t="s">
        <v>2475</v>
      </c>
      <c r="C78" s="123" t="s">
        <v>2476</v>
      </c>
      <c r="D78" s="141" t="s">
        <v>118</v>
      </c>
      <c r="E78" s="110">
        <v>11</v>
      </c>
      <c r="F78" s="110"/>
      <c r="G78" s="110">
        <f t="shared" si="5"/>
        <v>0</v>
      </c>
      <c r="H78" s="157" t="s">
        <v>811</v>
      </c>
      <c r="I78" s="110">
        <f t="shared" si="4"/>
        <v>0</v>
      </c>
      <c r="J78" s="110"/>
      <c r="K78" s="11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x14ac:dyDescent="0.2">
      <c r="A79" s="108">
        <v>65</v>
      </c>
      <c r="B79" s="108" t="s">
        <v>2477</v>
      </c>
      <c r="C79" s="123" t="s">
        <v>2478</v>
      </c>
      <c r="D79" s="141" t="s">
        <v>118</v>
      </c>
      <c r="E79" s="110">
        <v>11</v>
      </c>
      <c r="F79" s="110"/>
      <c r="G79" s="110">
        <f t="shared" si="5"/>
        <v>0</v>
      </c>
      <c r="H79" s="157" t="s">
        <v>810</v>
      </c>
      <c r="I79" s="110">
        <f t="shared" si="4"/>
        <v>0</v>
      </c>
      <c r="J79" s="110"/>
      <c r="K79" s="110"/>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2.5" outlineLevel="1" x14ac:dyDescent="0.2">
      <c r="A80" s="108">
        <v>66</v>
      </c>
      <c r="B80" s="108" t="s">
        <v>1386</v>
      </c>
      <c r="C80" s="123" t="s">
        <v>1387</v>
      </c>
      <c r="D80" s="141" t="s">
        <v>118</v>
      </c>
      <c r="E80" s="110">
        <v>3</v>
      </c>
      <c r="F80" s="110"/>
      <c r="G80" s="110">
        <f t="shared" si="5"/>
        <v>0</v>
      </c>
      <c r="H80" s="157" t="s">
        <v>811</v>
      </c>
      <c r="I80" s="110">
        <f t="shared" si="4"/>
        <v>0</v>
      </c>
      <c r="J80" s="110"/>
      <c r="K80" s="110"/>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ht="22.5" outlineLevel="1" x14ac:dyDescent="0.2">
      <c r="A81" s="108">
        <v>67</v>
      </c>
      <c r="B81" s="108" t="s">
        <v>1388</v>
      </c>
      <c r="C81" s="123" t="s">
        <v>1389</v>
      </c>
      <c r="D81" s="141" t="s">
        <v>118</v>
      </c>
      <c r="E81" s="110">
        <v>15</v>
      </c>
      <c r="F81" s="110"/>
      <c r="G81" s="110">
        <f t="shared" si="5"/>
        <v>0</v>
      </c>
      <c r="H81" s="157" t="s">
        <v>811</v>
      </c>
      <c r="I81" s="110">
        <f t="shared" si="4"/>
        <v>0</v>
      </c>
      <c r="J81" s="110"/>
      <c r="K81" s="110"/>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ht="22.5" outlineLevel="1" x14ac:dyDescent="0.2">
      <c r="A82" s="108">
        <v>68</v>
      </c>
      <c r="B82" s="108" t="s">
        <v>1390</v>
      </c>
      <c r="C82" s="123" t="s">
        <v>1391</v>
      </c>
      <c r="D82" s="141" t="s">
        <v>118</v>
      </c>
      <c r="E82" s="110">
        <v>10</v>
      </c>
      <c r="F82" s="110"/>
      <c r="G82" s="110">
        <f t="shared" si="5"/>
        <v>0</v>
      </c>
      <c r="H82" s="157" t="s">
        <v>811</v>
      </c>
      <c r="I82" s="110">
        <f t="shared" si="4"/>
        <v>0</v>
      </c>
      <c r="J82" s="110"/>
      <c r="K82" s="110"/>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ht="22.5" outlineLevel="1" x14ac:dyDescent="0.2">
      <c r="A83" s="108">
        <v>69</v>
      </c>
      <c r="B83" s="108" t="s">
        <v>1392</v>
      </c>
      <c r="C83" s="123" t="s">
        <v>1393</v>
      </c>
      <c r="D83" s="141" t="s">
        <v>118</v>
      </c>
      <c r="E83" s="110">
        <v>12</v>
      </c>
      <c r="F83" s="110"/>
      <c r="G83" s="110">
        <f t="shared" si="5"/>
        <v>0</v>
      </c>
      <c r="H83" s="157" t="s">
        <v>811</v>
      </c>
      <c r="I83" s="110">
        <f t="shared" si="4"/>
        <v>0</v>
      </c>
      <c r="J83" s="110"/>
      <c r="K83" s="110"/>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ht="22.5" outlineLevel="1" x14ac:dyDescent="0.2">
      <c r="A84" s="108">
        <v>70</v>
      </c>
      <c r="B84" s="108" t="s">
        <v>1394</v>
      </c>
      <c r="C84" s="123" t="s">
        <v>1395</v>
      </c>
      <c r="D84" s="141" t="s">
        <v>118</v>
      </c>
      <c r="E84" s="110">
        <v>10</v>
      </c>
      <c r="F84" s="110"/>
      <c r="G84" s="110">
        <f t="shared" si="5"/>
        <v>0</v>
      </c>
      <c r="H84" s="157" t="s">
        <v>811</v>
      </c>
      <c r="I84" s="110">
        <f t="shared" si="4"/>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v>71</v>
      </c>
      <c r="B85" s="108" t="s">
        <v>2479</v>
      </c>
      <c r="C85" s="123" t="s">
        <v>2480</v>
      </c>
      <c r="D85" s="141" t="s">
        <v>118</v>
      </c>
      <c r="E85" s="110">
        <v>9</v>
      </c>
      <c r="F85" s="110"/>
      <c r="G85" s="110">
        <f t="shared" si="5"/>
        <v>0</v>
      </c>
      <c r="H85" s="157" t="s">
        <v>810</v>
      </c>
      <c r="I85" s="110">
        <f t="shared" si="4"/>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x14ac:dyDescent="0.2">
      <c r="A86" s="108">
        <v>72</v>
      </c>
      <c r="B86" s="108" t="s">
        <v>2481</v>
      </c>
      <c r="C86" s="123" t="s">
        <v>2482</v>
      </c>
      <c r="D86" s="141" t="s">
        <v>118</v>
      </c>
      <c r="E86" s="110">
        <v>9</v>
      </c>
      <c r="F86" s="110"/>
      <c r="G86" s="110">
        <f t="shared" si="5"/>
        <v>0</v>
      </c>
      <c r="H86" s="157" t="s">
        <v>810</v>
      </c>
      <c r="I86" s="110">
        <f t="shared" si="4"/>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ht="22.5" outlineLevel="1" x14ac:dyDescent="0.2">
      <c r="A87" s="108">
        <v>73</v>
      </c>
      <c r="B87" s="108" t="s">
        <v>1396</v>
      </c>
      <c r="C87" s="123" t="s">
        <v>1397</v>
      </c>
      <c r="D87" s="141" t="s">
        <v>118</v>
      </c>
      <c r="E87" s="110">
        <v>125</v>
      </c>
      <c r="F87" s="110"/>
      <c r="G87" s="110">
        <f t="shared" si="5"/>
        <v>0</v>
      </c>
      <c r="H87" s="157" t="s">
        <v>811</v>
      </c>
      <c r="I87" s="110">
        <f t="shared" si="4"/>
        <v>0</v>
      </c>
      <c r="J87" s="110"/>
      <c r="K87" s="110"/>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x14ac:dyDescent="0.2">
      <c r="A88" s="108">
        <v>74</v>
      </c>
      <c r="B88" s="108" t="s">
        <v>1398</v>
      </c>
      <c r="C88" s="123" t="s">
        <v>1399</v>
      </c>
      <c r="D88" s="141" t="s">
        <v>118</v>
      </c>
      <c r="E88" s="110">
        <v>125</v>
      </c>
      <c r="F88" s="110"/>
      <c r="G88" s="110">
        <f t="shared" si="5"/>
        <v>0</v>
      </c>
      <c r="H88" s="157" t="s">
        <v>811</v>
      </c>
      <c r="I88" s="110">
        <f t="shared" si="4"/>
        <v>0</v>
      </c>
      <c r="J88" s="110"/>
      <c r="K88" s="110"/>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ht="22.5" outlineLevel="1" x14ac:dyDescent="0.2">
      <c r="A89" s="108">
        <v>75</v>
      </c>
      <c r="B89" s="108" t="s">
        <v>1400</v>
      </c>
      <c r="C89" s="123" t="s">
        <v>1401</v>
      </c>
      <c r="D89" s="141" t="s">
        <v>118</v>
      </c>
      <c r="E89" s="110">
        <v>1</v>
      </c>
      <c r="F89" s="110"/>
      <c r="G89" s="110">
        <f t="shared" si="5"/>
        <v>0</v>
      </c>
      <c r="H89" s="157" t="s">
        <v>811</v>
      </c>
      <c r="I89" s="110">
        <f t="shared" si="4"/>
        <v>0</v>
      </c>
      <c r="J89" s="110"/>
      <c r="K89" s="110"/>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v>76</v>
      </c>
      <c r="B90" s="108" t="s">
        <v>1402</v>
      </c>
      <c r="C90" s="123" t="s">
        <v>1403</v>
      </c>
      <c r="D90" s="141" t="s">
        <v>118</v>
      </c>
      <c r="E90" s="110">
        <v>1</v>
      </c>
      <c r="F90" s="110"/>
      <c r="G90" s="110">
        <f t="shared" si="5"/>
        <v>0</v>
      </c>
      <c r="H90" s="157" t="s">
        <v>811</v>
      </c>
      <c r="I90" s="110">
        <f t="shared" si="4"/>
        <v>0</v>
      </c>
      <c r="J90" s="110"/>
      <c r="K90" s="110"/>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x14ac:dyDescent="0.2">
      <c r="A91" s="108">
        <v>77</v>
      </c>
      <c r="B91" s="108" t="s">
        <v>2483</v>
      </c>
      <c r="C91" s="123" t="s">
        <v>2484</v>
      </c>
      <c r="D91" s="141" t="s">
        <v>118</v>
      </c>
      <c r="E91" s="110">
        <v>2</v>
      </c>
      <c r="F91" s="110"/>
      <c r="G91" s="110">
        <f t="shared" si="5"/>
        <v>0</v>
      </c>
      <c r="H91" s="157" t="s">
        <v>811</v>
      </c>
      <c r="I91" s="110">
        <f t="shared" si="4"/>
        <v>0</v>
      </c>
      <c r="J91" s="110"/>
      <c r="K91" s="110"/>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x14ac:dyDescent="0.2">
      <c r="A92" s="108"/>
      <c r="B92" s="108"/>
      <c r="C92" s="124" t="s">
        <v>2485</v>
      </c>
      <c r="D92" s="142"/>
      <c r="E92" s="133">
        <v>2</v>
      </c>
      <c r="F92" s="110"/>
      <c r="G92" s="110">
        <f t="shared" si="5"/>
        <v>0</v>
      </c>
      <c r="H92" s="157"/>
      <c r="I92" s="110">
        <f t="shared" si="4"/>
        <v>0</v>
      </c>
      <c r="J92" s="110"/>
      <c r="K92" s="110"/>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x14ac:dyDescent="0.2">
      <c r="A93" s="108">
        <v>78</v>
      </c>
      <c r="B93" s="108" t="s">
        <v>1404</v>
      </c>
      <c r="C93" s="123" t="s">
        <v>2486</v>
      </c>
      <c r="D93" s="141" t="s">
        <v>118</v>
      </c>
      <c r="E93" s="110">
        <v>1</v>
      </c>
      <c r="F93" s="110"/>
      <c r="G93" s="110">
        <f t="shared" si="5"/>
        <v>0</v>
      </c>
      <c r="H93" s="157" t="s">
        <v>810</v>
      </c>
      <c r="I93" s="110">
        <f t="shared" si="4"/>
        <v>0</v>
      </c>
      <c r="J93" s="110"/>
      <c r="K93" s="110"/>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v>79</v>
      </c>
      <c r="B94" s="108" t="s">
        <v>1405</v>
      </c>
      <c r="C94" s="123" t="s">
        <v>2487</v>
      </c>
      <c r="D94" s="141" t="s">
        <v>118</v>
      </c>
      <c r="E94" s="110">
        <v>1</v>
      </c>
      <c r="F94" s="110"/>
      <c r="G94" s="110">
        <f t="shared" si="5"/>
        <v>0</v>
      </c>
      <c r="H94" s="157" t="s">
        <v>810</v>
      </c>
      <c r="I94" s="110">
        <f t="shared" si="4"/>
        <v>0</v>
      </c>
      <c r="J94" s="110"/>
      <c r="K94" s="110"/>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x14ac:dyDescent="0.2">
      <c r="A95" s="108">
        <v>80</v>
      </c>
      <c r="B95" s="108" t="s">
        <v>2488</v>
      </c>
      <c r="C95" s="123" t="s">
        <v>2489</v>
      </c>
      <c r="D95" s="141" t="s">
        <v>118</v>
      </c>
      <c r="E95" s="110">
        <v>1</v>
      </c>
      <c r="F95" s="110"/>
      <c r="G95" s="110">
        <f t="shared" si="5"/>
        <v>0</v>
      </c>
      <c r="H95" s="157" t="s">
        <v>811</v>
      </c>
      <c r="I95" s="110">
        <f t="shared" si="4"/>
        <v>0</v>
      </c>
      <c r="J95" s="110"/>
      <c r="K95" s="110"/>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x14ac:dyDescent="0.2">
      <c r="A96" s="108">
        <v>81</v>
      </c>
      <c r="B96" s="108" t="s">
        <v>2490</v>
      </c>
      <c r="C96" s="123" t="s">
        <v>2491</v>
      </c>
      <c r="D96" s="141" t="s">
        <v>118</v>
      </c>
      <c r="E96" s="110">
        <v>1</v>
      </c>
      <c r="F96" s="110"/>
      <c r="G96" s="110">
        <f t="shared" si="5"/>
        <v>0</v>
      </c>
      <c r="H96" s="157" t="s">
        <v>810</v>
      </c>
      <c r="I96" s="110">
        <f t="shared" si="4"/>
        <v>0</v>
      </c>
      <c r="J96" s="110"/>
      <c r="K96" s="110"/>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x14ac:dyDescent="0.2">
      <c r="A97" s="108">
        <v>82</v>
      </c>
      <c r="B97" s="108" t="s">
        <v>2492</v>
      </c>
      <c r="C97" s="123" t="s">
        <v>2493</v>
      </c>
      <c r="D97" s="141" t="s">
        <v>118</v>
      </c>
      <c r="E97" s="110">
        <v>1</v>
      </c>
      <c r="F97" s="110"/>
      <c r="G97" s="110">
        <f t="shared" si="5"/>
        <v>0</v>
      </c>
      <c r="H97" s="157" t="s">
        <v>810</v>
      </c>
      <c r="I97" s="110">
        <f t="shared" si="4"/>
        <v>0</v>
      </c>
      <c r="J97" s="110"/>
      <c r="K97" s="110"/>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x14ac:dyDescent="0.2">
      <c r="A98" s="108">
        <v>83</v>
      </c>
      <c r="B98" s="108" t="s">
        <v>2494</v>
      </c>
      <c r="C98" s="123" t="s">
        <v>2495</v>
      </c>
      <c r="D98" s="141" t="s">
        <v>118</v>
      </c>
      <c r="E98" s="110">
        <v>1</v>
      </c>
      <c r="F98" s="110"/>
      <c r="G98" s="110">
        <f t="shared" si="5"/>
        <v>0</v>
      </c>
      <c r="H98" s="157" t="s">
        <v>810</v>
      </c>
      <c r="I98" s="110">
        <f t="shared" si="4"/>
        <v>0</v>
      </c>
      <c r="J98" s="110"/>
      <c r="K98" s="110"/>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x14ac:dyDescent="0.2">
      <c r="A99" s="108">
        <v>84</v>
      </c>
      <c r="B99" s="108" t="s">
        <v>1406</v>
      </c>
      <c r="C99" s="123" t="s">
        <v>1407</v>
      </c>
      <c r="D99" s="141" t="s">
        <v>179</v>
      </c>
      <c r="E99" s="110">
        <v>110</v>
      </c>
      <c r="F99" s="110"/>
      <c r="G99" s="110">
        <f t="shared" si="5"/>
        <v>0</v>
      </c>
      <c r="H99" s="157" t="s">
        <v>811</v>
      </c>
      <c r="I99" s="110">
        <f t="shared" si="4"/>
        <v>0</v>
      </c>
      <c r="J99" s="110"/>
      <c r="K99" s="110"/>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v>85</v>
      </c>
      <c r="B100" s="108" t="s">
        <v>1408</v>
      </c>
      <c r="C100" s="123" t="s">
        <v>1409</v>
      </c>
      <c r="D100" s="141" t="s">
        <v>179</v>
      </c>
      <c r="E100" s="110">
        <v>140</v>
      </c>
      <c r="F100" s="110"/>
      <c r="G100" s="110">
        <f t="shared" si="5"/>
        <v>0</v>
      </c>
      <c r="H100" s="157" t="s">
        <v>811</v>
      </c>
      <c r="I100" s="110">
        <f t="shared" si="4"/>
        <v>0</v>
      </c>
      <c r="J100" s="110"/>
      <c r="K100" s="110"/>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v>86</v>
      </c>
      <c r="B101" s="108" t="s">
        <v>1410</v>
      </c>
      <c r="C101" s="123" t="s">
        <v>1411</v>
      </c>
      <c r="D101" s="141" t="s">
        <v>179</v>
      </c>
      <c r="E101" s="110">
        <v>450</v>
      </c>
      <c r="F101" s="110"/>
      <c r="G101" s="110">
        <f t="shared" si="5"/>
        <v>0</v>
      </c>
      <c r="H101" s="157" t="s">
        <v>811</v>
      </c>
      <c r="I101" s="110">
        <f t="shared" si="4"/>
        <v>0</v>
      </c>
      <c r="J101" s="110"/>
      <c r="K101" s="110"/>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08">
        <v>87</v>
      </c>
      <c r="B102" s="108" t="s">
        <v>1412</v>
      </c>
      <c r="C102" s="123" t="s">
        <v>1413</v>
      </c>
      <c r="D102" s="141" t="s">
        <v>160</v>
      </c>
      <c r="E102" s="110">
        <v>34.1</v>
      </c>
      <c r="F102" s="110"/>
      <c r="G102" s="110">
        <f t="shared" si="5"/>
        <v>0</v>
      </c>
      <c r="H102" s="157" t="s">
        <v>811</v>
      </c>
      <c r="I102" s="110">
        <f t="shared" si="4"/>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x14ac:dyDescent="0.2">
      <c r="A103" s="108"/>
      <c r="B103" s="108"/>
      <c r="C103" s="124" t="s">
        <v>1414</v>
      </c>
      <c r="D103" s="142"/>
      <c r="E103" s="133"/>
      <c r="F103" s="110"/>
      <c r="G103" s="110">
        <f t="shared" si="5"/>
        <v>0</v>
      </c>
      <c r="H103" s="157"/>
      <c r="I103" s="110">
        <f t="shared" si="4"/>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x14ac:dyDescent="0.2">
      <c r="A104" s="108"/>
      <c r="B104" s="108"/>
      <c r="C104" s="124" t="s">
        <v>1415</v>
      </c>
      <c r="D104" s="142"/>
      <c r="E104" s="133">
        <v>8.4700000000000006</v>
      </c>
      <c r="F104" s="110"/>
      <c r="G104" s="110">
        <f t="shared" si="5"/>
        <v>0</v>
      </c>
      <c r="H104" s="157"/>
      <c r="I104" s="110">
        <f t="shared" si="4"/>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x14ac:dyDescent="0.2">
      <c r="A105" s="108"/>
      <c r="B105" s="108"/>
      <c r="C105" s="124" t="s">
        <v>1416</v>
      </c>
      <c r="D105" s="142"/>
      <c r="E105" s="133">
        <v>10.78</v>
      </c>
      <c r="F105" s="110"/>
      <c r="G105" s="110">
        <f t="shared" si="5"/>
        <v>0</v>
      </c>
      <c r="H105" s="157"/>
      <c r="I105" s="110">
        <f t="shared" si="4"/>
        <v>0</v>
      </c>
      <c r="J105" s="110"/>
      <c r="K105" s="110"/>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outlineLevel="1" x14ac:dyDescent="0.2">
      <c r="A106" s="108"/>
      <c r="B106" s="108"/>
      <c r="C106" s="124" t="s">
        <v>1417</v>
      </c>
      <c r="D106" s="142"/>
      <c r="E106" s="133">
        <v>14.85</v>
      </c>
      <c r="F106" s="110"/>
      <c r="G106" s="110">
        <f t="shared" si="5"/>
        <v>0</v>
      </c>
      <c r="H106" s="157"/>
      <c r="I106" s="110">
        <f t="shared" si="4"/>
        <v>0</v>
      </c>
      <c r="J106" s="110"/>
      <c r="K106" s="110"/>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outlineLevel="1" x14ac:dyDescent="0.2">
      <c r="A107" s="108">
        <v>88</v>
      </c>
      <c r="B107" s="108" t="s">
        <v>1418</v>
      </c>
      <c r="C107" s="123" t="s">
        <v>1419</v>
      </c>
      <c r="D107" s="141" t="s">
        <v>179</v>
      </c>
      <c r="E107" s="110">
        <v>50</v>
      </c>
      <c r="F107" s="110"/>
      <c r="G107" s="110">
        <f t="shared" si="5"/>
        <v>0</v>
      </c>
      <c r="H107" s="157" t="s">
        <v>811</v>
      </c>
      <c r="I107" s="110">
        <f t="shared" si="4"/>
        <v>0</v>
      </c>
      <c r="J107" s="110"/>
      <c r="K107" s="110"/>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x14ac:dyDescent="0.2">
      <c r="A108" s="108">
        <v>89</v>
      </c>
      <c r="B108" s="108" t="s">
        <v>1420</v>
      </c>
      <c r="C108" s="123" t="s">
        <v>1421</v>
      </c>
      <c r="D108" s="141" t="s">
        <v>179</v>
      </c>
      <c r="E108" s="110">
        <v>50</v>
      </c>
      <c r="F108" s="110"/>
      <c r="G108" s="110">
        <f t="shared" si="5"/>
        <v>0</v>
      </c>
      <c r="H108" s="157" t="s">
        <v>811</v>
      </c>
      <c r="I108" s="110">
        <f t="shared" si="4"/>
        <v>0</v>
      </c>
      <c r="J108" s="110"/>
      <c r="K108" s="110"/>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ht="22.5" outlineLevel="1" x14ac:dyDescent="0.2">
      <c r="A109" s="108">
        <v>90</v>
      </c>
      <c r="B109" s="108" t="s">
        <v>1422</v>
      </c>
      <c r="C109" s="123" t="s">
        <v>1423</v>
      </c>
      <c r="D109" s="141" t="s">
        <v>179</v>
      </c>
      <c r="E109" s="110">
        <v>60</v>
      </c>
      <c r="F109" s="110"/>
      <c r="G109" s="110">
        <f t="shared" si="5"/>
        <v>0</v>
      </c>
      <c r="H109" s="157" t="s">
        <v>811</v>
      </c>
      <c r="I109" s="110">
        <f t="shared" si="4"/>
        <v>0</v>
      </c>
      <c r="J109" s="110"/>
      <c r="K109" s="110"/>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x14ac:dyDescent="0.2">
      <c r="A110" s="108">
        <v>91</v>
      </c>
      <c r="B110" s="108" t="s">
        <v>1424</v>
      </c>
      <c r="C110" s="123" t="s">
        <v>1425</v>
      </c>
      <c r="D110" s="141" t="s">
        <v>179</v>
      </c>
      <c r="E110" s="110">
        <v>360</v>
      </c>
      <c r="F110" s="110"/>
      <c r="G110" s="110">
        <f t="shared" si="5"/>
        <v>0</v>
      </c>
      <c r="H110" s="157" t="s">
        <v>811</v>
      </c>
      <c r="I110" s="110">
        <f t="shared" si="4"/>
        <v>0</v>
      </c>
      <c r="J110" s="110"/>
      <c r="K110" s="110"/>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ht="22.5" outlineLevel="1" x14ac:dyDescent="0.2">
      <c r="A111" s="108">
        <v>92</v>
      </c>
      <c r="B111" s="108" t="s">
        <v>1426</v>
      </c>
      <c r="C111" s="123" t="s">
        <v>1427</v>
      </c>
      <c r="D111" s="141" t="s">
        <v>179</v>
      </c>
      <c r="E111" s="110">
        <v>210</v>
      </c>
      <c r="F111" s="110"/>
      <c r="G111" s="110">
        <f t="shared" si="5"/>
        <v>0</v>
      </c>
      <c r="H111" s="157" t="s">
        <v>811</v>
      </c>
      <c r="I111" s="110">
        <f t="shared" si="4"/>
        <v>0</v>
      </c>
      <c r="J111" s="110"/>
      <c r="K111" s="110"/>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ht="22.5" outlineLevel="1" x14ac:dyDescent="0.2">
      <c r="A112" s="108">
        <v>93</v>
      </c>
      <c r="B112" s="108" t="s">
        <v>2496</v>
      </c>
      <c r="C112" s="123" t="s">
        <v>2497</v>
      </c>
      <c r="D112" s="141" t="s">
        <v>118</v>
      </c>
      <c r="E112" s="110">
        <v>8</v>
      </c>
      <c r="F112" s="110"/>
      <c r="G112" s="110">
        <f t="shared" si="5"/>
        <v>0</v>
      </c>
      <c r="H112" s="157" t="s">
        <v>811</v>
      </c>
      <c r="I112" s="110">
        <f t="shared" si="4"/>
        <v>0</v>
      </c>
      <c r="J112" s="110"/>
      <c r="K112" s="110"/>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ht="22.5" outlineLevel="1" x14ac:dyDescent="0.2">
      <c r="A113" s="108">
        <v>94</v>
      </c>
      <c r="B113" s="108" t="s">
        <v>2498</v>
      </c>
      <c r="C113" s="123" t="s">
        <v>2499</v>
      </c>
      <c r="D113" s="141" t="s">
        <v>118</v>
      </c>
      <c r="E113" s="110">
        <v>6</v>
      </c>
      <c r="F113" s="110"/>
      <c r="G113" s="110">
        <f t="shared" si="5"/>
        <v>0</v>
      </c>
      <c r="H113" s="157" t="s">
        <v>811</v>
      </c>
      <c r="I113" s="110">
        <f t="shared" si="4"/>
        <v>0</v>
      </c>
      <c r="J113" s="110"/>
      <c r="K113" s="110"/>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outlineLevel="1" x14ac:dyDescent="0.2">
      <c r="A114" s="108">
        <v>95</v>
      </c>
      <c r="B114" s="108" t="s">
        <v>1428</v>
      </c>
      <c r="C114" s="123" t="s">
        <v>1429</v>
      </c>
      <c r="D114" s="141" t="s">
        <v>118</v>
      </c>
      <c r="E114" s="110">
        <v>1</v>
      </c>
      <c r="F114" s="110"/>
      <c r="G114" s="110">
        <f t="shared" si="5"/>
        <v>0</v>
      </c>
      <c r="H114" s="157" t="s">
        <v>810</v>
      </c>
      <c r="I114" s="110"/>
      <c r="J114" s="110"/>
      <c r="K114" s="110">
        <f>G114</f>
        <v>0</v>
      </c>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x14ac:dyDescent="0.2">
      <c r="A115" s="108">
        <v>96</v>
      </c>
      <c r="B115" s="108" t="s">
        <v>1430</v>
      </c>
      <c r="C115" s="123" t="s">
        <v>1431</v>
      </c>
      <c r="D115" s="141" t="s">
        <v>3010</v>
      </c>
      <c r="E115" s="110">
        <v>1</v>
      </c>
      <c r="F115" s="110"/>
      <c r="G115" s="110">
        <f t="shared" si="5"/>
        <v>0</v>
      </c>
      <c r="H115" s="157" t="s">
        <v>810</v>
      </c>
      <c r="I115" s="110"/>
      <c r="J115" s="110"/>
      <c r="K115" s="110">
        <f t="shared" ref="K115:K118" si="6">G115</f>
        <v>0</v>
      </c>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x14ac:dyDescent="0.2">
      <c r="A116" s="108">
        <v>97</v>
      </c>
      <c r="B116" s="108" t="s">
        <v>1432</v>
      </c>
      <c r="C116" s="123" t="s">
        <v>1433</v>
      </c>
      <c r="D116" s="141" t="s">
        <v>3010</v>
      </c>
      <c r="E116" s="110">
        <v>1</v>
      </c>
      <c r="F116" s="110"/>
      <c r="G116" s="110">
        <f t="shared" si="5"/>
        <v>0</v>
      </c>
      <c r="H116" s="157" t="s">
        <v>810</v>
      </c>
      <c r="I116" s="110"/>
      <c r="J116" s="110"/>
      <c r="K116" s="110">
        <f t="shared" si="6"/>
        <v>0</v>
      </c>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x14ac:dyDescent="0.2">
      <c r="A117" s="108">
        <v>98</v>
      </c>
      <c r="B117" s="108" t="s">
        <v>1434</v>
      </c>
      <c r="C117" s="123" t="s">
        <v>1435</v>
      </c>
      <c r="D117" s="141" t="s">
        <v>3010</v>
      </c>
      <c r="E117" s="110">
        <v>1</v>
      </c>
      <c r="F117" s="110"/>
      <c r="G117" s="110">
        <f t="shared" si="5"/>
        <v>0</v>
      </c>
      <c r="H117" s="157" t="s">
        <v>810</v>
      </c>
      <c r="I117" s="110"/>
      <c r="J117" s="110"/>
      <c r="K117" s="110">
        <f t="shared" si="6"/>
        <v>0</v>
      </c>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x14ac:dyDescent="0.2">
      <c r="A118" s="108">
        <v>99</v>
      </c>
      <c r="B118" s="108" t="s">
        <v>2500</v>
      </c>
      <c r="C118" s="123" t="s">
        <v>2501</v>
      </c>
      <c r="D118" s="141" t="s">
        <v>118</v>
      </c>
      <c r="E118" s="110">
        <v>1</v>
      </c>
      <c r="F118" s="110"/>
      <c r="G118" s="110">
        <f t="shared" si="5"/>
        <v>0</v>
      </c>
      <c r="H118" s="157" t="s">
        <v>810</v>
      </c>
      <c r="I118" s="110"/>
      <c r="J118" s="110"/>
      <c r="K118" s="110">
        <f t="shared" si="6"/>
        <v>0</v>
      </c>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x14ac:dyDescent="0.2">
      <c r="A119" s="108">
        <v>100</v>
      </c>
      <c r="B119" s="108" t="s">
        <v>1436</v>
      </c>
      <c r="C119" s="123" t="s">
        <v>1437</v>
      </c>
      <c r="D119" s="141" t="s">
        <v>118</v>
      </c>
      <c r="E119" s="110">
        <v>1</v>
      </c>
      <c r="F119" s="110"/>
      <c r="G119" s="110">
        <f t="shared" si="5"/>
        <v>0</v>
      </c>
      <c r="H119" s="157" t="s">
        <v>810</v>
      </c>
      <c r="I119" s="110"/>
      <c r="J119" s="110"/>
      <c r="K119" s="110">
        <f>G119</f>
        <v>0</v>
      </c>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outlineLevel="1" x14ac:dyDescent="0.2">
      <c r="A120" s="108">
        <v>101</v>
      </c>
      <c r="B120" s="108" t="s">
        <v>1438</v>
      </c>
      <c r="C120" s="123" t="s">
        <v>1439</v>
      </c>
      <c r="D120" s="141" t="s">
        <v>118</v>
      </c>
      <c r="E120" s="110">
        <v>1</v>
      </c>
      <c r="F120" s="110"/>
      <c r="G120" s="110">
        <f t="shared" si="5"/>
        <v>0</v>
      </c>
      <c r="H120" s="157" t="s">
        <v>810</v>
      </c>
      <c r="I120" s="110"/>
      <c r="J120" s="110"/>
      <c r="K120" s="110">
        <f>G120</f>
        <v>0</v>
      </c>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x14ac:dyDescent="0.2">
      <c r="A121" s="109" t="s">
        <v>114</v>
      </c>
      <c r="B121" s="195" t="s">
        <v>1440</v>
      </c>
      <c r="C121" s="125" t="s">
        <v>1441</v>
      </c>
      <c r="D121" s="143"/>
      <c r="E121" s="111"/>
      <c r="F121" s="111"/>
      <c r="G121" s="111">
        <f>SUM(G122:G127)</f>
        <v>0</v>
      </c>
      <c r="H121" s="158"/>
      <c r="I121" s="111">
        <f t="shared" ref="I121:I164" si="7">G121</f>
        <v>0</v>
      </c>
      <c r="J121" s="111"/>
      <c r="K121" s="111"/>
      <c r="R121" t="s">
        <v>115</v>
      </c>
    </row>
    <row r="122" spans="1:47" outlineLevel="1" x14ac:dyDescent="0.2">
      <c r="A122" s="108">
        <v>102</v>
      </c>
      <c r="B122" s="108" t="s">
        <v>1442</v>
      </c>
      <c r="C122" s="123" t="s">
        <v>1443</v>
      </c>
      <c r="D122" s="141" t="s">
        <v>1444</v>
      </c>
      <c r="E122" s="110">
        <v>0.03</v>
      </c>
      <c r="F122" s="110"/>
      <c r="G122" s="110">
        <f t="shared" ref="G122:G127" si="8">F122*E122</f>
        <v>0</v>
      </c>
      <c r="H122" s="157" t="s">
        <v>811</v>
      </c>
      <c r="I122" s="110">
        <f t="shared" si="7"/>
        <v>0</v>
      </c>
      <c r="J122" s="110"/>
      <c r="K122" s="110"/>
      <c r="L122" s="107"/>
      <c r="M122" s="107"/>
      <c r="N122" s="107"/>
      <c r="O122" s="107"/>
      <c r="P122" s="107"/>
      <c r="Q122" s="107"/>
      <c r="R122" s="107" t="s">
        <v>124</v>
      </c>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x14ac:dyDescent="0.2">
      <c r="A123" s="108">
        <v>103</v>
      </c>
      <c r="B123" s="108" t="s">
        <v>1445</v>
      </c>
      <c r="C123" s="123" t="s">
        <v>1446</v>
      </c>
      <c r="D123" s="141" t="s">
        <v>179</v>
      </c>
      <c r="E123" s="110">
        <v>30</v>
      </c>
      <c r="F123" s="110"/>
      <c r="G123" s="110">
        <f t="shared" si="8"/>
        <v>0</v>
      </c>
      <c r="H123" s="157" t="s">
        <v>811</v>
      </c>
      <c r="I123" s="110">
        <f t="shared" si="7"/>
        <v>0</v>
      </c>
      <c r="J123" s="110"/>
      <c r="K123" s="110"/>
      <c r="L123" s="107"/>
      <c r="M123" s="107"/>
      <c r="N123" s="107"/>
      <c r="O123" s="107"/>
      <c r="P123" s="107"/>
      <c r="Q123" s="107"/>
      <c r="R123" s="107" t="s">
        <v>121</v>
      </c>
      <c r="S123" s="107">
        <v>0</v>
      </c>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ht="22.5" outlineLevel="1" x14ac:dyDescent="0.2">
      <c r="A124" s="108">
        <v>104</v>
      </c>
      <c r="B124" s="108" t="s">
        <v>1447</v>
      </c>
      <c r="C124" s="123" t="s">
        <v>1448</v>
      </c>
      <c r="D124" s="141" t="s">
        <v>179</v>
      </c>
      <c r="E124" s="110">
        <v>30</v>
      </c>
      <c r="F124" s="110"/>
      <c r="G124" s="110">
        <f t="shared" si="8"/>
        <v>0</v>
      </c>
      <c r="H124" s="157" t="s">
        <v>811</v>
      </c>
      <c r="I124" s="110">
        <f t="shared" si="7"/>
        <v>0</v>
      </c>
      <c r="J124" s="110"/>
      <c r="K124" s="110"/>
      <c r="L124" s="107"/>
      <c r="M124" s="107"/>
      <c r="N124" s="107"/>
      <c r="O124" s="107"/>
      <c r="P124" s="107"/>
      <c r="Q124" s="107"/>
      <c r="R124" s="107" t="s">
        <v>119</v>
      </c>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x14ac:dyDescent="0.2">
      <c r="A125" s="108">
        <v>105</v>
      </c>
      <c r="B125" s="108" t="s">
        <v>1449</v>
      </c>
      <c r="C125" s="123" t="s">
        <v>1450</v>
      </c>
      <c r="D125" s="141" t="s">
        <v>179</v>
      </c>
      <c r="E125" s="110">
        <v>30</v>
      </c>
      <c r="F125" s="110"/>
      <c r="G125" s="110">
        <f t="shared" si="8"/>
        <v>0</v>
      </c>
      <c r="H125" s="157" t="s">
        <v>811</v>
      </c>
      <c r="I125" s="110">
        <f t="shared" si="7"/>
        <v>0</v>
      </c>
      <c r="J125" s="110"/>
      <c r="K125" s="110"/>
      <c r="L125" s="107"/>
      <c r="M125" s="107"/>
      <c r="N125" s="107"/>
      <c r="O125" s="107"/>
      <c r="P125" s="107"/>
      <c r="Q125" s="107"/>
      <c r="R125" s="107" t="s">
        <v>121</v>
      </c>
      <c r="S125" s="107">
        <v>0</v>
      </c>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x14ac:dyDescent="0.2">
      <c r="A126" s="108">
        <v>106</v>
      </c>
      <c r="B126" s="108" t="s">
        <v>1451</v>
      </c>
      <c r="C126" s="123" t="s">
        <v>1452</v>
      </c>
      <c r="D126" s="141" t="s">
        <v>179</v>
      </c>
      <c r="E126" s="110">
        <v>30</v>
      </c>
      <c r="F126" s="110"/>
      <c r="G126" s="110">
        <f t="shared" si="8"/>
        <v>0</v>
      </c>
      <c r="H126" s="157" t="s">
        <v>811</v>
      </c>
      <c r="I126" s="110">
        <f t="shared" si="7"/>
        <v>0</v>
      </c>
      <c r="J126" s="110"/>
      <c r="K126" s="110"/>
      <c r="L126" s="107"/>
      <c r="M126" s="107"/>
      <c r="N126" s="107"/>
      <c r="O126" s="107"/>
      <c r="P126" s="107"/>
      <c r="Q126" s="107"/>
      <c r="R126" s="107" t="s">
        <v>119</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x14ac:dyDescent="0.2">
      <c r="A127" s="108">
        <v>107</v>
      </c>
      <c r="B127" s="108" t="s">
        <v>1453</v>
      </c>
      <c r="C127" s="123" t="s">
        <v>1454</v>
      </c>
      <c r="D127" s="141" t="s">
        <v>160</v>
      </c>
      <c r="E127" s="110">
        <v>30</v>
      </c>
      <c r="F127" s="110"/>
      <c r="G127" s="110">
        <f t="shared" si="8"/>
        <v>0</v>
      </c>
      <c r="H127" s="157" t="s">
        <v>811</v>
      </c>
      <c r="I127" s="110">
        <f t="shared" si="7"/>
        <v>0</v>
      </c>
      <c r="J127" s="110"/>
      <c r="K127" s="110"/>
      <c r="L127" s="107"/>
      <c r="M127" s="107"/>
      <c r="N127" s="107"/>
      <c r="O127" s="107"/>
      <c r="P127" s="107"/>
      <c r="Q127" s="107"/>
      <c r="R127" s="107" t="s">
        <v>121</v>
      </c>
      <c r="S127" s="107">
        <v>0</v>
      </c>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x14ac:dyDescent="0.2">
      <c r="A128" s="109" t="s">
        <v>114</v>
      </c>
      <c r="B128" s="195" t="s">
        <v>1455</v>
      </c>
      <c r="C128" s="125" t="s">
        <v>1456</v>
      </c>
      <c r="D128" s="143"/>
      <c r="E128" s="111"/>
      <c r="F128" s="111"/>
      <c r="G128" s="111">
        <f>SUM(G129:G164)</f>
        <v>0</v>
      </c>
      <c r="H128" s="158"/>
      <c r="I128" s="111">
        <f>SUM(I129:I164)</f>
        <v>0</v>
      </c>
      <c r="J128" s="111"/>
      <c r="K128" s="111">
        <f>SUM(K129:K164)</f>
        <v>0</v>
      </c>
      <c r="R128" t="s">
        <v>115</v>
      </c>
    </row>
    <row r="129" spans="1:47" ht="22.5" outlineLevel="1" x14ac:dyDescent="0.2">
      <c r="A129" s="108">
        <v>108</v>
      </c>
      <c r="B129" s="108" t="s">
        <v>1457</v>
      </c>
      <c r="C129" s="123" t="s">
        <v>1458</v>
      </c>
      <c r="D129" s="141" t="s">
        <v>179</v>
      </c>
      <c r="E129" s="110">
        <v>155</v>
      </c>
      <c r="F129" s="110"/>
      <c r="G129" s="110">
        <f t="shared" ref="G129:G195" si="9">F129*E129</f>
        <v>0</v>
      </c>
      <c r="H129" s="157" t="s">
        <v>811</v>
      </c>
      <c r="I129" s="110">
        <f t="shared" si="7"/>
        <v>0</v>
      </c>
      <c r="J129" s="110"/>
      <c r="K129" s="110"/>
      <c r="L129" s="107"/>
      <c r="M129" s="107"/>
      <c r="N129" s="107"/>
      <c r="O129" s="107"/>
      <c r="P129" s="107"/>
      <c r="Q129" s="107"/>
      <c r="R129" s="107" t="s">
        <v>119</v>
      </c>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x14ac:dyDescent="0.2">
      <c r="A130" s="108">
        <v>109</v>
      </c>
      <c r="B130" s="108" t="s">
        <v>1459</v>
      </c>
      <c r="C130" s="123" t="s">
        <v>1460</v>
      </c>
      <c r="D130" s="141" t="s">
        <v>118</v>
      </c>
      <c r="E130" s="110">
        <v>155</v>
      </c>
      <c r="F130" s="110"/>
      <c r="G130" s="110">
        <f t="shared" si="9"/>
        <v>0</v>
      </c>
      <c r="H130" s="157" t="s">
        <v>810</v>
      </c>
      <c r="I130" s="110">
        <f t="shared" si="7"/>
        <v>0</v>
      </c>
      <c r="J130" s="110"/>
      <c r="K130" s="110"/>
      <c r="L130" s="107"/>
      <c r="M130" s="107"/>
      <c r="N130" s="107"/>
      <c r="O130" s="107"/>
      <c r="P130" s="107"/>
      <c r="Q130" s="107"/>
      <c r="R130" s="107" t="s">
        <v>121</v>
      </c>
      <c r="S130" s="107">
        <v>0</v>
      </c>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ht="22.5" outlineLevel="1" x14ac:dyDescent="0.2">
      <c r="A131" s="108">
        <v>110</v>
      </c>
      <c r="B131" s="108" t="s">
        <v>1461</v>
      </c>
      <c r="C131" s="123" t="s">
        <v>1462</v>
      </c>
      <c r="D131" s="141" t="s">
        <v>118</v>
      </c>
      <c r="E131" s="110">
        <v>50</v>
      </c>
      <c r="F131" s="110"/>
      <c r="G131" s="110">
        <f t="shared" si="9"/>
        <v>0</v>
      </c>
      <c r="H131" s="157" t="s">
        <v>810</v>
      </c>
      <c r="I131" s="110">
        <f t="shared" si="7"/>
        <v>0</v>
      </c>
      <c r="J131" s="110"/>
      <c r="K131" s="110"/>
      <c r="L131" s="107"/>
      <c r="M131" s="107"/>
      <c r="N131" s="107"/>
      <c r="O131" s="107"/>
      <c r="P131" s="107"/>
      <c r="Q131" s="107"/>
      <c r="R131" s="107" t="s">
        <v>183</v>
      </c>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ht="22.5" outlineLevel="1" x14ac:dyDescent="0.2">
      <c r="A132" s="108">
        <v>111</v>
      </c>
      <c r="B132" s="108" t="s">
        <v>1463</v>
      </c>
      <c r="C132" s="123" t="s">
        <v>1464</v>
      </c>
      <c r="D132" s="141" t="s">
        <v>118</v>
      </c>
      <c r="E132" s="110">
        <v>5</v>
      </c>
      <c r="F132" s="110"/>
      <c r="G132" s="110">
        <f t="shared" si="9"/>
        <v>0</v>
      </c>
      <c r="H132" s="157" t="s">
        <v>810</v>
      </c>
      <c r="I132" s="110">
        <f t="shared" si="7"/>
        <v>0</v>
      </c>
      <c r="J132" s="110"/>
      <c r="K132" s="110"/>
      <c r="L132" s="107"/>
      <c r="M132" s="107"/>
      <c r="N132" s="107"/>
      <c r="O132" s="107"/>
      <c r="P132" s="107"/>
      <c r="Q132" s="107"/>
      <c r="R132" s="107" t="s">
        <v>121</v>
      </c>
      <c r="S132" s="107">
        <v>0</v>
      </c>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x14ac:dyDescent="0.2">
      <c r="A133" s="108">
        <v>112</v>
      </c>
      <c r="B133" s="108" t="s">
        <v>1465</v>
      </c>
      <c r="C133" s="123" t="s">
        <v>1466</v>
      </c>
      <c r="D133" s="141" t="s">
        <v>179</v>
      </c>
      <c r="E133" s="110">
        <v>133</v>
      </c>
      <c r="F133" s="110"/>
      <c r="G133" s="110">
        <f t="shared" si="9"/>
        <v>0</v>
      </c>
      <c r="H133" s="157" t="s">
        <v>811</v>
      </c>
      <c r="I133" s="110">
        <f t="shared" si="7"/>
        <v>0</v>
      </c>
      <c r="J133" s="110"/>
      <c r="K133" s="110"/>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x14ac:dyDescent="0.2">
      <c r="A134" s="108"/>
      <c r="B134" s="108"/>
      <c r="C134" s="124" t="s">
        <v>1467</v>
      </c>
      <c r="D134" s="142"/>
      <c r="E134" s="133">
        <v>133</v>
      </c>
      <c r="F134" s="110"/>
      <c r="G134" s="110">
        <f t="shared" si="9"/>
        <v>0</v>
      </c>
      <c r="H134" s="157"/>
      <c r="I134" s="110">
        <f t="shared" si="7"/>
        <v>0</v>
      </c>
      <c r="J134" s="110"/>
      <c r="K134" s="110"/>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x14ac:dyDescent="0.2">
      <c r="A135" s="108">
        <v>113</v>
      </c>
      <c r="B135" s="108" t="s">
        <v>1468</v>
      </c>
      <c r="C135" s="123" t="s">
        <v>1469</v>
      </c>
      <c r="D135" s="141" t="s">
        <v>717</v>
      </c>
      <c r="E135" s="110">
        <v>24.08175</v>
      </c>
      <c r="F135" s="110"/>
      <c r="G135" s="110">
        <f t="shared" si="9"/>
        <v>0</v>
      </c>
      <c r="H135" s="157" t="s">
        <v>810</v>
      </c>
      <c r="I135" s="110">
        <f>G135*0.45</f>
        <v>0</v>
      </c>
      <c r="J135" s="110"/>
      <c r="K135" s="110">
        <f>G135*0.55</f>
        <v>0</v>
      </c>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x14ac:dyDescent="0.2">
      <c r="A136" s="108"/>
      <c r="B136" s="108"/>
      <c r="C136" s="124" t="s">
        <v>1470</v>
      </c>
      <c r="D136" s="142"/>
      <c r="E136" s="133">
        <v>24.08175</v>
      </c>
      <c r="F136" s="110"/>
      <c r="G136" s="110">
        <f t="shared" si="9"/>
        <v>0</v>
      </c>
      <c r="H136" s="157"/>
      <c r="I136" s="110">
        <f t="shared" si="7"/>
        <v>0</v>
      </c>
      <c r="J136" s="110"/>
      <c r="K136" s="110"/>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x14ac:dyDescent="0.2">
      <c r="A137" s="108">
        <v>114</v>
      </c>
      <c r="B137" s="108" t="s">
        <v>1471</v>
      </c>
      <c r="C137" s="123" t="s">
        <v>1472</v>
      </c>
      <c r="D137" s="141" t="s">
        <v>717</v>
      </c>
      <c r="E137" s="110">
        <v>65.099999999999994</v>
      </c>
      <c r="F137" s="110"/>
      <c r="G137" s="110">
        <f t="shared" si="9"/>
        <v>0</v>
      </c>
      <c r="H137" s="157" t="s">
        <v>811</v>
      </c>
      <c r="I137" s="110">
        <f t="shared" si="7"/>
        <v>0</v>
      </c>
      <c r="J137" s="110"/>
      <c r="K137" s="110"/>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x14ac:dyDescent="0.2">
      <c r="A138" s="108"/>
      <c r="B138" s="108"/>
      <c r="C138" s="124" t="s">
        <v>1473</v>
      </c>
      <c r="D138" s="142"/>
      <c r="E138" s="133">
        <v>65.099999999999994</v>
      </c>
      <c r="F138" s="110"/>
      <c r="G138" s="110">
        <f t="shared" si="9"/>
        <v>0</v>
      </c>
      <c r="H138" s="157"/>
      <c r="I138" s="110">
        <f t="shared" si="7"/>
        <v>0</v>
      </c>
      <c r="J138" s="110"/>
      <c r="K138" s="110"/>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22.5" outlineLevel="1" x14ac:dyDescent="0.2">
      <c r="A139" s="108">
        <v>115</v>
      </c>
      <c r="B139" s="108" t="s">
        <v>1293</v>
      </c>
      <c r="C139" s="123" t="s">
        <v>1294</v>
      </c>
      <c r="D139" s="141" t="s">
        <v>179</v>
      </c>
      <c r="E139" s="110">
        <v>75</v>
      </c>
      <c r="F139" s="110"/>
      <c r="G139" s="110">
        <f t="shared" si="9"/>
        <v>0</v>
      </c>
      <c r="H139" s="157" t="s">
        <v>811</v>
      </c>
      <c r="I139" s="110">
        <f t="shared" si="7"/>
        <v>0</v>
      </c>
      <c r="J139" s="110"/>
      <c r="K139" s="110"/>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x14ac:dyDescent="0.2">
      <c r="A140" s="108">
        <v>116</v>
      </c>
      <c r="B140" s="108" t="s">
        <v>1474</v>
      </c>
      <c r="C140" s="123" t="s">
        <v>1475</v>
      </c>
      <c r="D140" s="141" t="s">
        <v>179</v>
      </c>
      <c r="E140" s="110">
        <v>150</v>
      </c>
      <c r="F140" s="110"/>
      <c r="G140" s="110">
        <f t="shared" si="9"/>
        <v>0</v>
      </c>
      <c r="H140" s="157" t="s">
        <v>811</v>
      </c>
      <c r="I140" s="110">
        <f t="shared" si="7"/>
        <v>0</v>
      </c>
      <c r="J140" s="110"/>
      <c r="K140" s="110"/>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ht="22.5" outlineLevel="1" x14ac:dyDescent="0.2">
      <c r="A141" s="108">
        <v>117</v>
      </c>
      <c r="B141" s="108" t="s">
        <v>1476</v>
      </c>
      <c r="C141" s="123" t="s">
        <v>1477</v>
      </c>
      <c r="D141" s="141" t="s">
        <v>118</v>
      </c>
      <c r="E141" s="110">
        <v>150</v>
      </c>
      <c r="F141" s="110"/>
      <c r="G141" s="110">
        <f t="shared" si="9"/>
        <v>0</v>
      </c>
      <c r="H141" s="157" t="s">
        <v>810</v>
      </c>
      <c r="I141" s="110"/>
      <c r="J141" s="110"/>
      <c r="K141" s="110">
        <f>G141</f>
        <v>0</v>
      </c>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ht="22.5" outlineLevel="1" x14ac:dyDescent="0.2">
      <c r="A142" s="108">
        <v>118</v>
      </c>
      <c r="B142" s="108" t="s">
        <v>1478</v>
      </c>
      <c r="C142" s="123" t="s">
        <v>1479</v>
      </c>
      <c r="D142" s="141" t="s">
        <v>118</v>
      </c>
      <c r="E142" s="110">
        <v>100</v>
      </c>
      <c r="F142" s="110"/>
      <c r="G142" s="110">
        <f t="shared" si="9"/>
        <v>0</v>
      </c>
      <c r="H142" s="157" t="s">
        <v>810</v>
      </c>
      <c r="I142" s="110"/>
      <c r="J142" s="110"/>
      <c r="K142" s="110">
        <f t="shared" ref="K142:K144" si="10">G142</f>
        <v>0</v>
      </c>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ht="22.5" outlineLevel="1" x14ac:dyDescent="0.2">
      <c r="A143" s="108">
        <v>119</v>
      </c>
      <c r="B143" s="108" t="s">
        <v>1480</v>
      </c>
      <c r="C143" s="123" t="s">
        <v>1481</v>
      </c>
      <c r="D143" s="141" t="s">
        <v>118</v>
      </c>
      <c r="E143" s="110">
        <v>9</v>
      </c>
      <c r="F143" s="110"/>
      <c r="G143" s="110">
        <f t="shared" si="9"/>
        <v>0</v>
      </c>
      <c r="H143" s="157" t="s">
        <v>810</v>
      </c>
      <c r="I143" s="110"/>
      <c r="J143" s="110"/>
      <c r="K143" s="110">
        <f t="shared" si="10"/>
        <v>0</v>
      </c>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ht="22.5" outlineLevel="1" x14ac:dyDescent="0.2">
      <c r="A144" s="108">
        <v>120</v>
      </c>
      <c r="B144" s="108" t="s">
        <v>1482</v>
      </c>
      <c r="C144" s="123" t="s">
        <v>1483</v>
      </c>
      <c r="D144" s="141" t="s">
        <v>118</v>
      </c>
      <c r="E144" s="110">
        <v>27</v>
      </c>
      <c r="F144" s="110"/>
      <c r="G144" s="110">
        <f t="shared" si="9"/>
        <v>0</v>
      </c>
      <c r="H144" s="157" t="s">
        <v>810</v>
      </c>
      <c r="I144" s="110"/>
      <c r="J144" s="110"/>
      <c r="K144" s="110">
        <f t="shared" si="10"/>
        <v>0</v>
      </c>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x14ac:dyDescent="0.2">
      <c r="A145" s="108">
        <v>121</v>
      </c>
      <c r="B145" s="108" t="s">
        <v>1484</v>
      </c>
      <c r="C145" s="123" t="s">
        <v>1485</v>
      </c>
      <c r="D145" s="141" t="s">
        <v>179</v>
      </c>
      <c r="E145" s="110">
        <v>14</v>
      </c>
      <c r="F145" s="110"/>
      <c r="G145" s="110">
        <f t="shared" si="9"/>
        <v>0</v>
      </c>
      <c r="H145" s="157" t="s">
        <v>811</v>
      </c>
      <c r="I145" s="110">
        <f t="shared" si="7"/>
        <v>0</v>
      </c>
      <c r="J145" s="110"/>
      <c r="K145" s="110"/>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x14ac:dyDescent="0.2">
      <c r="A146" s="108">
        <v>122</v>
      </c>
      <c r="B146" s="108" t="s">
        <v>2502</v>
      </c>
      <c r="C146" s="123" t="s">
        <v>2503</v>
      </c>
      <c r="D146" s="141" t="s">
        <v>179</v>
      </c>
      <c r="E146" s="110">
        <v>180</v>
      </c>
      <c r="F146" s="110"/>
      <c r="G146" s="110">
        <f t="shared" si="9"/>
        <v>0</v>
      </c>
      <c r="H146" s="157" t="s">
        <v>811</v>
      </c>
      <c r="I146" s="110">
        <f t="shared" si="7"/>
        <v>0</v>
      </c>
      <c r="J146" s="110"/>
      <c r="K146" s="110"/>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outlineLevel="1" x14ac:dyDescent="0.2">
      <c r="A147" s="108">
        <v>123</v>
      </c>
      <c r="B147" s="108" t="s">
        <v>1486</v>
      </c>
      <c r="C147" s="123" t="s">
        <v>1487</v>
      </c>
      <c r="D147" s="141" t="s">
        <v>179</v>
      </c>
      <c r="E147" s="110">
        <v>180</v>
      </c>
      <c r="F147" s="110"/>
      <c r="G147" s="110">
        <f t="shared" si="9"/>
        <v>0</v>
      </c>
      <c r="H147" s="157" t="s">
        <v>810</v>
      </c>
      <c r="I147" s="110">
        <f t="shared" si="7"/>
        <v>0</v>
      </c>
      <c r="J147" s="110"/>
      <c r="K147" s="110"/>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x14ac:dyDescent="0.2">
      <c r="A148" s="108">
        <v>124</v>
      </c>
      <c r="B148" s="108" t="s">
        <v>2504</v>
      </c>
      <c r="C148" s="123" t="s">
        <v>2505</v>
      </c>
      <c r="D148" s="141" t="s">
        <v>118</v>
      </c>
      <c r="E148" s="110">
        <v>28</v>
      </c>
      <c r="F148" s="110"/>
      <c r="G148" s="110">
        <f t="shared" si="9"/>
        <v>0</v>
      </c>
      <c r="H148" s="157" t="s">
        <v>811</v>
      </c>
      <c r="I148" s="110">
        <f t="shared" si="7"/>
        <v>0</v>
      </c>
      <c r="J148" s="110"/>
      <c r="K148" s="110"/>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x14ac:dyDescent="0.2">
      <c r="A149" s="108">
        <v>125</v>
      </c>
      <c r="B149" s="108" t="s">
        <v>1488</v>
      </c>
      <c r="C149" s="123" t="s">
        <v>1489</v>
      </c>
      <c r="D149" s="141" t="s">
        <v>118</v>
      </c>
      <c r="E149" s="110">
        <v>28</v>
      </c>
      <c r="F149" s="110"/>
      <c r="G149" s="110">
        <f t="shared" si="9"/>
        <v>0</v>
      </c>
      <c r="H149" s="157" t="s">
        <v>810</v>
      </c>
      <c r="I149" s="110"/>
      <c r="J149" s="110"/>
      <c r="K149" s="110">
        <f>G149</f>
        <v>0</v>
      </c>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x14ac:dyDescent="0.2">
      <c r="A150" s="108">
        <v>126</v>
      </c>
      <c r="B150" s="108" t="s">
        <v>1490</v>
      </c>
      <c r="C150" s="123" t="s">
        <v>2506</v>
      </c>
      <c r="D150" s="141" t="s">
        <v>118</v>
      </c>
      <c r="E150" s="110">
        <v>55</v>
      </c>
      <c r="F150" s="110"/>
      <c r="G150" s="110">
        <f t="shared" si="9"/>
        <v>0</v>
      </c>
      <c r="H150" s="157" t="s">
        <v>810</v>
      </c>
      <c r="I150" s="110">
        <f t="shared" si="7"/>
        <v>0</v>
      </c>
      <c r="J150" s="110"/>
      <c r="K150" s="110"/>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x14ac:dyDescent="0.2">
      <c r="A151" s="108">
        <v>127</v>
      </c>
      <c r="B151" s="108" t="s">
        <v>1491</v>
      </c>
      <c r="C151" s="123" t="s">
        <v>1492</v>
      </c>
      <c r="D151" s="141" t="s">
        <v>118</v>
      </c>
      <c r="E151" s="110">
        <v>7</v>
      </c>
      <c r="F151" s="110"/>
      <c r="G151" s="110">
        <f t="shared" si="9"/>
        <v>0</v>
      </c>
      <c r="H151" s="157" t="s">
        <v>811</v>
      </c>
      <c r="I151" s="110">
        <f t="shared" si="7"/>
        <v>0</v>
      </c>
      <c r="J151" s="110"/>
      <c r="K151" s="110"/>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outlineLevel="1" x14ac:dyDescent="0.2">
      <c r="A152" s="108">
        <v>128</v>
      </c>
      <c r="B152" s="108" t="s">
        <v>2507</v>
      </c>
      <c r="C152" s="123" t="s">
        <v>2508</v>
      </c>
      <c r="D152" s="141" t="s">
        <v>118</v>
      </c>
      <c r="E152" s="110">
        <v>1</v>
      </c>
      <c r="F152" s="110"/>
      <c r="G152" s="110">
        <f t="shared" si="9"/>
        <v>0</v>
      </c>
      <c r="H152" s="157" t="s">
        <v>811</v>
      </c>
      <c r="I152" s="110">
        <f t="shared" si="7"/>
        <v>0</v>
      </c>
      <c r="J152" s="110"/>
      <c r="K152" s="110"/>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x14ac:dyDescent="0.2">
      <c r="A153" s="108">
        <v>129</v>
      </c>
      <c r="B153" s="108" t="s">
        <v>1493</v>
      </c>
      <c r="C153" s="123" t="s">
        <v>2509</v>
      </c>
      <c r="D153" s="141" t="s">
        <v>118</v>
      </c>
      <c r="E153" s="110">
        <v>1</v>
      </c>
      <c r="F153" s="110"/>
      <c r="G153" s="110">
        <f t="shared" si="9"/>
        <v>0</v>
      </c>
      <c r="H153" s="157" t="s">
        <v>810</v>
      </c>
      <c r="I153" s="110">
        <f t="shared" si="7"/>
        <v>0</v>
      </c>
      <c r="J153" s="110"/>
      <c r="K153" s="110"/>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ht="22.5" outlineLevel="1" x14ac:dyDescent="0.2">
      <c r="A154" s="108">
        <v>130</v>
      </c>
      <c r="B154" s="108" t="s">
        <v>1494</v>
      </c>
      <c r="C154" s="123" t="s">
        <v>1495</v>
      </c>
      <c r="D154" s="141" t="s">
        <v>118</v>
      </c>
      <c r="E154" s="110">
        <v>1</v>
      </c>
      <c r="F154" s="110"/>
      <c r="G154" s="110">
        <f t="shared" si="9"/>
        <v>0</v>
      </c>
      <c r="H154" s="157" t="s">
        <v>811</v>
      </c>
      <c r="I154" s="110">
        <f t="shared" si="7"/>
        <v>0</v>
      </c>
      <c r="J154" s="110"/>
      <c r="K154" s="110"/>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outlineLevel="1" x14ac:dyDescent="0.2">
      <c r="A155" s="108">
        <v>131</v>
      </c>
      <c r="B155" s="108" t="s">
        <v>1436</v>
      </c>
      <c r="C155" s="123" t="s">
        <v>1496</v>
      </c>
      <c r="D155" s="141" t="s">
        <v>3010</v>
      </c>
      <c r="E155" s="110">
        <v>1</v>
      </c>
      <c r="F155" s="110"/>
      <c r="G155" s="110">
        <f t="shared" si="9"/>
        <v>0</v>
      </c>
      <c r="H155" s="157" t="s">
        <v>810</v>
      </c>
      <c r="I155" s="110"/>
      <c r="J155" s="110"/>
      <c r="K155" s="110">
        <f>G155</f>
        <v>0</v>
      </c>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ht="22.5" outlineLevel="1" x14ac:dyDescent="0.2">
      <c r="A156" s="108">
        <v>132</v>
      </c>
      <c r="B156" s="108" t="s">
        <v>1497</v>
      </c>
      <c r="C156" s="123" t="s">
        <v>1498</v>
      </c>
      <c r="D156" s="141" t="s">
        <v>118</v>
      </c>
      <c r="E156" s="110">
        <v>7</v>
      </c>
      <c r="F156" s="110"/>
      <c r="G156" s="110">
        <f t="shared" si="9"/>
        <v>0</v>
      </c>
      <c r="H156" s="157" t="s">
        <v>811</v>
      </c>
      <c r="I156" s="110">
        <f t="shared" si="7"/>
        <v>0</v>
      </c>
      <c r="J156" s="110"/>
      <c r="K156" s="110"/>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x14ac:dyDescent="0.2">
      <c r="A157" s="108">
        <v>133</v>
      </c>
      <c r="B157" s="108" t="s">
        <v>1499</v>
      </c>
      <c r="C157" s="123" t="s">
        <v>1500</v>
      </c>
      <c r="D157" s="141" t="s">
        <v>118</v>
      </c>
      <c r="E157" s="110">
        <v>23</v>
      </c>
      <c r="F157" s="110"/>
      <c r="G157" s="110">
        <f t="shared" si="9"/>
        <v>0</v>
      </c>
      <c r="H157" s="157" t="s">
        <v>811</v>
      </c>
      <c r="I157" s="110">
        <f t="shared" si="7"/>
        <v>0</v>
      </c>
      <c r="J157" s="110"/>
      <c r="K157" s="110"/>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x14ac:dyDescent="0.2">
      <c r="A158" s="108"/>
      <c r="B158" s="108"/>
      <c r="C158" s="124" t="s">
        <v>1501</v>
      </c>
      <c r="D158" s="142"/>
      <c r="E158" s="133">
        <v>23</v>
      </c>
      <c r="F158" s="110"/>
      <c r="G158" s="110">
        <f t="shared" si="9"/>
        <v>0</v>
      </c>
      <c r="H158" s="157"/>
      <c r="I158" s="110">
        <f t="shared" si="7"/>
        <v>0</v>
      </c>
      <c r="J158" s="110"/>
      <c r="K158" s="110"/>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outlineLevel="1" x14ac:dyDescent="0.2">
      <c r="A159" s="108">
        <v>134</v>
      </c>
      <c r="B159" s="108" t="s">
        <v>1502</v>
      </c>
      <c r="C159" s="123" t="s">
        <v>1503</v>
      </c>
      <c r="D159" s="141" t="s">
        <v>118</v>
      </c>
      <c r="E159" s="110">
        <v>7</v>
      </c>
      <c r="F159" s="110"/>
      <c r="G159" s="110">
        <f t="shared" si="9"/>
        <v>0</v>
      </c>
      <c r="H159" s="157" t="s">
        <v>811</v>
      </c>
      <c r="I159" s="110">
        <f t="shared" si="7"/>
        <v>0</v>
      </c>
      <c r="J159" s="110"/>
      <c r="K159" s="110"/>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x14ac:dyDescent="0.2">
      <c r="A160" s="108">
        <v>135</v>
      </c>
      <c r="B160" s="108" t="s">
        <v>1504</v>
      </c>
      <c r="C160" s="123" t="s">
        <v>1505</v>
      </c>
      <c r="D160" s="141" t="s">
        <v>118</v>
      </c>
      <c r="E160" s="110">
        <v>16</v>
      </c>
      <c r="F160" s="110"/>
      <c r="G160" s="110">
        <f t="shared" si="9"/>
        <v>0</v>
      </c>
      <c r="H160" s="157" t="s">
        <v>810</v>
      </c>
      <c r="I160" s="110">
        <f t="shared" si="7"/>
        <v>0</v>
      </c>
      <c r="J160" s="110"/>
      <c r="K160" s="110"/>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outlineLevel="1" x14ac:dyDescent="0.2">
      <c r="A161" s="108">
        <v>136</v>
      </c>
      <c r="B161" s="108" t="s">
        <v>1506</v>
      </c>
      <c r="C161" s="123" t="s">
        <v>1507</v>
      </c>
      <c r="D161" s="141" t="s">
        <v>118</v>
      </c>
      <c r="E161" s="110">
        <v>40</v>
      </c>
      <c r="F161" s="110"/>
      <c r="G161" s="110">
        <f t="shared" si="9"/>
        <v>0</v>
      </c>
      <c r="H161" s="157" t="s">
        <v>811</v>
      </c>
      <c r="I161" s="110">
        <f t="shared" si="7"/>
        <v>0</v>
      </c>
      <c r="J161" s="110"/>
      <c r="K161" s="110"/>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outlineLevel="1" x14ac:dyDescent="0.2">
      <c r="A162" s="108"/>
      <c r="B162" s="108"/>
      <c r="C162" s="124" t="s">
        <v>1508</v>
      </c>
      <c r="D162" s="142"/>
      <c r="E162" s="133">
        <v>40</v>
      </c>
      <c r="F162" s="110"/>
      <c r="G162" s="110">
        <f t="shared" si="9"/>
        <v>0</v>
      </c>
      <c r="H162" s="157"/>
      <c r="I162" s="110">
        <f t="shared" si="7"/>
        <v>0</v>
      </c>
      <c r="J162" s="110"/>
      <c r="K162" s="110"/>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x14ac:dyDescent="0.2">
      <c r="A163" s="108">
        <v>137</v>
      </c>
      <c r="B163" s="108" t="s">
        <v>1509</v>
      </c>
      <c r="C163" s="123" t="s">
        <v>1510</v>
      </c>
      <c r="D163" s="141" t="s">
        <v>118</v>
      </c>
      <c r="E163" s="110">
        <v>24</v>
      </c>
      <c r="F163" s="110"/>
      <c r="G163" s="110">
        <f t="shared" si="9"/>
        <v>0</v>
      </c>
      <c r="H163" s="157" t="s">
        <v>811</v>
      </c>
      <c r="I163" s="110">
        <f t="shared" si="7"/>
        <v>0</v>
      </c>
      <c r="J163" s="110"/>
      <c r="K163" s="110"/>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x14ac:dyDescent="0.2">
      <c r="A164" s="108">
        <v>138</v>
      </c>
      <c r="B164" s="108" t="s">
        <v>1511</v>
      </c>
      <c r="C164" s="123" t="s">
        <v>1512</v>
      </c>
      <c r="D164" s="141" t="s">
        <v>118</v>
      </c>
      <c r="E164" s="110">
        <v>16</v>
      </c>
      <c r="F164" s="110"/>
      <c r="G164" s="110">
        <f t="shared" si="9"/>
        <v>0</v>
      </c>
      <c r="H164" s="157" t="s">
        <v>811</v>
      </c>
      <c r="I164" s="110">
        <f t="shared" si="7"/>
        <v>0</v>
      </c>
      <c r="J164" s="110"/>
      <c r="K164" s="110"/>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outlineLevel="1" x14ac:dyDescent="0.2">
      <c r="A165" s="109" t="s">
        <v>114</v>
      </c>
      <c r="B165" s="195" t="s">
        <v>1513</v>
      </c>
      <c r="C165" s="125" t="s">
        <v>1514</v>
      </c>
      <c r="D165" s="143"/>
      <c r="E165" s="111"/>
      <c r="F165" s="111"/>
      <c r="G165" s="111">
        <f>SUM(G166:G166)</f>
        <v>0</v>
      </c>
      <c r="H165" s="158"/>
      <c r="I165" s="111"/>
      <c r="J165" s="111"/>
      <c r="K165" s="111">
        <f>G165</f>
        <v>0</v>
      </c>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x14ac:dyDescent="0.2">
      <c r="A166" s="108">
        <v>139</v>
      </c>
      <c r="B166" s="108" t="s">
        <v>1515</v>
      </c>
      <c r="C166" s="123" t="s">
        <v>1516</v>
      </c>
      <c r="D166" s="141" t="s">
        <v>486</v>
      </c>
      <c r="E166" s="110">
        <v>8</v>
      </c>
      <c r="F166" s="110"/>
      <c r="G166" s="110">
        <f t="shared" ref="G166" si="11">F166*E166</f>
        <v>0</v>
      </c>
      <c r="H166" s="157" t="s">
        <v>810</v>
      </c>
      <c r="I166" s="110"/>
      <c r="J166" s="110"/>
      <c r="K166" s="110">
        <f>G166</f>
        <v>0</v>
      </c>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outlineLevel="1" x14ac:dyDescent="0.2">
      <c r="A167" s="109" t="s">
        <v>114</v>
      </c>
      <c r="B167" s="195" t="s">
        <v>1517</v>
      </c>
      <c r="C167" s="125" t="s">
        <v>1518</v>
      </c>
      <c r="D167" s="143"/>
      <c r="E167" s="111"/>
      <c r="F167" s="111"/>
      <c r="G167" s="111">
        <f>SUM(G168:G212)</f>
        <v>0</v>
      </c>
      <c r="H167" s="158"/>
      <c r="I167" s="111">
        <f>SUM(I168:I212)</f>
        <v>0</v>
      </c>
      <c r="J167" s="111"/>
      <c r="K167" s="111">
        <f>SUM(K168:K212)</f>
        <v>0</v>
      </c>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x14ac:dyDescent="0.2">
      <c r="A168" s="108">
        <v>140</v>
      </c>
      <c r="B168" s="108" t="s">
        <v>1519</v>
      </c>
      <c r="C168" s="123" t="s">
        <v>1520</v>
      </c>
      <c r="D168" s="141" t="s">
        <v>179</v>
      </c>
      <c r="E168" s="110">
        <v>340</v>
      </c>
      <c r="F168" s="110"/>
      <c r="G168" s="110">
        <f t="shared" si="9"/>
        <v>0</v>
      </c>
      <c r="H168" s="157" t="s">
        <v>811</v>
      </c>
      <c r="I168" s="110">
        <f>G168</f>
        <v>0</v>
      </c>
      <c r="J168" s="110"/>
      <c r="K168" s="110"/>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x14ac:dyDescent="0.2">
      <c r="A169" s="108">
        <v>141</v>
      </c>
      <c r="B169" s="108" t="s">
        <v>1521</v>
      </c>
      <c r="C169" s="123" t="s">
        <v>1522</v>
      </c>
      <c r="D169" s="141" t="s">
        <v>179</v>
      </c>
      <c r="E169" s="110">
        <v>340</v>
      </c>
      <c r="F169" s="110"/>
      <c r="G169" s="110">
        <f t="shared" si="9"/>
        <v>0</v>
      </c>
      <c r="H169" s="157" t="s">
        <v>811</v>
      </c>
      <c r="I169" s="110">
        <f t="shared" ref="I169:I179" si="12">G169</f>
        <v>0</v>
      </c>
      <c r="J169" s="110"/>
      <c r="K169" s="110"/>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x14ac:dyDescent="0.2">
      <c r="A170" s="108">
        <v>142</v>
      </c>
      <c r="B170" s="108" t="s">
        <v>1523</v>
      </c>
      <c r="C170" s="123" t="s">
        <v>1524</v>
      </c>
      <c r="D170" s="141" t="s">
        <v>179</v>
      </c>
      <c r="E170" s="110">
        <v>480</v>
      </c>
      <c r="F170" s="110"/>
      <c r="G170" s="110">
        <f t="shared" si="9"/>
        <v>0</v>
      </c>
      <c r="H170" s="157" t="s">
        <v>811</v>
      </c>
      <c r="I170" s="110">
        <f t="shared" si="12"/>
        <v>0</v>
      </c>
      <c r="J170" s="110"/>
      <c r="K170" s="110"/>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x14ac:dyDescent="0.2">
      <c r="A171" s="108">
        <v>143</v>
      </c>
      <c r="B171" s="108" t="s">
        <v>1525</v>
      </c>
      <c r="C171" s="123" t="s">
        <v>1526</v>
      </c>
      <c r="D171" s="141" t="s">
        <v>179</v>
      </c>
      <c r="E171" s="110">
        <v>480</v>
      </c>
      <c r="F171" s="110"/>
      <c r="G171" s="110">
        <f t="shared" si="9"/>
        <v>0</v>
      </c>
      <c r="H171" s="157" t="s">
        <v>811</v>
      </c>
      <c r="I171" s="110">
        <f t="shared" si="12"/>
        <v>0</v>
      </c>
      <c r="J171" s="110"/>
      <c r="K171" s="110"/>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outlineLevel="1" x14ac:dyDescent="0.2">
      <c r="A172" s="108">
        <v>144</v>
      </c>
      <c r="B172" s="108" t="s">
        <v>1527</v>
      </c>
      <c r="C172" s="123" t="s">
        <v>1528</v>
      </c>
      <c r="D172" s="141" t="s">
        <v>179</v>
      </c>
      <c r="E172" s="110">
        <v>80</v>
      </c>
      <c r="F172" s="110"/>
      <c r="G172" s="110">
        <f t="shared" si="9"/>
        <v>0</v>
      </c>
      <c r="H172" s="157" t="s">
        <v>811</v>
      </c>
      <c r="I172" s="110">
        <f t="shared" si="12"/>
        <v>0</v>
      </c>
      <c r="J172" s="110"/>
      <c r="K172" s="110"/>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x14ac:dyDescent="0.2">
      <c r="A173" s="108">
        <v>145</v>
      </c>
      <c r="B173" s="108" t="s">
        <v>1529</v>
      </c>
      <c r="C173" s="123" t="s">
        <v>1530</v>
      </c>
      <c r="D173" s="141" t="s">
        <v>179</v>
      </c>
      <c r="E173" s="110">
        <v>80</v>
      </c>
      <c r="F173" s="110"/>
      <c r="G173" s="110">
        <f t="shared" si="9"/>
        <v>0</v>
      </c>
      <c r="H173" s="157" t="s">
        <v>811</v>
      </c>
      <c r="I173" s="110">
        <f t="shared" si="12"/>
        <v>0</v>
      </c>
      <c r="J173" s="110"/>
      <c r="K173" s="110"/>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x14ac:dyDescent="0.2">
      <c r="A174" s="108">
        <v>146</v>
      </c>
      <c r="B174" s="108" t="s">
        <v>1531</v>
      </c>
      <c r="C174" s="123" t="s">
        <v>1532</v>
      </c>
      <c r="D174" s="141" t="s">
        <v>179</v>
      </c>
      <c r="E174" s="110">
        <v>80</v>
      </c>
      <c r="F174" s="110"/>
      <c r="G174" s="110">
        <f t="shared" si="9"/>
        <v>0</v>
      </c>
      <c r="H174" s="157" t="s">
        <v>811</v>
      </c>
      <c r="I174" s="110">
        <f t="shared" si="12"/>
        <v>0</v>
      </c>
      <c r="J174" s="110"/>
      <c r="K174" s="110"/>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x14ac:dyDescent="0.2">
      <c r="A175" s="108">
        <v>147</v>
      </c>
      <c r="B175" s="108" t="s">
        <v>1533</v>
      </c>
      <c r="C175" s="123" t="s">
        <v>1534</v>
      </c>
      <c r="D175" s="141" t="s">
        <v>179</v>
      </c>
      <c r="E175" s="110">
        <v>80</v>
      </c>
      <c r="F175" s="110"/>
      <c r="G175" s="110">
        <f t="shared" si="9"/>
        <v>0</v>
      </c>
      <c r="H175" s="157" t="s">
        <v>811</v>
      </c>
      <c r="I175" s="110">
        <f t="shared" si="12"/>
        <v>0</v>
      </c>
      <c r="J175" s="110"/>
      <c r="K175" s="110"/>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x14ac:dyDescent="0.2">
      <c r="A176" s="108">
        <v>148</v>
      </c>
      <c r="B176" s="108" t="s">
        <v>1535</v>
      </c>
      <c r="C176" s="123" t="s">
        <v>1536</v>
      </c>
      <c r="D176" s="141" t="s">
        <v>118</v>
      </c>
      <c r="E176" s="110">
        <v>10</v>
      </c>
      <c r="F176" s="110"/>
      <c r="G176" s="110">
        <f t="shared" si="9"/>
        <v>0</v>
      </c>
      <c r="H176" s="157" t="s">
        <v>811</v>
      </c>
      <c r="I176" s="110">
        <f t="shared" si="12"/>
        <v>0</v>
      </c>
      <c r="J176" s="110"/>
      <c r="K176" s="110"/>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x14ac:dyDescent="0.2">
      <c r="A177" s="108">
        <v>149</v>
      </c>
      <c r="B177" s="108" t="s">
        <v>1537</v>
      </c>
      <c r="C177" s="123" t="s">
        <v>1538</v>
      </c>
      <c r="D177" s="141" t="s">
        <v>118</v>
      </c>
      <c r="E177" s="110">
        <v>10</v>
      </c>
      <c r="F177" s="110"/>
      <c r="G177" s="110">
        <f t="shared" si="9"/>
        <v>0</v>
      </c>
      <c r="H177" s="157" t="s">
        <v>811</v>
      </c>
      <c r="I177" s="110">
        <f t="shared" si="12"/>
        <v>0</v>
      </c>
      <c r="J177" s="110"/>
      <c r="K177" s="110"/>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ht="22.5" outlineLevel="1" x14ac:dyDescent="0.2">
      <c r="A178" s="108">
        <v>150</v>
      </c>
      <c r="B178" s="108" t="s">
        <v>1396</v>
      </c>
      <c r="C178" s="123" t="s">
        <v>1397</v>
      </c>
      <c r="D178" s="141" t="s">
        <v>118</v>
      </c>
      <c r="E178" s="110">
        <v>10</v>
      </c>
      <c r="F178" s="110"/>
      <c r="G178" s="110">
        <f t="shared" si="9"/>
        <v>0</v>
      </c>
      <c r="H178" s="157" t="s">
        <v>811</v>
      </c>
      <c r="I178" s="110">
        <f t="shared" si="12"/>
        <v>0</v>
      </c>
      <c r="J178" s="110"/>
      <c r="K178" s="110"/>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outlineLevel="1" x14ac:dyDescent="0.2">
      <c r="A179" s="108">
        <v>151</v>
      </c>
      <c r="B179" s="108" t="s">
        <v>1398</v>
      </c>
      <c r="C179" s="123" t="s">
        <v>1399</v>
      </c>
      <c r="D179" s="141" t="s">
        <v>118</v>
      </c>
      <c r="E179" s="110">
        <v>10</v>
      </c>
      <c r="F179" s="110"/>
      <c r="G179" s="110">
        <f t="shared" si="9"/>
        <v>0</v>
      </c>
      <c r="H179" s="157" t="s">
        <v>811</v>
      </c>
      <c r="I179" s="110">
        <f t="shared" si="12"/>
        <v>0</v>
      </c>
      <c r="J179" s="110"/>
      <c r="K179" s="110"/>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ht="22.5" outlineLevel="1" x14ac:dyDescent="0.2">
      <c r="A180" s="108">
        <v>152</v>
      </c>
      <c r="B180" s="108" t="s">
        <v>1459</v>
      </c>
      <c r="C180" s="123" t="s">
        <v>2992</v>
      </c>
      <c r="D180" s="141" t="s">
        <v>118</v>
      </c>
      <c r="E180" s="110">
        <v>1</v>
      </c>
      <c r="F180" s="110"/>
      <c r="G180" s="110">
        <f t="shared" si="9"/>
        <v>0</v>
      </c>
      <c r="H180" s="157" t="s">
        <v>810</v>
      </c>
      <c r="I180" s="110"/>
      <c r="J180" s="110"/>
      <c r="K180" s="110">
        <f>G180</f>
        <v>0</v>
      </c>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outlineLevel="1" x14ac:dyDescent="0.2">
      <c r="A181" s="108"/>
      <c r="B181" s="108"/>
      <c r="C181" s="124" t="s">
        <v>44</v>
      </c>
      <c r="D181" s="142"/>
      <c r="E181" s="133">
        <v>1</v>
      </c>
      <c r="F181" s="110"/>
      <c r="G181" s="110">
        <f t="shared" si="9"/>
        <v>0</v>
      </c>
      <c r="H181" s="157"/>
      <c r="I181" s="110"/>
      <c r="J181" s="110"/>
      <c r="K181" s="110"/>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outlineLevel="1" x14ac:dyDescent="0.2">
      <c r="A182" s="108"/>
      <c r="B182" s="108"/>
      <c r="C182" s="127" t="s">
        <v>578</v>
      </c>
      <c r="D182" s="144"/>
      <c r="E182" s="134"/>
      <c r="F182" s="110"/>
      <c r="G182" s="110">
        <f t="shared" si="9"/>
        <v>0</v>
      </c>
      <c r="H182" s="157"/>
      <c r="I182" s="110"/>
      <c r="J182" s="110"/>
      <c r="K182" s="110"/>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outlineLevel="1" x14ac:dyDescent="0.2">
      <c r="A183" s="108"/>
      <c r="B183" s="108"/>
      <c r="C183" s="127" t="s">
        <v>2993</v>
      </c>
      <c r="D183" s="144"/>
      <c r="E183" s="134">
        <v>1</v>
      </c>
      <c r="F183" s="110"/>
      <c r="G183" s="110">
        <f t="shared" si="9"/>
        <v>0</v>
      </c>
      <c r="H183" s="157"/>
      <c r="I183" s="110"/>
      <c r="J183" s="110"/>
      <c r="K183" s="110"/>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x14ac:dyDescent="0.2">
      <c r="A184" s="108"/>
      <c r="B184" s="108"/>
      <c r="C184" s="127" t="s">
        <v>2994</v>
      </c>
      <c r="D184" s="144"/>
      <c r="E184" s="134">
        <v>10</v>
      </c>
      <c r="F184" s="110"/>
      <c r="G184" s="110">
        <f t="shared" si="9"/>
        <v>0</v>
      </c>
      <c r="H184" s="157"/>
      <c r="I184" s="110"/>
      <c r="J184" s="110"/>
      <c r="K184" s="110"/>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x14ac:dyDescent="0.2">
      <c r="A185" s="108"/>
      <c r="B185" s="108"/>
      <c r="C185" s="127" t="s">
        <v>2995</v>
      </c>
      <c r="D185" s="144"/>
      <c r="E185" s="134">
        <v>13</v>
      </c>
      <c r="F185" s="110"/>
      <c r="G185" s="110">
        <f t="shared" si="9"/>
        <v>0</v>
      </c>
      <c r="H185" s="157"/>
      <c r="I185" s="110"/>
      <c r="J185" s="110"/>
      <c r="K185" s="110"/>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x14ac:dyDescent="0.2">
      <c r="A186" s="108"/>
      <c r="B186" s="108"/>
      <c r="C186" s="127" t="s">
        <v>2996</v>
      </c>
      <c r="D186" s="144"/>
      <c r="E186" s="134">
        <v>2</v>
      </c>
      <c r="F186" s="110"/>
      <c r="G186" s="110">
        <f t="shared" si="9"/>
        <v>0</v>
      </c>
      <c r="H186" s="157"/>
      <c r="I186" s="110"/>
      <c r="J186" s="110"/>
      <c r="K186" s="110"/>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outlineLevel="1" x14ac:dyDescent="0.2">
      <c r="A187" s="108"/>
      <c r="B187" s="108"/>
      <c r="C187" s="127" t="s">
        <v>2997</v>
      </c>
      <c r="D187" s="144"/>
      <c r="E187" s="134">
        <v>2</v>
      </c>
      <c r="F187" s="110"/>
      <c r="G187" s="110">
        <f t="shared" si="9"/>
        <v>0</v>
      </c>
      <c r="H187" s="157"/>
      <c r="I187" s="110"/>
      <c r="J187" s="110"/>
      <c r="K187" s="110"/>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row>
    <row r="188" spans="1:47" outlineLevel="1" x14ac:dyDescent="0.2">
      <c r="A188" s="108"/>
      <c r="B188" s="108"/>
      <c r="C188" s="127" t="s">
        <v>2998</v>
      </c>
      <c r="D188" s="144"/>
      <c r="E188" s="134">
        <v>7</v>
      </c>
      <c r="F188" s="110"/>
      <c r="G188" s="110">
        <f t="shared" si="9"/>
        <v>0</v>
      </c>
      <c r="H188" s="157"/>
      <c r="I188" s="110"/>
      <c r="J188" s="110"/>
      <c r="K188" s="110"/>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x14ac:dyDescent="0.2">
      <c r="A189" s="108"/>
      <c r="B189" s="108"/>
      <c r="C189" s="127" t="s">
        <v>585</v>
      </c>
      <c r="D189" s="144"/>
      <c r="E189" s="134"/>
      <c r="F189" s="110"/>
      <c r="G189" s="110">
        <f t="shared" si="9"/>
        <v>0</v>
      </c>
      <c r="H189" s="157"/>
      <c r="I189" s="110"/>
      <c r="J189" s="110"/>
      <c r="K189" s="110"/>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ht="22.5" outlineLevel="1" x14ac:dyDescent="0.2">
      <c r="A190" s="108">
        <v>153</v>
      </c>
      <c r="B190" s="108" t="s">
        <v>1476</v>
      </c>
      <c r="C190" s="123" t="s">
        <v>2999</v>
      </c>
      <c r="D190" s="141" t="s">
        <v>3010</v>
      </c>
      <c r="E190" s="110">
        <v>1</v>
      </c>
      <c r="F190" s="110"/>
      <c r="G190" s="110">
        <f t="shared" si="9"/>
        <v>0</v>
      </c>
      <c r="H190" s="157" t="s">
        <v>810</v>
      </c>
      <c r="I190" s="110"/>
      <c r="J190" s="110"/>
      <c r="K190" s="110">
        <f>G190</f>
        <v>0</v>
      </c>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outlineLevel="1" x14ac:dyDescent="0.2">
      <c r="A191" s="108"/>
      <c r="B191" s="108"/>
      <c r="C191" s="124" t="s">
        <v>44</v>
      </c>
      <c r="D191" s="142"/>
      <c r="E191" s="133">
        <v>1</v>
      </c>
      <c r="F191" s="110"/>
      <c r="G191" s="110"/>
      <c r="H191" s="157"/>
      <c r="I191" s="110"/>
      <c r="J191" s="110"/>
      <c r="K191" s="110"/>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outlineLevel="1" x14ac:dyDescent="0.2">
      <c r="A192" s="108"/>
      <c r="B192" s="108"/>
      <c r="C192" s="127" t="s">
        <v>578</v>
      </c>
      <c r="D192" s="144"/>
      <c r="E192" s="134"/>
      <c r="F192" s="110"/>
      <c r="G192" s="110"/>
      <c r="H192" s="157"/>
      <c r="I192" s="110"/>
      <c r="J192" s="110"/>
      <c r="K192" s="110"/>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outlineLevel="1" x14ac:dyDescent="0.2">
      <c r="A193" s="108"/>
      <c r="B193" s="108"/>
      <c r="C193" s="127" t="s">
        <v>3000</v>
      </c>
      <c r="D193" s="144"/>
      <c r="E193" s="134">
        <v>1</v>
      </c>
      <c r="F193" s="110"/>
      <c r="G193" s="110">
        <f t="shared" si="9"/>
        <v>0</v>
      </c>
      <c r="H193" s="157"/>
      <c r="I193" s="110"/>
      <c r="J193" s="110"/>
      <c r="K193" s="110"/>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outlineLevel="1" x14ac:dyDescent="0.2">
      <c r="A194" s="108"/>
      <c r="B194" s="108"/>
      <c r="C194" s="127" t="s">
        <v>3001</v>
      </c>
      <c r="D194" s="144"/>
      <c r="E194" s="134">
        <v>1</v>
      </c>
      <c r="F194" s="110"/>
      <c r="G194" s="110">
        <f t="shared" si="9"/>
        <v>0</v>
      </c>
      <c r="H194" s="157"/>
      <c r="I194" s="110"/>
      <c r="J194" s="110"/>
      <c r="K194" s="110"/>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x14ac:dyDescent="0.2">
      <c r="A195" s="108"/>
      <c r="B195" s="108"/>
      <c r="C195" s="127" t="s">
        <v>3002</v>
      </c>
      <c r="D195" s="144"/>
      <c r="E195" s="134">
        <v>2</v>
      </c>
      <c r="F195" s="110"/>
      <c r="G195" s="110">
        <f t="shared" si="9"/>
        <v>0</v>
      </c>
      <c r="H195" s="157"/>
      <c r="I195" s="110"/>
      <c r="J195" s="110"/>
      <c r="K195" s="110"/>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ht="22.5" outlineLevel="1" x14ac:dyDescent="0.2">
      <c r="A196" s="108"/>
      <c r="B196" s="108"/>
      <c r="C196" s="127" t="s">
        <v>3057</v>
      </c>
      <c r="D196" s="144"/>
      <c r="E196" s="134">
        <v>3</v>
      </c>
      <c r="F196" s="110"/>
      <c r="G196" s="110"/>
      <c r="H196" s="157"/>
      <c r="I196" s="110"/>
      <c r="J196" s="110"/>
      <c r="K196" s="110"/>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outlineLevel="1" x14ac:dyDescent="0.2">
      <c r="A197" s="108"/>
      <c r="B197" s="108"/>
      <c r="C197" s="127" t="s">
        <v>3003</v>
      </c>
      <c r="D197" s="144"/>
      <c r="E197" s="134">
        <v>4</v>
      </c>
      <c r="F197" s="110"/>
      <c r="G197" s="110"/>
      <c r="H197" s="157"/>
      <c r="I197" s="110"/>
      <c r="J197" s="110"/>
      <c r="K197" s="110"/>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outlineLevel="1" x14ac:dyDescent="0.2">
      <c r="A198" s="108"/>
      <c r="B198" s="108"/>
      <c r="C198" s="127" t="s">
        <v>585</v>
      </c>
      <c r="D198" s="144"/>
      <c r="E198" s="134"/>
      <c r="F198" s="110"/>
      <c r="G198" s="110"/>
      <c r="H198" s="157"/>
      <c r="I198" s="110"/>
      <c r="J198" s="110"/>
      <c r="K198" s="110"/>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outlineLevel="1" x14ac:dyDescent="0.2">
      <c r="A199" s="108">
        <v>154</v>
      </c>
      <c r="B199" s="108" t="s">
        <v>2510</v>
      </c>
      <c r="C199" s="123" t="s">
        <v>1539</v>
      </c>
      <c r="D199" s="141" t="s">
        <v>118</v>
      </c>
      <c r="E199" s="110">
        <v>2</v>
      </c>
      <c r="F199" s="110"/>
      <c r="G199" s="110">
        <f t="shared" ref="G199:G206" si="13">F199*E199</f>
        <v>0</v>
      </c>
      <c r="H199" s="157" t="s">
        <v>810</v>
      </c>
      <c r="I199" s="110"/>
      <c r="J199" s="110"/>
      <c r="K199" s="110">
        <f t="shared" ref="K199:K203" si="14">G199</f>
        <v>0</v>
      </c>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x14ac:dyDescent="0.2">
      <c r="A200" s="108">
        <v>155</v>
      </c>
      <c r="B200" s="108" t="s">
        <v>2511</v>
      </c>
      <c r="C200" s="123" t="s">
        <v>2512</v>
      </c>
      <c r="D200" s="141" t="s">
        <v>118</v>
      </c>
      <c r="E200" s="110">
        <v>1</v>
      </c>
      <c r="F200" s="110"/>
      <c r="G200" s="110">
        <f t="shared" si="13"/>
        <v>0</v>
      </c>
      <c r="H200" s="157" t="s">
        <v>810</v>
      </c>
      <c r="I200" s="110"/>
      <c r="J200" s="110"/>
      <c r="K200" s="110">
        <f t="shared" si="14"/>
        <v>0</v>
      </c>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x14ac:dyDescent="0.2">
      <c r="A201" s="108">
        <v>156</v>
      </c>
      <c r="B201" s="108" t="s">
        <v>2513</v>
      </c>
      <c r="C201" s="123" t="s">
        <v>2514</v>
      </c>
      <c r="D201" s="141" t="s">
        <v>118</v>
      </c>
      <c r="E201" s="110">
        <v>1</v>
      </c>
      <c r="F201" s="110"/>
      <c r="G201" s="110">
        <f t="shared" si="13"/>
        <v>0</v>
      </c>
      <c r="H201" s="157" t="s">
        <v>810</v>
      </c>
      <c r="I201" s="110"/>
      <c r="J201" s="110"/>
      <c r="K201" s="110">
        <f t="shared" si="14"/>
        <v>0</v>
      </c>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x14ac:dyDescent="0.2">
      <c r="A202" s="108">
        <v>157</v>
      </c>
      <c r="B202" s="108" t="s">
        <v>2515</v>
      </c>
      <c r="C202" s="123" t="s">
        <v>1540</v>
      </c>
      <c r="D202" s="141" t="s">
        <v>118</v>
      </c>
      <c r="E202" s="110">
        <v>1</v>
      </c>
      <c r="F202" s="110"/>
      <c r="G202" s="110">
        <f t="shared" si="13"/>
        <v>0</v>
      </c>
      <c r="H202" s="157" t="s">
        <v>810</v>
      </c>
      <c r="I202" s="110"/>
      <c r="J202" s="110"/>
      <c r="K202" s="110">
        <f t="shared" si="14"/>
        <v>0</v>
      </c>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x14ac:dyDescent="0.2">
      <c r="A203" s="108">
        <v>158</v>
      </c>
      <c r="B203" s="108" t="s">
        <v>2516</v>
      </c>
      <c r="C203" s="123" t="s">
        <v>1541</v>
      </c>
      <c r="D203" s="141" t="s">
        <v>118</v>
      </c>
      <c r="E203" s="110">
        <v>1</v>
      </c>
      <c r="F203" s="110"/>
      <c r="G203" s="110">
        <f t="shared" si="13"/>
        <v>0</v>
      </c>
      <c r="H203" s="157" t="s">
        <v>810</v>
      </c>
      <c r="I203" s="110"/>
      <c r="J203" s="110"/>
      <c r="K203" s="110">
        <f t="shared" si="14"/>
        <v>0</v>
      </c>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x14ac:dyDescent="0.2">
      <c r="A204" s="108">
        <v>159</v>
      </c>
      <c r="B204" s="108" t="s">
        <v>1408</v>
      </c>
      <c r="C204" s="123" t="s">
        <v>1409</v>
      </c>
      <c r="D204" s="141" t="s">
        <v>179</v>
      </c>
      <c r="E204" s="110">
        <v>110</v>
      </c>
      <c r="F204" s="110"/>
      <c r="G204" s="110">
        <f t="shared" si="13"/>
        <v>0</v>
      </c>
      <c r="H204" s="157" t="s">
        <v>811</v>
      </c>
      <c r="I204" s="110">
        <f t="shared" ref="I204:I206" si="15">G204</f>
        <v>0</v>
      </c>
      <c r="J204" s="110"/>
      <c r="K204" s="110"/>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outlineLevel="1" x14ac:dyDescent="0.2">
      <c r="A205" s="108">
        <v>160</v>
      </c>
      <c r="B205" s="108" t="s">
        <v>1410</v>
      </c>
      <c r="C205" s="123" t="s">
        <v>1411</v>
      </c>
      <c r="D205" s="141" t="s">
        <v>179</v>
      </c>
      <c r="E205" s="110">
        <v>260</v>
      </c>
      <c r="F205" s="110"/>
      <c r="G205" s="110">
        <f t="shared" si="13"/>
        <v>0</v>
      </c>
      <c r="H205" s="157" t="s">
        <v>811</v>
      </c>
      <c r="I205" s="110">
        <f t="shared" si="15"/>
        <v>0</v>
      </c>
      <c r="J205" s="110"/>
      <c r="K205" s="110"/>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x14ac:dyDescent="0.2">
      <c r="A206" s="108">
        <v>161</v>
      </c>
      <c r="B206" s="108" t="s">
        <v>1412</v>
      </c>
      <c r="C206" s="123" t="s">
        <v>1413</v>
      </c>
      <c r="D206" s="141" t="s">
        <v>160</v>
      </c>
      <c r="E206" s="110">
        <v>17.05</v>
      </c>
      <c r="F206" s="110"/>
      <c r="G206" s="110">
        <f t="shared" si="13"/>
        <v>0</v>
      </c>
      <c r="H206" s="157" t="s">
        <v>811</v>
      </c>
      <c r="I206" s="110">
        <f t="shared" si="15"/>
        <v>0</v>
      </c>
      <c r="J206" s="110"/>
      <c r="K206" s="110"/>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outlineLevel="1" x14ac:dyDescent="0.2">
      <c r="A207" s="108"/>
      <c r="B207" s="108"/>
      <c r="C207" s="124" t="s">
        <v>1414</v>
      </c>
      <c r="D207" s="142"/>
      <c r="E207" s="133"/>
      <c r="F207" s="110"/>
      <c r="G207" s="110"/>
      <c r="H207" s="157"/>
      <c r="I207" s="110"/>
      <c r="J207" s="110"/>
      <c r="K207" s="110"/>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x14ac:dyDescent="0.2">
      <c r="A208" s="108"/>
      <c r="B208" s="108"/>
      <c r="C208" s="124" t="s">
        <v>1415</v>
      </c>
      <c r="D208" s="142"/>
      <c r="E208" s="133">
        <v>8.4700000000000006</v>
      </c>
      <c r="F208" s="110"/>
      <c r="G208" s="110"/>
      <c r="H208" s="157"/>
      <c r="I208" s="110"/>
      <c r="J208" s="110"/>
      <c r="K208" s="110"/>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outlineLevel="1" x14ac:dyDescent="0.2">
      <c r="A209" s="108"/>
      <c r="B209" s="108"/>
      <c r="C209" s="124" t="s">
        <v>1542</v>
      </c>
      <c r="D209" s="142"/>
      <c r="E209" s="133">
        <v>8.58</v>
      </c>
      <c r="F209" s="110"/>
      <c r="G209" s="110"/>
      <c r="H209" s="157"/>
      <c r="I209" s="110"/>
      <c r="J209" s="110"/>
      <c r="K209" s="110"/>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ht="22.5" outlineLevel="1" x14ac:dyDescent="0.2">
      <c r="A210" s="108">
        <v>162</v>
      </c>
      <c r="B210" s="108" t="s">
        <v>1426</v>
      </c>
      <c r="C210" s="123" t="s">
        <v>1427</v>
      </c>
      <c r="D210" s="141" t="s">
        <v>179</v>
      </c>
      <c r="E210" s="110">
        <v>650</v>
      </c>
      <c r="F210" s="110"/>
      <c r="G210" s="110">
        <f t="shared" ref="G210:G212" si="16">F210*E210</f>
        <v>0</v>
      </c>
      <c r="H210" s="157" t="s">
        <v>811</v>
      </c>
      <c r="I210" s="110">
        <f>G210</f>
        <v>0</v>
      </c>
      <c r="J210" s="110"/>
      <c r="K210" s="110"/>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x14ac:dyDescent="0.2">
      <c r="A211" s="108">
        <v>163</v>
      </c>
      <c r="B211" s="108" t="s">
        <v>1488</v>
      </c>
      <c r="C211" s="123" t="s">
        <v>2517</v>
      </c>
      <c r="D211" s="141" t="s">
        <v>3010</v>
      </c>
      <c r="E211" s="110">
        <v>1</v>
      </c>
      <c r="F211" s="110"/>
      <c r="G211" s="110">
        <f t="shared" si="16"/>
        <v>0</v>
      </c>
      <c r="H211" s="157" t="s">
        <v>810</v>
      </c>
      <c r="I211" s="110"/>
      <c r="J211" s="110"/>
      <c r="K211" s="110">
        <f t="shared" ref="K211:K212" si="17">G211</f>
        <v>0</v>
      </c>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outlineLevel="1" x14ac:dyDescent="0.2">
      <c r="A212" s="108">
        <v>164</v>
      </c>
      <c r="B212" s="108" t="s">
        <v>1436</v>
      </c>
      <c r="C212" s="123" t="s">
        <v>1543</v>
      </c>
      <c r="D212" s="141" t="s">
        <v>118</v>
      </c>
      <c r="E212" s="110">
        <v>1</v>
      </c>
      <c r="F212" s="110"/>
      <c r="G212" s="110">
        <f t="shared" si="16"/>
        <v>0</v>
      </c>
      <c r="H212" s="157" t="s">
        <v>810</v>
      </c>
      <c r="I212" s="110"/>
      <c r="J212" s="110"/>
      <c r="K212" s="110">
        <f t="shared" si="17"/>
        <v>0</v>
      </c>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x14ac:dyDescent="0.2">
      <c r="A213" s="109" t="s">
        <v>114</v>
      </c>
      <c r="B213" s="195" t="s">
        <v>1440</v>
      </c>
      <c r="C213" s="125" t="s">
        <v>1441</v>
      </c>
      <c r="D213" s="143"/>
      <c r="E213" s="111"/>
      <c r="F213" s="111"/>
      <c r="G213" s="111">
        <f>SUM(G214:G219)</f>
        <v>0</v>
      </c>
      <c r="H213" s="158"/>
      <c r="I213" s="111">
        <f t="shared" ref="I213:I219" si="18">G213</f>
        <v>0</v>
      </c>
      <c r="J213" s="111"/>
      <c r="K213" s="111"/>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x14ac:dyDescent="0.2">
      <c r="A214" s="108">
        <v>165</v>
      </c>
      <c r="B214" s="108" t="s">
        <v>1442</v>
      </c>
      <c r="C214" s="123" t="s">
        <v>1443</v>
      </c>
      <c r="D214" s="141" t="s">
        <v>1444</v>
      </c>
      <c r="E214" s="110">
        <v>0.08</v>
      </c>
      <c r="F214" s="110"/>
      <c r="G214" s="110">
        <f t="shared" ref="G214:G219" si="19">F214*E214</f>
        <v>0</v>
      </c>
      <c r="H214" s="157" t="s">
        <v>811</v>
      </c>
      <c r="I214" s="110">
        <f t="shared" si="18"/>
        <v>0</v>
      </c>
      <c r="J214" s="110"/>
      <c r="K214" s="110"/>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x14ac:dyDescent="0.2">
      <c r="A215" s="108">
        <v>166</v>
      </c>
      <c r="B215" s="108" t="s">
        <v>1445</v>
      </c>
      <c r="C215" s="123" t="s">
        <v>1446</v>
      </c>
      <c r="D215" s="141" t="s">
        <v>179</v>
      </c>
      <c r="E215" s="110">
        <v>80</v>
      </c>
      <c r="F215" s="110"/>
      <c r="G215" s="110">
        <f t="shared" si="19"/>
        <v>0</v>
      </c>
      <c r="H215" s="157" t="s">
        <v>811</v>
      </c>
      <c r="I215" s="110">
        <f t="shared" si="18"/>
        <v>0</v>
      </c>
      <c r="J215" s="110"/>
      <c r="K215" s="110"/>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ht="22.5" outlineLevel="1" x14ac:dyDescent="0.2">
      <c r="A216" s="108">
        <v>167</v>
      </c>
      <c r="B216" s="108" t="s">
        <v>1447</v>
      </c>
      <c r="C216" s="123" t="s">
        <v>1448</v>
      </c>
      <c r="D216" s="141" t="s">
        <v>179</v>
      </c>
      <c r="E216" s="110">
        <v>80</v>
      </c>
      <c r="F216" s="110"/>
      <c r="G216" s="110">
        <f t="shared" si="19"/>
        <v>0</v>
      </c>
      <c r="H216" s="157" t="s">
        <v>811</v>
      </c>
      <c r="I216" s="110">
        <f t="shared" si="18"/>
        <v>0</v>
      </c>
      <c r="J216" s="110"/>
      <c r="K216" s="110"/>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outlineLevel="1" x14ac:dyDescent="0.2">
      <c r="A217" s="108">
        <v>168</v>
      </c>
      <c r="B217" s="108" t="s">
        <v>1449</v>
      </c>
      <c r="C217" s="123" t="s">
        <v>1450</v>
      </c>
      <c r="D217" s="141" t="s">
        <v>179</v>
      </c>
      <c r="E217" s="110">
        <v>80</v>
      </c>
      <c r="F217" s="110"/>
      <c r="G217" s="110">
        <f t="shared" si="19"/>
        <v>0</v>
      </c>
      <c r="H217" s="157" t="s">
        <v>811</v>
      </c>
      <c r="I217" s="110">
        <f t="shared" si="18"/>
        <v>0</v>
      </c>
      <c r="J217" s="110"/>
      <c r="K217" s="110"/>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x14ac:dyDescent="0.2">
      <c r="A218" s="108">
        <v>169</v>
      </c>
      <c r="B218" s="108" t="s">
        <v>1451</v>
      </c>
      <c r="C218" s="123" t="s">
        <v>1452</v>
      </c>
      <c r="D218" s="141" t="s">
        <v>179</v>
      </c>
      <c r="E218" s="110">
        <v>80</v>
      </c>
      <c r="F218" s="110"/>
      <c r="G218" s="110">
        <f t="shared" si="19"/>
        <v>0</v>
      </c>
      <c r="H218" s="157" t="s">
        <v>811</v>
      </c>
      <c r="I218" s="110">
        <f t="shared" si="18"/>
        <v>0</v>
      </c>
      <c r="J218" s="110"/>
      <c r="K218" s="110"/>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x14ac:dyDescent="0.2">
      <c r="A219" s="117">
        <v>170</v>
      </c>
      <c r="B219" s="117" t="s">
        <v>1453</v>
      </c>
      <c r="C219" s="196" t="s">
        <v>1454</v>
      </c>
      <c r="D219" s="197" t="s">
        <v>160</v>
      </c>
      <c r="E219" s="118">
        <v>80</v>
      </c>
      <c r="F219" s="118"/>
      <c r="G219" s="118">
        <f t="shared" si="19"/>
        <v>0</v>
      </c>
      <c r="H219" s="159" t="s">
        <v>811</v>
      </c>
      <c r="I219" s="118">
        <f t="shared" si="18"/>
        <v>0</v>
      </c>
      <c r="J219" s="118"/>
      <c r="K219" s="118"/>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ht="13.5" thickBot="1" x14ac:dyDescent="0.25">
      <c r="B220" s="5" t="s">
        <v>134</v>
      </c>
      <c r="C220" s="129" t="s">
        <v>134</v>
      </c>
      <c r="D220" s="7"/>
      <c r="E220" s="136"/>
      <c r="F220" s="4"/>
      <c r="G220" s="4"/>
      <c r="H220" s="7"/>
      <c r="P220">
        <v>12</v>
      </c>
      <c r="Q220">
        <v>21</v>
      </c>
    </row>
    <row r="221" spans="1:47" ht="13.5" thickBot="1" x14ac:dyDescent="0.25">
      <c r="A221" s="119"/>
      <c r="B221" s="120" t="s">
        <v>28</v>
      </c>
      <c r="C221" s="130" t="s">
        <v>134</v>
      </c>
      <c r="D221" s="146"/>
      <c r="E221" s="137"/>
      <c r="F221" s="121"/>
      <c r="G221" s="122">
        <f>G8+G121+G128+G165+G167+G213</f>
        <v>0</v>
      </c>
      <c r="H221" s="7"/>
      <c r="I221" s="239">
        <f>I8+I121+I128+I165+I167+I213</f>
        <v>0</v>
      </c>
      <c r="J221" s="240">
        <f>J8+J121+J128+J165+J167+J213</f>
        <v>0</v>
      </c>
      <c r="K221" s="241">
        <f>K8+K121+K128+K165+K167+K213</f>
        <v>0</v>
      </c>
      <c r="P221" t="e">
        <f>SUMIF(#REF!,P220,G7:G219)</f>
        <v>#REF!</v>
      </c>
      <c r="Q221" t="e">
        <f>SUMIF(#REF!,Q220,G7:G219)</f>
        <v>#REF!</v>
      </c>
      <c r="R221" t="s">
        <v>807</v>
      </c>
    </row>
    <row r="223" spans="1:47" x14ac:dyDescent="0.2">
      <c r="B223" s="337"/>
      <c r="C223" s="5" t="s">
        <v>3020</v>
      </c>
    </row>
  </sheetData>
  <sheetProtection algorithmName="SHA-512" hashValue="k24xtmov+J8B3Ay/lbgCyAlF4g5+6ib6UjQr5ktxUvz2OA/BL/J572R0jcyu+IVjCLMy3S5jrNjrrCV7aNVeeA==" saltValue="h730Dvuzavq7fSZATr8SSg==" spinCount="100000" sheet="1" objects="1" scenarios="1"/>
  <protectedRanges>
    <protectedRange sqref="F15:F2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rowBreaks count="1" manualBreakCount="1">
    <brk id="135" max="10" man="1"/>
  </rowBreaks>
  <ignoredErrors>
    <ignoredError sqref="I13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AU57"/>
  <sheetViews>
    <sheetView showZeros="0" view="pageBreakPreview" zoomScale="70" zoomScaleNormal="100" zoomScaleSheetLayoutView="70" workbookViewId="0">
      <pane ySplit="7" topLeftCell="A8" activePane="bottomLeft" state="frozen"/>
      <selection pane="bottomLeft" activeCell="AA20" sqref="AA20"/>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820</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1581</v>
      </c>
      <c r="C8" s="115" t="s">
        <v>1582</v>
      </c>
      <c r="D8" s="140"/>
      <c r="E8" s="116"/>
      <c r="F8" s="116"/>
      <c r="G8" s="116">
        <f>SUM(G9:G17)</f>
        <v>0</v>
      </c>
      <c r="H8" s="156"/>
      <c r="I8" s="116"/>
      <c r="J8" s="116"/>
      <c r="K8" s="116">
        <f>G8</f>
        <v>0</v>
      </c>
      <c r="R8" t="s">
        <v>115</v>
      </c>
    </row>
    <row r="9" spans="1:47" outlineLevel="1" x14ac:dyDescent="0.2">
      <c r="A9" s="108">
        <v>1</v>
      </c>
      <c r="B9" s="108">
        <v>101</v>
      </c>
      <c r="C9" s="123" t="s">
        <v>1583</v>
      </c>
      <c r="D9" s="141" t="s">
        <v>118</v>
      </c>
      <c r="E9" s="110">
        <v>1</v>
      </c>
      <c r="F9" s="110"/>
      <c r="G9" s="110">
        <f>F9*E9</f>
        <v>0</v>
      </c>
      <c r="H9" s="157" t="s">
        <v>810</v>
      </c>
      <c r="I9" s="110"/>
      <c r="J9" s="110"/>
      <c r="K9" s="110">
        <f t="shared" ref="K9:K55" si="0">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48.75" customHeight="1" outlineLevel="1" x14ac:dyDescent="0.2">
      <c r="A10" s="108"/>
      <c r="B10" s="108"/>
      <c r="C10" s="123" t="s">
        <v>1584</v>
      </c>
      <c r="D10" s="141"/>
      <c r="E10" s="110"/>
      <c r="F10" s="110"/>
      <c r="G10" s="110">
        <f t="shared" ref="G10:G16" si="1">F10*E10</f>
        <v>0</v>
      </c>
      <c r="H10" s="157"/>
      <c r="I10" s="110"/>
      <c r="J10" s="110"/>
      <c r="K10" s="110">
        <f t="shared" si="0"/>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v>2</v>
      </c>
      <c r="B11" s="108">
        <v>102</v>
      </c>
      <c r="C11" s="123" t="s">
        <v>1585</v>
      </c>
      <c r="D11" s="141" t="s">
        <v>118</v>
      </c>
      <c r="E11" s="110">
        <v>1</v>
      </c>
      <c r="F11" s="110"/>
      <c r="G11" s="110">
        <f t="shared" si="1"/>
        <v>0</v>
      </c>
      <c r="H11" s="157" t="s">
        <v>810</v>
      </c>
      <c r="I11" s="110"/>
      <c r="J11" s="110"/>
      <c r="K11" s="110">
        <f t="shared" si="0"/>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45" outlineLevel="1" x14ac:dyDescent="0.2">
      <c r="A12" s="108"/>
      <c r="B12" s="108"/>
      <c r="C12" s="123" t="s">
        <v>1586</v>
      </c>
      <c r="D12" s="141"/>
      <c r="E12" s="110"/>
      <c r="F12" s="110"/>
      <c r="G12" s="110">
        <f t="shared" si="1"/>
        <v>0</v>
      </c>
      <c r="H12" s="157"/>
      <c r="I12" s="110"/>
      <c r="J12" s="110"/>
      <c r="K12" s="110">
        <f t="shared" si="0"/>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v>3</v>
      </c>
      <c r="B13" s="198" t="s">
        <v>1587</v>
      </c>
      <c r="C13" s="123" t="s">
        <v>1588</v>
      </c>
      <c r="D13" s="141" t="s">
        <v>118</v>
      </c>
      <c r="E13" s="110">
        <v>1</v>
      </c>
      <c r="F13" s="110"/>
      <c r="G13" s="110">
        <f t="shared" si="1"/>
        <v>0</v>
      </c>
      <c r="H13" s="157" t="s">
        <v>810</v>
      </c>
      <c r="I13" s="110"/>
      <c r="J13" s="110"/>
      <c r="K13" s="110">
        <f t="shared" si="0"/>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33.75" outlineLevel="1" x14ac:dyDescent="0.2">
      <c r="A14" s="108"/>
      <c r="B14" s="108"/>
      <c r="C14" s="123" t="s">
        <v>1589</v>
      </c>
      <c r="D14" s="141"/>
      <c r="E14" s="110"/>
      <c r="F14" s="110"/>
      <c r="G14" s="110">
        <f t="shared" si="1"/>
        <v>0</v>
      </c>
      <c r="H14" s="157"/>
      <c r="I14" s="110"/>
      <c r="J14" s="110"/>
      <c r="K14" s="110">
        <f t="shared" si="0"/>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4</v>
      </c>
      <c r="B15" s="108">
        <v>103</v>
      </c>
      <c r="C15" s="123" t="s">
        <v>1590</v>
      </c>
      <c r="D15" s="141" t="s">
        <v>118</v>
      </c>
      <c r="E15" s="110">
        <v>1</v>
      </c>
      <c r="F15" s="110"/>
      <c r="G15" s="110">
        <f t="shared" si="1"/>
        <v>0</v>
      </c>
      <c r="H15" s="157" t="s">
        <v>810</v>
      </c>
      <c r="I15" s="110"/>
      <c r="J15" s="110"/>
      <c r="K15" s="110">
        <f t="shared" si="0"/>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22.5" outlineLevel="1" x14ac:dyDescent="0.2">
      <c r="A16" s="108"/>
      <c r="B16" s="108"/>
      <c r="C16" s="123" t="s">
        <v>1591</v>
      </c>
      <c r="D16" s="141"/>
      <c r="E16" s="110"/>
      <c r="F16" s="110"/>
      <c r="G16" s="110">
        <f t="shared" si="1"/>
        <v>0</v>
      </c>
      <c r="H16" s="157"/>
      <c r="I16" s="110"/>
      <c r="J16" s="110"/>
      <c r="K16" s="110">
        <f t="shared" si="0"/>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c r="B17" s="200"/>
      <c r="C17" s="123"/>
      <c r="D17" s="141"/>
      <c r="E17" s="110"/>
      <c r="F17" s="110"/>
      <c r="G17" s="110"/>
      <c r="H17" s="157"/>
      <c r="I17" s="110"/>
      <c r="J17" s="110"/>
      <c r="K17" s="110"/>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x14ac:dyDescent="0.2">
      <c r="A18" s="109" t="s">
        <v>114</v>
      </c>
      <c r="B18" s="199" t="s">
        <v>1592</v>
      </c>
      <c r="C18" s="125" t="s">
        <v>1593</v>
      </c>
      <c r="D18" s="143"/>
      <c r="E18" s="111"/>
      <c r="F18" s="111"/>
      <c r="G18" s="111">
        <f>SUM(G19:G20)</f>
        <v>0</v>
      </c>
      <c r="H18" s="158"/>
      <c r="I18" s="111"/>
      <c r="J18" s="111"/>
      <c r="K18" s="111">
        <f t="shared" si="0"/>
        <v>0</v>
      </c>
      <c r="R18" t="s">
        <v>115</v>
      </c>
    </row>
    <row r="19" spans="1:47" outlineLevel="1" x14ac:dyDescent="0.2">
      <c r="A19" s="108">
        <v>5</v>
      </c>
      <c r="B19" s="108">
        <v>151</v>
      </c>
      <c r="C19" s="123" t="s">
        <v>1594</v>
      </c>
      <c r="D19" s="141" t="s">
        <v>118</v>
      </c>
      <c r="E19" s="110">
        <v>1</v>
      </c>
      <c r="F19" s="110"/>
      <c r="G19" s="110">
        <f t="shared" ref="G19:G20" si="2">F19*E19</f>
        <v>0</v>
      </c>
      <c r="H19" s="157" t="s">
        <v>810</v>
      </c>
      <c r="I19" s="110"/>
      <c r="J19" s="110"/>
      <c r="K19" s="110">
        <f t="shared" si="0"/>
        <v>0</v>
      </c>
      <c r="L19" s="107"/>
      <c r="M19" s="107"/>
      <c r="N19" s="107"/>
      <c r="O19" s="107"/>
      <c r="P19" s="107"/>
      <c r="Q19" s="107"/>
      <c r="R19" s="107" t="s">
        <v>124</v>
      </c>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x14ac:dyDescent="0.2">
      <c r="A20" s="108"/>
      <c r="B20" s="108"/>
      <c r="C20" s="123" t="s">
        <v>1591</v>
      </c>
      <c r="D20" s="141"/>
      <c r="E20" s="110"/>
      <c r="F20" s="110"/>
      <c r="G20" s="110">
        <f t="shared" si="2"/>
        <v>0</v>
      </c>
      <c r="H20" s="157"/>
      <c r="I20" s="110"/>
      <c r="J20" s="110"/>
      <c r="K20" s="110">
        <f t="shared" si="0"/>
        <v>0</v>
      </c>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9" t="s">
        <v>114</v>
      </c>
      <c r="B21" s="199" t="s">
        <v>1595</v>
      </c>
      <c r="C21" s="125" t="s">
        <v>1596</v>
      </c>
      <c r="D21" s="143"/>
      <c r="E21" s="111"/>
      <c r="F21" s="111"/>
      <c r="G21" s="111">
        <f>SUM(G22:G38)</f>
        <v>0</v>
      </c>
      <c r="H21" s="158"/>
      <c r="I21" s="111"/>
      <c r="J21" s="111"/>
      <c r="K21" s="111">
        <f t="shared" si="0"/>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v>6</v>
      </c>
      <c r="B22" s="108">
        <v>201</v>
      </c>
      <c r="C22" s="123" t="s">
        <v>1597</v>
      </c>
      <c r="D22" s="141" t="s">
        <v>118</v>
      </c>
      <c r="E22" s="110">
        <v>1</v>
      </c>
      <c r="F22" s="110"/>
      <c r="G22" s="110">
        <f t="shared" ref="G22" si="3">F22*E22</f>
        <v>0</v>
      </c>
      <c r="H22" s="157" t="s">
        <v>810</v>
      </c>
      <c r="I22" s="110"/>
      <c r="J22" s="110"/>
      <c r="K22" s="110">
        <f t="shared" si="0"/>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45" outlineLevel="1" x14ac:dyDescent="0.2">
      <c r="A23" s="108"/>
      <c r="B23" s="108"/>
      <c r="C23" s="123" t="s">
        <v>1598</v>
      </c>
      <c r="D23" s="141"/>
      <c r="E23" s="110"/>
      <c r="F23" s="110"/>
      <c r="G23" s="110"/>
      <c r="H23" s="157"/>
      <c r="I23" s="110"/>
      <c r="J23" s="110"/>
      <c r="K23" s="110">
        <f t="shared" si="0"/>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v>7</v>
      </c>
      <c r="B24" s="108">
        <v>201.1</v>
      </c>
      <c r="C24" s="123" t="s">
        <v>1599</v>
      </c>
      <c r="D24" s="141" t="s">
        <v>118</v>
      </c>
      <c r="E24" s="110">
        <v>1</v>
      </c>
      <c r="F24" s="110"/>
      <c r="G24" s="110">
        <f t="shared" ref="G24" si="4">F24*E24</f>
        <v>0</v>
      </c>
      <c r="H24" s="157" t="s">
        <v>810</v>
      </c>
      <c r="I24" s="110"/>
      <c r="J24" s="110"/>
      <c r="K24" s="110">
        <f t="shared" si="0"/>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c r="C25" s="123" t="s">
        <v>1600</v>
      </c>
      <c r="D25" s="141"/>
      <c r="E25" s="110"/>
      <c r="F25" s="110"/>
      <c r="G25" s="110"/>
      <c r="H25" s="157"/>
      <c r="I25" s="110"/>
      <c r="J25" s="110"/>
      <c r="K25" s="110">
        <f t="shared" si="0"/>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8</v>
      </c>
      <c r="B26" s="108">
        <v>202</v>
      </c>
      <c r="C26" s="123" t="s">
        <v>1601</v>
      </c>
      <c r="D26" s="141" t="s">
        <v>118</v>
      </c>
      <c r="E26" s="110">
        <v>1</v>
      </c>
      <c r="F26" s="110"/>
      <c r="G26" s="110">
        <f t="shared" ref="G26" si="5">F26*E26</f>
        <v>0</v>
      </c>
      <c r="H26" s="157" t="s">
        <v>810</v>
      </c>
      <c r="I26" s="110"/>
      <c r="J26" s="110"/>
      <c r="K26" s="110">
        <f t="shared" si="0"/>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3" t="s">
        <v>1602</v>
      </c>
      <c r="D27" s="141"/>
      <c r="E27" s="110"/>
      <c r="F27" s="110"/>
      <c r="G27" s="110"/>
      <c r="H27" s="157"/>
      <c r="I27" s="110"/>
      <c r="J27" s="110"/>
      <c r="K27" s="110">
        <f t="shared" si="0"/>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v>9</v>
      </c>
      <c r="B28" s="108">
        <v>203</v>
      </c>
      <c r="C28" s="123" t="s">
        <v>1603</v>
      </c>
      <c r="D28" s="141" t="s">
        <v>118</v>
      </c>
      <c r="E28" s="110">
        <v>1</v>
      </c>
      <c r="F28" s="110"/>
      <c r="G28" s="110">
        <f t="shared" ref="G28" si="6">F28*E28</f>
        <v>0</v>
      </c>
      <c r="H28" s="157" t="s">
        <v>810</v>
      </c>
      <c r="I28" s="110"/>
      <c r="J28" s="110"/>
      <c r="K28" s="110">
        <f t="shared" si="0"/>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45" outlineLevel="1" x14ac:dyDescent="0.2">
      <c r="A29" s="108"/>
      <c r="B29" s="108"/>
      <c r="C29" s="123" t="s">
        <v>1604</v>
      </c>
      <c r="D29" s="141"/>
      <c r="E29" s="110"/>
      <c r="F29" s="110"/>
      <c r="G29" s="110"/>
      <c r="H29" s="157"/>
      <c r="I29" s="110"/>
      <c r="J29" s="110"/>
      <c r="K29" s="110">
        <f t="shared" si="0"/>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x14ac:dyDescent="0.2">
      <c r="A30" s="108">
        <v>10</v>
      </c>
      <c r="B30" s="108">
        <v>204</v>
      </c>
      <c r="C30" s="123" t="s">
        <v>1605</v>
      </c>
      <c r="D30" s="141" t="s">
        <v>118</v>
      </c>
      <c r="E30" s="110">
        <v>1</v>
      </c>
      <c r="F30" s="110"/>
      <c r="G30" s="110">
        <f t="shared" ref="G30" si="7">F30*E30</f>
        <v>0</v>
      </c>
      <c r="H30" s="157" t="s">
        <v>810</v>
      </c>
      <c r="I30" s="110"/>
      <c r="J30" s="110"/>
      <c r="K30" s="110">
        <f t="shared" si="0"/>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45" outlineLevel="1" x14ac:dyDescent="0.2">
      <c r="A31" s="108"/>
      <c r="B31" s="108"/>
      <c r="C31" s="123" t="s">
        <v>1606</v>
      </c>
      <c r="D31" s="141"/>
      <c r="E31" s="110"/>
      <c r="F31" s="110"/>
      <c r="G31" s="110"/>
      <c r="H31" s="157"/>
      <c r="I31" s="110"/>
      <c r="J31" s="110"/>
      <c r="K31" s="110">
        <f t="shared" si="0"/>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11</v>
      </c>
      <c r="B32" s="198" t="s">
        <v>1607</v>
      </c>
      <c r="C32" s="123" t="s">
        <v>1608</v>
      </c>
      <c r="D32" s="141" t="s">
        <v>118</v>
      </c>
      <c r="E32" s="110">
        <v>1</v>
      </c>
      <c r="F32" s="110"/>
      <c r="G32" s="110">
        <f t="shared" ref="G32" si="8">F32*E32</f>
        <v>0</v>
      </c>
      <c r="H32" s="157" t="s">
        <v>810</v>
      </c>
      <c r="I32" s="110"/>
      <c r="J32" s="110"/>
      <c r="K32" s="110">
        <f t="shared" si="0"/>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ht="33.75" outlineLevel="1" x14ac:dyDescent="0.2">
      <c r="A33" s="108"/>
      <c r="B33" s="108"/>
      <c r="C33" s="123" t="s">
        <v>1609</v>
      </c>
      <c r="D33" s="141"/>
      <c r="E33" s="110"/>
      <c r="F33" s="110"/>
      <c r="G33" s="110"/>
      <c r="H33" s="157"/>
      <c r="I33" s="110"/>
      <c r="J33" s="110"/>
      <c r="K33" s="110">
        <f t="shared" si="0"/>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12</v>
      </c>
      <c r="B34" s="108">
        <v>205</v>
      </c>
      <c r="C34" s="123" t="s">
        <v>1610</v>
      </c>
      <c r="D34" s="141" t="s">
        <v>118</v>
      </c>
      <c r="E34" s="110">
        <v>1</v>
      </c>
      <c r="F34" s="110"/>
      <c r="G34" s="110">
        <f t="shared" ref="G34" si="9">F34*E34</f>
        <v>0</v>
      </c>
      <c r="H34" s="157" t="s">
        <v>810</v>
      </c>
      <c r="I34" s="110"/>
      <c r="J34" s="110"/>
      <c r="K34" s="110">
        <f t="shared" si="0"/>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33.75" outlineLevel="1" x14ac:dyDescent="0.2">
      <c r="A35" s="108"/>
      <c r="B35" s="108"/>
      <c r="C35" s="123" t="s">
        <v>1584</v>
      </c>
      <c r="D35" s="141"/>
      <c r="E35" s="110"/>
      <c r="F35" s="110"/>
      <c r="G35" s="110"/>
      <c r="H35" s="157"/>
      <c r="I35" s="110"/>
      <c r="J35" s="110"/>
      <c r="K35" s="110">
        <f t="shared" si="0"/>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13</v>
      </c>
      <c r="B36" s="108">
        <v>206</v>
      </c>
      <c r="C36" s="123" t="s">
        <v>1611</v>
      </c>
      <c r="D36" s="141" t="s">
        <v>118</v>
      </c>
      <c r="E36" s="110">
        <v>1</v>
      </c>
      <c r="F36" s="110"/>
      <c r="G36" s="110">
        <f t="shared" ref="G36" si="10">F36*E36</f>
        <v>0</v>
      </c>
      <c r="H36" s="157" t="s">
        <v>810</v>
      </c>
      <c r="I36" s="110"/>
      <c r="J36" s="110"/>
      <c r="K36" s="110">
        <f t="shared" si="0"/>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45" outlineLevel="1" x14ac:dyDescent="0.2">
      <c r="A37" s="108"/>
      <c r="B37" s="108"/>
      <c r="C37" s="123" t="s">
        <v>1612</v>
      </c>
      <c r="D37" s="141"/>
      <c r="E37" s="110"/>
      <c r="F37" s="110"/>
      <c r="G37" s="110"/>
      <c r="H37" s="157"/>
      <c r="I37" s="110"/>
      <c r="J37" s="110"/>
      <c r="K37" s="110">
        <f t="shared" si="0"/>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c r="B38" s="108"/>
      <c r="C38" s="123"/>
      <c r="D38" s="141"/>
      <c r="E38" s="110"/>
      <c r="F38" s="110"/>
      <c r="G38" s="110"/>
      <c r="H38" s="157"/>
      <c r="I38" s="110"/>
      <c r="J38" s="110"/>
      <c r="K38" s="110"/>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9" t="s">
        <v>114</v>
      </c>
      <c r="B39" s="199" t="s">
        <v>1613</v>
      </c>
      <c r="C39" s="125" t="s">
        <v>1614</v>
      </c>
      <c r="D39" s="143"/>
      <c r="E39" s="111"/>
      <c r="F39" s="111"/>
      <c r="G39" s="111">
        <f>SUM(G40:G51)</f>
        <v>0</v>
      </c>
      <c r="H39" s="158"/>
      <c r="I39" s="111"/>
      <c r="J39" s="111"/>
      <c r="K39" s="111">
        <f t="shared" si="0"/>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v>14</v>
      </c>
      <c r="B40" s="108">
        <v>251</v>
      </c>
      <c r="C40" s="123" t="s">
        <v>1615</v>
      </c>
      <c r="D40" s="141" t="s">
        <v>118</v>
      </c>
      <c r="E40" s="110">
        <v>1</v>
      </c>
      <c r="F40" s="110"/>
      <c r="G40" s="110">
        <f t="shared" ref="G40" si="11">F40*E40</f>
        <v>0</v>
      </c>
      <c r="H40" s="157" t="s">
        <v>810</v>
      </c>
      <c r="I40" s="110"/>
      <c r="J40" s="110"/>
      <c r="K40" s="110">
        <f t="shared" si="0"/>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33.75" outlineLevel="1" x14ac:dyDescent="0.2">
      <c r="A41" s="108"/>
      <c r="B41" s="108"/>
      <c r="C41" s="123" t="s">
        <v>1616</v>
      </c>
      <c r="D41" s="141"/>
      <c r="E41" s="110"/>
      <c r="F41" s="110"/>
      <c r="G41" s="110"/>
      <c r="H41" s="157"/>
      <c r="I41" s="110"/>
      <c r="J41" s="110"/>
      <c r="K41" s="110">
        <f t="shared" si="0"/>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v>15</v>
      </c>
      <c r="B42" s="198" t="s">
        <v>1617</v>
      </c>
      <c r="C42" s="123" t="s">
        <v>1588</v>
      </c>
      <c r="D42" s="141" t="s">
        <v>118</v>
      </c>
      <c r="E42" s="110">
        <v>1</v>
      </c>
      <c r="F42" s="110"/>
      <c r="G42" s="110">
        <f t="shared" ref="G42" si="12">F42*E42</f>
        <v>0</v>
      </c>
      <c r="H42" s="157" t="s">
        <v>810</v>
      </c>
      <c r="I42" s="110"/>
      <c r="J42" s="110"/>
      <c r="K42" s="110">
        <f t="shared" si="0"/>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33.75" outlineLevel="1" x14ac:dyDescent="0.2">
      <c r="A43" s="108"/>
      <c r="B43" s="108"/>
      <c r="C43" s="123" t="s">
        <v>1589</v>
      </c>
      <c r="D43" s="141"/>
      <c r="E43" s="110"/>
      <c r="F43" s="110"/>
      <c r="G43" s="110"/>
      <c r="H43" s="157"/>
      <c r="I43" s="110"/>
      <c r="J43" s="110"/>
      <c r="K43" s="110">
        <f t="shared" si="0"/>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v>16</v>
      </c>
      <c r="B44" s="108">
        <v>252</v>
      </c>
      <c r="C44" s="123" t="s">
        <v>1601</v>
      </c>
      <c r="D44" s="141" t="s">
        <v>118</v>
      </c>
      <c r="E44" s="110">
        <v>1</v>
      </c>
      <c r="F44" s="110"/>
      <c r="G44" s="110">
        <f t="shared" ref="G44" si="13">F44*E44</f>
        <v>0</v>
      </c>
      <c r="H44" s="157" t="s">
        <v>810</v>
      </c>
      <c r="I44" s="110"/>
      <c r="J44" s="110"/>
      <c r="K44" s="110">
        <f t="shared" si="0"/>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c r="B45" s="108"/>
      <c r="C45" s="123" t="s">
        <v>1602</v>
      </c>
      <c r="D45" s="141"/>
      <c r="E45" s="110"/>
      <c r="F45" s="110"/>
      <c r="G45" s="110"/>
      <c r="H45" s="157"/>
      <c r="I45" s="110"/>
      <c r="J45" s="110"/>
      <c r="K45" s="110">
        <f t="shared" si="0"/>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17</v>
      </c>
      <c r="B46" s="108">
        <v>253</v>
      </c>
      <c r="C46" s="123" t="s">
        <v>1618</v>
      </c>
      <c r="D46" s="141" t="s">
        <v>118</v>
      </c>
      <c r="E46" s="110">
        <v>1</v>
      </c>
      <c r="F46" s="110"/>
      <c r="G46" s="110">
        <f t="shared" ref="G46" si="14">F46*E46</f>
        <v>0</v>
      </c>
      <c r="H46" s="157" t="s">
        <v>810</v>
      </c>
      <c r="I46" s="110"/>
      <c r="J46" s="110"/>
      <c r="K46" s="110">
        <f t="shared" si="0"/>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c r="B47" s="108"/>
      <c r="C47" s="123" t="s">
        <v>1619</v>
      </c>
      <c r="D47" s="141"/>
      <c r="E47" s="110"/>
      <c r="F47" s="110"/>
      <c r="G47" s="110"/>
      <c r="H47" s="157"/>
      <c r="I47" s="110"/>
      <c r="J47" s="110"/>
      <c r="K47" s="110">
        <f t="shared" si="0"/>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v>18</v>
      </c>
      <c r="B48" s="198" t="s">
        <v>1620</v>
      </c>
      <c r="C48" s="123" t="s">
        <v>1621</v>
      </c>
      <c r="D48" s="141" t="s">
        <v>118</v>
      </c>
      <c r="E48" s="110">
        <v>1</v>
      </c>
      <c r="F48" s="110"/>
      <c r="G48" s="110">
        <f t="shared" ref="G48" si="15">F48*E48</f>
        <v>0</v>
      </c>
      <c r="H48" s="157" t="s">
        <v>810</v>
      </c>
      <c r="I48" s="110"/>
      <c r="J48" s="110"/>
      <c r="K48" s="110">
        <f t="shared" si="0"/>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22.5" outlineLevel="1" x14ac:dyDescent="0.2">
      <c r="A49" s="108"/>
      <c r="B49" s="108"/>
      <c r="C49" s="123" t="s">
        <v>1622</v>
      </c>
      <c r="D49" s="141"/>
      <c r="E49" s="110"/>
      <c r="F49" s="110"/>
      <c r="G49" s="110"/>
      <c r="H49" s="157"/>
      <c r="I49" s="110"/>
      <c r="J49" s="110"/>
      <c r="K49" s="110">
        <f t="shared" si="0"/>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v>19</v>
      </c>
      <c r="B50" s="108">
        <v>254</v>
      </c>
      <c r="C50" s="123" t="s">
        <v>1623</v>
      </c>
      <c r="D50" s="141" t="s">
        <v>118</v>
      </c>
      <c r="E50" s="110">
        <v>2</v>
      </c>
      <c r="F50" s="110"/>
      <c r="G50" s="110">
        <f t="shared" ref="G50" si="16">F50*E50</f>
        <v>0</v>
      </c>
      <c r="H50" s="157" t="s">
        <v>810</v>
      </c>
      <c r="I50" s="110"/>
      <c r="J50" s="110"/>
      <c r="K50" s="110">
        <f t="shared" si="0"/>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ht="22.5" outlineLevel="1" x14ac:dyDescent="0.2">
      <c r="A51" s="108"/>
      <c r="B51" s="108"/>
      <c r="C51" s="123" t="s">
        <v>1591</v>
      </c>
      <c r="D51" s="141"/>
      <c r="E51" s="110"/>
      <c r="F51" s="110"/>
      <c r="G51" s="110"/>
      <c r="H51" s="157"/>
      <c r="I51" s="110"/>
      <c r="J51" s="110"/>
      <c r="K51" s="110">
        <f t="shared" si="0"/>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x14ac:dyDescent="0.2">
      <c r="A52" s="109" t="s">
        <v>114</v>
      </c>
      <c r="B52" s="195" t="s">
        <v>1624</v>
      </c>
      <c r="C52" s="125" t="s">
        <v>1269</v>
      </c>
      <c r="D52" s="143"/>
      <c r="E52" s="111"/>
      <c r="F52" s="111"/>
      <c r="G52" s="111">
        <f>SUM(G53:G55)</f>
        <v>0</v>
      </c>
      <c r="H52" s="158"/>
      <c r="I52" s="111"/>
      <c r="J52" s="111"/>
      <c r="K52" s="111">
        <f t="shared" si="0"/>
        <v>0</v>
      </c>
      <c r="R52" t="s">
        <v>115</v>
      </c>
    </row>
    <row r="53" spans="1:47" outlineLevel="1" x14ac:dyDescent="0.2">
      <c r="A53" s="108">
        <v>20</v>
      </c>
      <c r="B53" s="108" t="s">
        <v>1624</v>
      </c>
      <c r="C53" s="123" t="s">
        <v>1625</v>
      </c>
      <c r="D53" s="141" t="s">
        <v>118</v>
      </c>
      <c r="E53" s="110">
        <v>1</v>
      </c>
      <c r="F53" s="110"/>
      <c r="G53" s="201">
        <f t="shared" ref="G53:G55" si="17">F53*E53</f>
        <v>0</v>
      </c>
      <c r="H53" s="202" t="s">
        <v>810</v>
      </c>
      <c r="I53" s="201"/>
      <c r="J53" s="201"/>
      <c r="K53" s="201">
        <f t="shared" si="0"/>
        <v>0</v>
      </c>
      <c r="L53" s="107"/>
      <c r="M53" s="107"/>
      <c r="N53" s="107"/>
      <c r="O53" s="107"/>
      <c r="P53" s="107"/>
      <c r="Q53" s="107"/>
      <c r="R53" s="107" t="s">
        <v>119</v>
      </c>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v>21</v>
      </c>
      <c r="B54" s="108" t="s">
        <v>2534</v>
      </c>
      <c r="C54" s="123" t="s">
        <v>1626</v>
      </c>
      <c r="D54" s="141" t="s">
        <v>118</v>
      </c>
      <c r="E54" s="110">
        <v>1</v>
      </c>
      <c r="F54" s="110"/>
      <c r="G54" s="110">
        <f t="shared" si="17"/>
        <v>0</v>
      </c>
      <c r="H54" s="157" t="s">
        <v>810</v>
      </c>
      <c r="I54" s="110"/>
      <c r="J54" s="110"/>
      <c r="K54" s="110">
        <f t="shared" si="0"/>
        <v>0</v>
      </c>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17">
        <v>22</v>
      </c>
      <c r="B55" s="117" t="s">
        <v>2535</v>
      </c>
      <c r="C55" s="196" t="s">
        <v>1627</v>
      </c>
      <c r="D55" s="197" t="s">
        <v>118</v>
      </c>
      <c r="E55" s="118">
        <v>1</v>
      </c>
      <c r="F55" s="118"/>
      <c r="G55" s="118">
        <f t="shared" si="17"/>
        <v>0</v>
      </c>
      <c r="H55" s="159" t="s">
        <v>810</v>
      </c>
      <c r="I55" s="118"/>
      <c r="J55" s="118"/>
      <c r="K55" s="118">
        <f t="shared" si="0"/>
        <v>0</v>
      </c>
      <c r="L55" s="107"/>
      <c r="M55" s="107"/>
      <c r="N55" s="107"/>
      <c r="O55" s="107"/>
      <c r="P55" s="107"/>
      <c r="Q55" s="107"/>
      <c r="R55" s="107" t="s">
        <v>183</v>
      </c>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ht="13.5" thickBot="1" x14ac:dyDescent="0.25">
      <c r="B56" s="5" t="s">
        <v>134</v>
      </c>
      <c r="C56" s="129" t="s">
        <v>134</v>
      </c>
      <c r="D56" s="7"/>
      <c r="E56" s="136"/>
      <c r="F56" s="4"/>
      <c r="G56" s="4"/>
      <c r="H56" s="7"/>
      <c r="P56">
        <v>12</v>
      </c>
      <c r="Q56">
        <v>21</v>
      </c>
    </row>
    <row r="57" spans="1:47" ht="13.5" thickBot="1" x14ac:dyDescent="0.25">
      <c r="A57" s="119"/>
      <c r="B57" s="120" t="s">
        <v>28</v>
      </c>
      <c r="C57" s="130" t="s">
        <v>134</v>
      </c>
      <c r="D57" s="146"/>
      <c r="E57" s="137"/>
      <c r="F57" s="121"/>
      <c r="G57" s="122">
        <f>G8+G18+G21+G39+G52</f>
        <v>0</v>
      </c>
      <c r="H57" s="7"/>
      <c r="I57" s="239">
        <f t="shared" ref="I57:K57" si="18">I8+I18+I21+I39+I52</f>
        <v>0</v>
      </c>
      <c r="J57" s="240">
        <f t="shared" si="18"/>
        <v>0</v>
      </c>
      <c r="K57" s="241">
        <f t="shared" si="18"/>
        <v>0</v>
      </c>
      <c r="P57" t="e">
        <f>SUMIF(#REF!,P56,G7:G55)</f>
        <v>#REF!</v>
      </c>
      <c r="Q57" t="e">
        <f>SUMIF(#REF!,Q56,G7:G55)</f>
        <v>#REF!</v>
      </c>
      <c r="R57" t="s">
        <v>807</v>
      </c>
    </row>
  </sheetData>
  <sheetProtection password="CCE1" sheet="1" objects="1" scenarios="1"/>
  <protectedRanges>
    <protectedRange sqref="F9:F5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AU47"/>
  <sheetViews>
    <sheetView showZeros="0" view="pageBreakPreview" zoomScale="70" zoomScaleNormal="100" zoomScaleSheetLayoutView="70" workbookViewId="0">
      <selection activeCell="M26" sqref="M26"/>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821</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1544</v>
      </c>
      <c r="C8" s="115" t="s">
        <v>1545</v>
      </c>
      <c r="D8" s="140"/>
      <c r="E8" s="116"/>
      <c r="F8" s="116"/>
      <c r="G8" s="116">
        <f>SUM(G9:G43)</f>
        <v>0</v>
      </c>
      <c r="H8" s="156"/>
      <c r="I8" s="116">
        <f>SUM(I9:I40)</f>
        <v>0</v>
      </c>
      <c r="J8" s="116"/>
      <c r="K8" s="116">
        <f>SUM(K9:K43)</f>
        <v>0</v>
      </c>
      <c r="R8" t="s">
        <v>115</v>
      </c>
    </row>
    <row r="9" spans="1:47" ht="22.5" outlineLevel="1" x14ac:dyDescent="0.2">
      <c r="A9" s="108">
        <v>1</v>
      </c>
      <c r="B9" s="108" t="s">
        <v>1546</v>
      </c>
      <c r="C9" s="123" t="s">
        <v>1547</v>
      </c>
      <c r="D9" s="141" t="s">
        <v>118</v>
      </c>
      <c r="E9" s="110">
        <v>6</v>
      </c>
      <c r="F9" s="110"/>
      <c r="G9" s="110">
        <f t="shared" ref="G9:G43" si="0">F9*E9</f>
        <v>0</v>
      </c>
      <c r="H9" s="157" t="s">
        <v>810</v>
      </c>
      <c r="I9" s="201"/>
      <c r="J9" s="110"/>
      <c r="K9" s="110">
        <f>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ht="33.75" outlineLevel="1" x14ac:dyDescent="0.2">
      <c r="A10" s="108">
        <v>2</v>
      </c>
      <c r="B10" s="108" t="s">
        <v>1548</v>
      </c>
      <c r="C10" s="123" t="s">
        <v>1549</v>
      </c>
      <c r="D10" s="141" t="s">
        <v>118</v>
      </c>
      <c r="E10" s="110">
        <v>1</v>
      </c>
      <c r="F10" s="110"/>
      <c r="G10" s="110">
        <f t="shared" si="0"/>
        <v>0</v>
      </c>
      <c r="H10" s="157" t="s">
        <v>810</v>
      </c>
      <c r="I10" s="110"/>
      <c r="J10" s="110"/>
      <c r="K10" s="110">
        <f t="shared" ref="K10:K43" si="1">G10</f>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ht="22.5" outlineLevel="1" x14ac:dyDescent="0.2">
      <c r="A11" s="108">
        <v>3</v>
      </c>
      <c r="B11" s="108" t="s">
        <v>1550</v>
      </c>
      <c r="C11" s="123" t="s">
        <v>1551</v>
      </c>
      <c r="D11" s="141" t="s">
        <v>118</v>
      </c>
      <c r="E11" s="110">
        <v>1</v>
      </c>
      <c r="F11" s="110"/>
      <c r="G11" s="110">
        <f t="shared" si="0"/>
        <v>0</v>
      </c>
      <c r="H11" s="157" t="s">
        <v>810</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x14ac:dyDescent="0.2">
      <c r="A12" s="108">
        <v>4</v>
      </c>
      <c r="B12" s="108" t="s">
        <v>1552</v>
      </c>
      <c r="C12" s="123" t="s">
        <v>1553</v>
      </c>
      <c r="D12" s="141" t="s">
        <v>118</v>
      </c>
      <c r="E12" s="110">
        <v>1</v>
      </c>
      <c r="F12" s="110"/>
      <c r="G12" s="110">
        <f t="shared" si="0"/>
        <v>0</v>
      </c>
      <c r="H12" s="157" t="s">
        <v>810</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x14ac:dyDescent="0.2">
      <c r="A13" s="108">
        <v>5</v>
      </c>
      <c r="B13" s="108" t="s">
        <v>1554</v>
      </c>
      <c r="C13" s="123" t="s">
        <v>1555</v>
      </c>
      <c r="D13" s="141" t="s">
        <v>118</v>
      </c>
      <c r="E13" s="110">
        <v>1</v>
      </c>
      <c r="F13" s="110"/>
      <c r="G13" s="110">
        <f t="shared" si="0"/>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x14ac:dyDescent="0.2">
      <c r="A14" s="108">
        <v>6</v>
      </c>
      <c r="B14" s="108" t="s">
        <v>1556</v>
      </c>
      <c r="C14" s="123" t="s">
        <v>1557</v>
      </c>
      <c r="D14" s="141" t="s">
        <v>118</v>
      </c>
      <c r="E14" s="110">
        <v>1</v>
      </c>
      <c r="F14" s="110"/>
      <c r="G14" s="110">
        <f t="shared" si="0"/>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7</v>
      </c>
      <c r="B15" s="108" t="s">
        <v>2483</v>
      </c>
      <c r="C15" s="123" t="s">
        <v>2484</v>
      </c>
      <c r="D15" s="141" t="s">
        <v>118</v>
      </c>
      <c r="E15" s="110">
        <v>1</v>
      </c>
      <c r="F15" s="110"/>
      <c r="G15" s="110">
        <f t="shared" si="0"/>
        <v>0</v>
      </c>
      <c r="H15" s="157" t="s">
        <v>811</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8</v>
      </c>
      <c r="B16" s="108" t="s">
        <v>1558</v>
      </c>
      <c r="C16" s="123" t="s">
        <v>2518</v>
      </c>
      <c r="D16" s="141" t="s">
        <v>118</v>
      </c>
      <c r="E16" s="110">
        <v>1</v>
      </c>
      <c r="F16" s="110"/>
      <c r="G16" s="110">
        <f t="shared" si="0"/>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v>9</v>
      </c>
      <c r="B17" s="108" t="s">
        <v>1559</v>
      </c>
      <c r="C17" s="123" t="s">
        <v>1560</v>
      </c>
      <c r="D17" s="141" t="s">
        <v>118</v>
      </c>
      <c r="E17" s="110">
        <v>5</v>
      </c>
      <c r="F17" s="110"/>
      <c r="G17" s="110">
        <f t="shared" si="0"/>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x14ac:dyDescent="0.2">
      <c r="A18" s="108">
        <v>10</v>
      </c>
      <c r="B18" s="108" t="s">
        <v>1307</v>
      </c>
      <c r="C18" s="123" t="s">
        <v>1308</v>
      </c>
      <c r="D18" s="141" t="s">
        <v>179</v>
      </c>
      <c r="E18" s="110">
        <v>6</v>
      </c>
      <c r="F18" s="110"/>
      <c r="G18" s="110">
        <f t="shared" si="0"/>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22.5" outlineLevel="1" x14ac:dyDescent="0.2">
      <c r="A19" s="108">
        <v>11</v>
      </c>
      <c r="B19" s="108" t="s">
        <v>1303</v>
      </c>
      <c r="C19" s="123" t="s">
        <v>1304</v>
      </c>
      <c r="D19" s="141" t="s">
        <v>179</v>
      </c>
      <c r="E19" s="110">
        <v>5</v>
      </c>
      <c r="F19" s="110"/>
      <c r="G19" s="110">
        <f t="shared" si="0"/>
        <v>0</v>
      </c>
      <c r="H19" s="157" t="s">
        <v>811</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22.5" outlineLevel="1" x14ac:dyDescent="0.2">
      <c r="A20" s="108">
        <v>12</v>
      </c>
      <c r="B20" s="108" t="s">
        <v>1561</v>
      </c>
      <c r="C20" s="123" t="s">
        <v>1562</v>
      </c>
      <c r="D20" s="141" t="s">
        <v>179</v>
      </c>
      <c r="E20" s="110">
        <v>3</v>
      </c>
      <c r="F20" s="110"/>
      <c r="G20" s="110">
        <f t="shared" si="0"/>
        <v>0</v>
      </c>
      <c r="H20" s="157" t="s">
        <v>811</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ht="22.5" outlineLevel="1" x14ac:dyDescent="0.2">
      <c r="A21" s="108">
        <v>13</v>
      </c>
      <c r="B21" s="108" t="s">
        <v>1301</v>
      </c>
      <c r="C21" s="123" t="s">
        <v>1302</v>
      </c>
      <c r="D21" s="141" t="s">
        <v>179</v>
      </c>
      <c r="E21" s="110">
        <v>5</v>
      </c>
      <c r="F21" s="110"/>
      <c r="G21" s="110">
        <f t="shared" si="0"/>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ht="22.5" outlineLevel="1" x14ac:dyDescent="0.2">
      <c r="A22" s="108">
        <v>14</v>
      </c>
      <c r="B22" s="108" t="s">
        <v>1563</v>
      </c>
      <c r="C22" s="123" t="s">
        <v>1564</v>
      </c>
      <c r="D22" s="141" t="s">
        <v>179</v>
      </c>
      <c r="E22" s="110">
        <v>10</v>
      </c>
      <c r="F22" s="110"/>
      <c r="G22" s="110">
        <f t="shared" si="0"/>
        <v>0</v>
      </c>
      <c r="H22" s="157" t="s">
        <v>811</v>
      </c>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c r="C23" s="124" t="s">
        <v>1565</v>
      </c>
      <c r="D23" s="142"/>
      <c r="E23" s="133">
        <v>10</v>
      </c>
      <c r="F23" s="110"/>
      <c r="G23" s="110">
        <f t="shared" si="0"/>
        <v>0</v>
      </c>
      <c r="H23" s="157"/>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x14ac:dyDescent="0.2">
      <c r="A24" s="108">
        <v>15</v>
      </c>
      <c r="B24" s="108" t="s">
        <v>1293</v>
      </c>
      <c r="C24" s="123" t="s">
        <v>1294</v>
      </c>
      <c r="D24" s="141" t="s">
        <v>179</v>
      </c>
      <c r="E24" s="110">
        <v>30</v>
      </c>
      <c r="F24" s="110"/>
      <c r="G24" s="110">
        <f t="shared" si="0"/>
        <v>0</v>
      </c>
      <c r="H24" s="157" t="s">
        <v>811</v>
      </c>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22.5" outlineLevel="1" x14ac:dyDescent="0.2">
      <c r="A25" s="108">
        <v>16</v>
      </c>
      <c r="B25" s="108" t="s">
        <v>1566</v>
      </c>
      <c r="C25" s="123" t="s">
        <v>1567</v>
      </c>
      <c r="D25" s="141" t="s">
        <v>179</v>
      </c>
      <c r="E25" s="110">
        <v>5</v>
      </c>
      <c r="F25" s="110"/>
      <c r="G25" s="110">
        <f t="shared" si="0"/>
        <v>0</v>
      </c>
      <c r="H25" s="157" t="s">
        <v>811</v>
      </c>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17</v>
      </c>
      <c r="B26" s="108" t="s">
        <v>2519</v>
      </c>
      <c r="C26" s="123" t="s">
        <v>1520</v>
      </c>
      <c r="D26" s="141" t="s">
        <v>179</v>
      </c>
      <c r="E26" s="110">
        <v>40</v>
      </c>
      <c r="F26" s="110"/>
      <c r="G26" s="110">
        <f t="shared" si="0"/>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v>18</v>
      </c>
      <c r="B27" s="108" t="s">
        <v>1568</v>
      </c>
      <c r="C27" s="123" t="s">
        <v>2520</v>
      </c>
      <c r="D27" s="141" t="s">
        <v>179</v>
      </c>
      <c r="E27" s="110">
        <v>40</v>
      </c>
      <c r="F27" s="110"/>
      <c r="G27" s="110">
        <f t="shared" si="0"/>
        <v>0</v>
      </c>
      <c r="H27" s="157" t="s">
        <v>810</v>
      </c>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v>19</v>
      </c>
      <c r="B28" s="108" t="s">
        <v>2521</v>
      </c>
      <c r="C28" s="123" t="s">
        <v>2522</v>
      </c>
      <c r="D28" s="141" t="s">
        <v>179</v>
      </c>
      <c r="E28" s="110">
        <v>85</v>
      </c>
      <c r="F28" s="110"/>
      <c r="G28" s="110">
        <f t="shared" si="0"/>
        <v>0</v>
      </c>
      <c r="H28" s="157" t="s">
        <v>811</v>
      </c>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v>20</v>
      </c>
      <c r="B29" s="108" t="s">
        <v>1569</v>
      </c>
      <c r="C29" s="123" t="s">
        <v>2523</v>
      </c>
      <c r="D29" s="141" t="s">
        <v>179</v>
      </c>
      <c r="E29" s="110">
        <v>85</v>
      </c>
      <c r="F29" s="110"/>
      <c r="G29" s="110">
        <f t="shared" si="0"/>
        <v>0</v>
      </c>
      <c r="H29" s="157" t="s">
        <v>810</v>
      </c>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ht="22.5" outlineLevel="1" x14ac:dyDescent="0.2">
      <c r="A30" s="108">
        <v>21</v>
      </c>
      <c r="B30" s="108" t="s">
        <v>1570</v>
      </c>
      <c r="C30" s="123" t="s">
        <v>1571</v>
      </c>
      <c r="D30" s="141" t="s">
        <v>118</v>
      </c>
      <c r="E30" s="110">
        <v>3</v>
      </c>
      <c r="F30" s="110"/>
      <c r="G30" s="110">
        <f t="shared" si="0"/>
        <v>0</v>
      </c>
      <c r="H30" s="157" t="s">
        <v>810</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22.5" outlineLevel="1" x14ac:dyDescent="0.2">
      <c r="A31" s="108">
        <v>22</v>
      </c>
      <c r="B31" s="108" t="s">
        <v>1572</v>
      </c>
      <c r="C31" s="123" t="s">
        <v>1573</v>
      </c>
      <c r="D31" s="141" t="s">
        <v>118</v>
      </c>
      <c r="E31" s="110">
        <v>3</v>
      </c>
      <c r="F31" s="110"/>
      <c r="G31" s="110">
        <f t="shared" si="0"/>
        <v>0</v>
      </c>
      <c r="H31" s="157" t="s">
        <v>810</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23</v>
      </c>
      <c r="B32" s="108" t="s">
        <v>2524</v>
      </c>
      <c r="C32" s="123" t="s">
        <v>2525</v>
      </c>
      <c r="D32" s="141" t="s">
        <v>179</v>
      </c>
      <c r="E32" s="110">
        <v>20</v>
      </c>
      <c r="F32" s="110"/>
      <c r="G32" s="110">
        <f t="shared" si="0"/>
        <v>0</v>
      </c>
      <c r="H32" s="157" t="s">
        <v>811</v>
      </c>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v>24</v>
      </c>
      <c r="B33" s="108" t="s">
        <v>2526</v>
      </c>
      <c r="C33" s="123" t="s">
        <v>2527</v>
      </c>
      <c r="D33" s="141" t="s">
        <v>179</v>
      </c>
      <c r="E33" s="110">
        <v>20</v>
      </c>
      <c r="F33" s="110"/>
      <c r="G33" s="110">
        <f t="shared" si="0"/>
        <v>0</v>
      </c>
      <c r="H33" s="157" t="s">
        <v>810</v>
      </c>
      <c r="I33" s="110"/>
      <c r="J33" s="110"/>
      <c r="K33" s="110">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25</v>
      </c>
      <c r="B34" s="108" t="s">
        <v>2528</v>
      </c>
      <c r="C34" s="123" t="s">
        <v>2529</v>
      </c>
      <c r="D34" s="141" t="s">
        <v>179</v>
      </c>
      <c r="E34" s="110">
        <v>10</v>
      </c>
      <c r="F34" s="110"/>
      <c r="G34" s="110">
        <f t="shared" si="0"/>
        <v>0</v>
      </c>
      <c r="H34" s="157" t="s">
        <v>811</v>
      </c>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v>26</v>
      </c>
      <c r="B35" s="108" t="s">
        <v>2530</v>
      </c>
      <c r="C35" s="123" t="s">
        <v>2531</v>
      </c>
      <c r="D35" s="141" t="s">
        <v>179</v>
      </c>
      <c r="E35" s="110">
        <v>10</v>
      </c>
      <c r="F35" s="110"/>
      <c r="G35" s="110">
        <f t="shared" si="0"/>
        <v>0</v>
      </c>
      <c r="H35" s="157" t="s">
        <v>810</v>
      </c>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27</v>
      </c>
      <c r="B36" s="108" t="s">
        <v>1574</v>
      </c>
      <c r="C36" s="123" t="s">
        <v>1575</v>
      </c>
      <c r="D36" s="141" t="s">
        <v>118</v>
      </c>
      <c r="E36" s="110">
        <v>1</v>
      </c>
      <c r="F36" s="110"/>
      <c r="G36" s="110">
        <f t="shared" si="0"/>
        <v>0</v>
      </c>
      <c r="H36" s="157" t="s">
        <v>810</v>
      </c>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v>28</v>
      </c>
      <c r="B37" s="108" t="s">
        <v>1576</v>
      </c>
      <c r="C37" s="123" t="s">
        <v>1577</v>
      </c>
      <c r="D37" s="141" t="s">
        <v>179</v>
      </c>
      <c r="E37" s="110">
        <v>5</v>
      </c>
      <c r="F37" s="110"/>
      <c r="G37" s="110">
        <f t="shared" si="0"/>
        <v>0</v>
      </c>
      <c r="H37" s="157" t="s">
        <v>810</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v>29</v>
      </c>
      <c r="B38" s="108" t="s">
        <v>1578</v>
      </c>
      <c r="C38" s="123" t="s">
        <v>1579</v>
      </c>
      <c r="D38" s="141" t="s">
        <v>179</v>
      </c>
      <c r="E38" s="110">
        <v>20</v>
      </c>
      <c r="F38" s="110"/>
      <c r="G38" s="110">
        <f t="shared" si="0"/>
        <v>0</v>
      </c>
      <c r="H38" s="157" t="s">
        <v>810</v>
      </c>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30</v>
      </c>
      <c r="B39" s="108" t="s">
        <v>2532</v>
      </c>
      <c r="C39" s="123" t="s">
        <v>2533</v>
      </c>
      <c r="D39" s="141" t="s">
        <v>118</v>
      </c>
      <c r="E39" s="110">
        <v>1</v>
      </c>
      <c r="F39" s="110"/>
      <c r="G39" s="110">
        <f t="shared" si="0"/>
        <v>0</v>
      </c>
      <c r="H39" s="157" t="s">
        <v>810</v>
      </c>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200">
        <v>31</v>
      </c>
      <c r="B40" s="108" t="s">
        <v>1580</v>
      </c>
      <c r="C40" s="123" t="s">
        <v>1543</v>
      </c>
      <c r="D40" s="141" t="s">
        <v>118</v>
      </c>
      <c r="E40" s="110">
        <v>1</v>
      </c>
      <c r="F40" s="110"/>
      <c r="G40" s="110">
        <f t="shared" si="0"/>
        <v>0</v>
      </c>
      <c r="H40" s="157" t="s">
        <v>810</v>
      </c>
      <c r="I40" s="110"/>
      <c r="J40" s="110"/>
      <c r="K40" s="110">
        <f t="shared" si="1"/>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x14ac:dyDescent="0.2">
      <c r="A41" s="325">
        <v>32</v>
      </c>
      <c r="B41" s="326"/>
      <c r="C41" s="327" t="s">
        <v>3016</v>
      </c>
      <c r="D41" s="328" t="s">
        <v>118</v>
      </c>
      <c r="E41" s="329">
        <v>6</v>
      </c>
      <c r="F41" s="329"/>
      <c r="G41" s="329">
        <f t="shared" si="0"/>
        <v>0</v>
      </c>
      <c r="H41" s="330" t="s">
        <v>810</v>
      </c>
      <c r="I41" s="329"/>
      <c r="J41" s="329"/>
      <c r="K41" s="329">
        <f t="shared" si="1"/>
        <v>0</v>
      </c>
      <c r="P41">
        <v>12</v>
      </c>
      <c r="Q41">
        <v>21</v>
      </c>
    </row>
    <row r="42" spans="1:47" x14ac:dyDescent="0.2">
      <c r="A42" s="325">
        <v>33</v>
      </c>
      <c r="B42" s="326"/>
      <c r="C42" s="327" t="s">
        <v>3017</v>
      </c>
      <c r="D42" s="328" t="s">
        <v>118</v>
      </c>
      <c r="E42" s="329">
        <v>1</v>
      </c>
      <c r="F42" s="329"/>
      <c r="G42" s="329">
        <f t="shared" si="0"/>
        <v>0</v>
      </c>
      <c r="H42" s="330" t="s">
        <v>810</v>
      </c>
      <c r="I42" s="329"/>
      <c r="J42" s="329"/>
      <c r="K42" s="329">
        <f t="shared" si="1"/>
        <v>0</v>
      </c>
    </row>
    <row r="43" spans="1:47" ht="22.5" x14ac:dyDescent="0.2">
      <c r="A43" s="331">
        <v>34</v>
      </c>
      <c r="B43" s="332"/>
      <c r="C43" s="333" t="s">
        <v>3018</v>
      </c>
      <c r="D43" s="334" t="s">
        <v>118</v>
      </c>
      <c r="E43" s="335">
        <v>1</v>
      </c>
      <c r="F43" s="335"/>
      <c r="G43" s="335">
        <f t="shared" si="0"/>
        <v>0</v>
      </c>
      <c r="H43" s="336" t="s">
        <v>810</v>
      </c>
      <c r="I43" s="335"/>
      <c r="J43" s="335"/>
      <c r="K43" s="335">
        <f t="shared" si="1"/>
        <v>0</v>
      </c>
    </row>
    <row r="44" spans="1:47" ht="13.5" thickBot="1" x14ac:dyDescent="0.25">
      <c r="C44" s="129"/>
      <c r="D44" s="7"/>
      <c r="E44" s="136"/>
      <c r="F44" s="4"/>
      <c r="G44" s="4"/>
      <c r="H44" s="7"/>
    </row>
    <row r="45" spans="1:47" ht="13.5" thickBot="1" x14ac:dyDescent="0.25">
      <c r="A45" s="119"/>
      <c r="B45" s="120" t="s">
        <v>28</v>
      </c>
      <c r="C45" s="130" t="s">
        <v>134</v>
      </c>
      <c r="D45" s="146"/>
      <c r="E45" s="137"/>
      <c r="F45" s="121"/>
      <c r="G45" s="122">
        <f>G8</f>
        <v>0</v>
      </c>
      <c r="H45" s="7"/>
      <c r="I45" s="239">
        <f t="shared" ref="I45:K45" si="2">I8</f>
        <v>0</v>
      </c>
      <c r="J45" s="240">
        <f t="shared" si="2"/>
        <v>0</v>
      </c>
      <c r="K45" s="241">
        <f t="shared" si="2"/>
        <v>0</v>
      </c>
      <c r="P45" t="e">
        <f>SUMIF(#REF!,P41,G7:G40)</f>
        <v>#REF!</v>
      </c>
      <c r="Q45" t="e">
        <f>SUMIF(#REF!,Q41,G7:G40)</f>
        <v>#REF!</v>
      </c>
      <c r="R45" t="s">
        <v>807</v>
      </c>
    </row>
    <row r="47" spans="1:47" x14ac:dyDescent="0.2">
      <c r="B47" s="337"/>
      <c r="C47" s="5" t="s">
        <v>3019</v>
      </c>
    </row>
  </sheetData>
  <sheetProtection password="CCE1" sheet="1" objects="1" scenarios="1"/>
  <protectedRanges>
    <protectedRange sqref="F9:F4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AU76"/>
  <sheetViews>
    <sheetView showZeros="0" view="pageBreakPreview" zoomScale="70" zoomScaleNormal="100" zoomScaleSheetLayoutView="70" workbookViewId="0">
      <pane ySplit="7" topLeftCell="A33" activePane="bottomLeft" state="frozen"/>
      <selection pane="bottomLeft" activeCell="F43" sqref="F43"/>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822</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1628</v>
      </c>
      <c r="C8" s="115" t="s">
        <v>1629</v>
      </c>
      <c r="D8" s="140"/>
      <c r="E8" s="116"/>
      <c r="F8" s="116"/>
      <c r="G8" s="116">
        <f>SUM(G9:G21)</f>
        <v>0</v>
      </c>
      <c r="H8" s="156"/>
      <c r="I8" s="116">
        <f>SUM(I9:I21)</f>
        <v>0</v>
      </c>
      <c r="J8" s="116"/>
      <c r="K8" s="116">
        <f>SUM(K9:K21)</f>
        <v>0</v>
      </c>
      <c r="R8" t="s">
        <v>115</v>
      </c>
    </row>
    <row r="9" spans="1:47" ht="123.75" x14ac:dyDescent="0.2">
      <c r="A9" s="108">
        <v>1</v>
      </c>
      <c r="B9" s="108" t="s">
        <v>1630</v>
      </c>
      <c r="C9" s="123" t="s">
        <v>2350</v>
      </c>
      <c r="D9" s="141" t="s">
        <v>118</v>
      </c>
      <c r="E9" s="110">
        <v>2</v>
      </c>
      <c r="F9" s="110"/>
      <c r="G9" s="110">
        <f t="shared" ref="G9:G10" si="0">F9*E9</f>
        <v>0</v>
      </c>
      <c r="H9" s="157" t="s">
        <v>810</v>
      </c>
      <c r="I9" s="110">
        <f>G9</f>
        <v>0</v>
      </c>
      <c r="J9" s="110"/>
      <c r="K9" s="110"/>
    </row>
    <row r="10" spans="1:47" ht="157.5" x14ac:dyDescent="0.2">
      <c r="A10" s="108">
        <v>2</v>
      </c>
      <c r="B10" s="108" t="s">
        <v>1631</v>
      </c>
      <c r="C10" s="123" t="s">
        <v>1632</v>
      </c>
      <c r="D10" s="141" t="s">
        <v>118</v>
      </c>
      <c r="E10" s="110">
        <v>2</v>
      </c>
      <c r="F10" s="110"/>
      <c r="G10" s="110">
        <f t="shared" si="0"/>
        <v>0</v>
      </c>
      <c r="H10" s="157" t="s">
        <v>810</v>
      </c>
      <c r="I10" s="110">
        <f>G10</f>
        <v>0</v>
      </c>
      <c r="J10" s="110"/>
      <c r="K10" s="110"/>
    </row>
    <row r="11" spans="1:47" ht="123.75" outlineLevel="1" x14ac:dyDescent="0.2">
      <c r="A11" s="108">
        <v>3</v>
      </c>
      <c r="B11" s="108" t="s">
        <v>1633</v>
      </c>
      <c r="C11" s="123" t="s">
        <v>1634</v>
      </c>
      <c r="D11" s="141" t="s">
        <v>118</v>
      </c>
      <c r="E11" s="110">
        <v>2</v>
      </c>
      <c r="F11" s="110"/>
      <c r="G11" s="110">
        <f t="shared" ref="G11:G20" si="1">F11*E11</f>
        <v>0</v>
      </c>
      <c r="H11" s="157" t="s">
        <v>810</v>
      </c>
      <c r="I11" s="110"/>
      <c r="J11" s="110"/>
      <c r="K11" s="110">
        <f t="shared" ref="K11:K74" si="2">G11</f>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112.5" outlineLevel="1" x14ac:dyDescent="0.2">
      <c r="A12" s="108">
        <v>4</v>
      </c>
      <c r="B12" s="108" t="s">
        <v>1635</v>
      </c>
      <c r="C12" s="123" t="s">
        <v>1636</v>
      </c>
      <c r="D12" s="141" t="s">
        <v>118</v>
      </c>
      <c r="E12" s="110">
        <v>1</v>
      </c>
      <c r="F12" s="110"/>
      <c r="G12" s="110">
        <f t="shared" si="1"/>
        <v>0</v>
      </c>
      <c r="H12" s="157" t="s">
        <v>810</v>
      </c>
      <c r="I12" s="110"/>
      <c r="J12" s="110"/>
      <c r="K12" s="110">
        <f t="shared" si="2"/>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135" outlineLevel="1" x14ac:dyDescent="0.2">
      <c r="A13" s="108">
        <v>5</v>
      </c>
      <c r="B13" s="108" t="s">
        <v>1637</v>
      </c>
      <c r="C13" s="123" t="s">
        <v>2351</v>
      </c>
      <c r="D13" s="141" t="s">
        <v>118</v>
      </c>
      <c r="E13" s="110">
        <v>2</v>
      </c>
      <c r="F13" s="110"/>
      <c r="G13" s="110">
        <f t="shared" si="1"/>
        <v>0</v>
      </c>
      <c r="H13" s="157" t="s">
        <v>810</v>
      </c>
      <c r="I13" s="110">
        <f>G13</f>
        <v>0</v>
      </c>
      <c r="J13" s="110"/>
      <c r="K13" s="110"/>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135" outlineLevel="1" x14ac:dyDescent="0.2">
      <c r="A14" s="108">
        <v>6</v>
      </c>
      <c r="B14" s="108" t="s">
        <v>1638</v>
      </c>
      <c r="C14" s="123" t="s">
        <v>1639</v>
      </c>
      <c r="D14" s="141" t="s">
        <v>118</v>
      </c>
      <c r="E14" s="110">
        <v>2</v>
      </c>
      <c r="F14" s="110"/>
      <c r="G14" s="110">
        <f t="shared" si="1"/>
        <v>0</v>
      </c>
      <c r="H14" s="157" t="s">
        <v>810</v>
      </c>
      <c r="I14" s="110"/>
      <c r="J14" s="110"/>
      <c r="K14" s="110">
        <f t="shared" si="2"/>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146.25" outlineLevel="1" x14ac:dyDescent="0.2">
      <c r="A15" s="108">
        <v>7</v>
      </c>
      <c r="B15" s="108" t="s">
        <v>1640</v>
      </c>
      <c r="C15" s="123" t="s">
        <v>1641</v>
      </c>
      <c r="D15" s="141" t="s">
        <v>118</v>
      </c>
      <c r="E15" s="110">
        <v>2</v>
      </c>
      <c r="F15" s="110"/>
      <c r="G15" s="110">
        <f t="shared" si="1"/>
        <v>0</v>
      </c>
      <c r="H15" s="157" t="s">
        <v>810</v>
      </c>
      <c r="I15" s="110"/>
      <c r="J15" s="110"/>
      <c r="K15" s="110">
        <f t="shared" si="2"/>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ht="123.75" outlineLevel="1" x14ac:dyDescent="0.2">
      <c r="A16" s="108">
        <v>8</v>
      </c>
      <c r="B16" s="108" t="s">
        <v>1642</v>
      </c>
      <c r="C16" s="123" t="s">
        <v>1643</v>
      </c>
      <c r="D16" s="141" t="s">
        <v>118</v>
      </c>
      <c r="E16" s="110">
        <v>1</v>
      </c>
      <c r="F16" s="110"/>
      <c r="G16" s="110">
        <f t="shared" si="1"/>
        <v>0</v>
      </c>
      <c r="H16" s="157" t="s">
        <v>810</v>
      </c>
      <c r="I16" s="110"/>
      <c r="J16" s="110"/>
      <c r="K16" s="110">
        <f t="shared" si="2"/>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ht="213.75" outlineLevel="1" x14ac:dyDescent="0.2">
      <c r="A17" s="108">
        <v>9</v>
      </c>
      <c r="B17" s="108" t="s">
        <v>1644</v>
      </c>
      <c r="C17" s="123" t="s">
        <v>1645</v>
      </c>
      <c r="D17" s="141" t="s">
        <v>118</v>
      </c>
      <c r="E17" s="110">
        <v>1</v>
      </c>
      <c r="F17" s="110"/>
      <c r="G17" s="110">
        <f t="shared" si="1"/>
        <v>0</v>
      </c>
      <c r="H17" s="157" t="s">
        <v>810</v>
      </c>
      <c r="I17" s="110"/>
      <c r="J17" s="110"/>
      <c r="K17" s="110">
        <f t="shared" si="2"/>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112.5" outlineLevel="1" x14ac:dyDescent="0.2">
      <c r="A18" s="108">
        <v>10</v>
      </c>
      <c r="B18" s="108" t="s">
        <v>1646</v>
      </c>
      <c r="C18" s="123" t="s">
        <v>1647</v>
      </c>
      <c r="D18" s="141" t="s">
        <v>118</v>
      </c>
      <c r="E18" s="110">
        <v>1</v>
      </c>
      <c r="F18" s="110"/>
      <c r="G18" s="110">
        <f t="shared" si="1"/>
        <v>0</v>
      </c>
      <c r="H18" s="157" t="s">
        <v>810</v>
      </c>
      <c r="I18" s="110"/>
      <c r="J18" s="110"/>
      <c r="K18" s="110">
        <f t="shared" si="2"/>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ht="146.25" outlineLevel="1" x14ac:dyDescent="0.2">
      <c r="A19" s="108">
        <v>11</v>
      </c>
      <c r="B19" s="108" t="s">
        <v>1648</v>
      </c>
      <c r="C19" s="123" t="s">
        <v>1649</v>
      </c>
      <c r="D19" s="141" t="s">
        <v>118</v>
      </c>
      <c r="E19" s="110">
        <v>2</v>
      </c>
      <c r="F19" s="110"/>
      <c r="G19" s="110">
        <f t="shared" si="1"/>
        <v>0</v>
      </c>
      <c r="H19" s="157" t="s">
        <v>810</v>
      </c>
      <c r="I19" s="110"/>
      <c r="J19" s="110"/>
      <c r="K19" s="110">
        <f t="shared" si="2"/>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ht="146.25" outlineLevel="1" x14ac:dyDescent="0.2">
      <c r="A20" s="108">
        <v>12</v>
      </c>
      <c r="B20" s="108" t="s">
        <v>1650</v>
      </c>
      <c r="C20" s="123" t="s">
        <v>1651</v>
      </c>
      <c r="D20" s="141" t="s">
        <v>118</v>
      </c>
      <c r="E20" s="110">
        <v>1</v>
      </c>
      <c r="F20" s="110"/>
      <c r="G20" s="110">
        <f t="shared" si="1"/>
        <v>0</v>
      </c>
      <c r="H20" s="157" t="s">
        <v>810</v>
      </c>
      <c r="I20" s="110"/>
      <c r="J20" s="110"/>
      <c r="K20" s="110">
        <f t="shared" si="2"/>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13</v>
      </c>
      <c r="B21" s="108"/>
      <c r="C21" s="123" t="s">
        <v>1652</v>
      </c>
      <c r="D21" s="141" t="s">
        <v>118</v>
      </c>
      <c r="E21" s="110">
        <v>1</v>
      </c>
      <c r="F21" s="110"/>
      <c r="G21" s="110">
        <f t="shared" ref="G21" si="3">F21*E21</f>
        <v>0</v>
      </c>
      <c r="H21" s="157" t="s">
        <v>810</v>
      </c>
      <c r="I21" s="110"/>
      <c r="J21" s="110"/>
      <c r="K21" s="110">
        <f t="shared" si="2"/>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9" t="s">
        <v>114</v>
      </c>
      <c r="B22" s="199" t="s">
        <v>1653</v>
      </c>
      <c r="C22" s="125" t="s">
        <v>1654</v>
      </c>
      <c r="D22" s="143"/>
      <c r="E22" s="111"/>
      <c r="F22" s="111"/>
      <c r="G22" s="111">
        <f>SUM(G23:G74)</f>
        <v>0</v>
      </c>
      <c r="H22" s="158"/>
      <c r="I22" s="111"/>
      <c r="J22" s="111"/>
      <c r="K22" s="111">
        <f t="shared" si="2"/>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c r="C23" s="203" t="s">
        <v>1655</v>
      </c>
      <c r="D23" s="141"/>
      <c r="E23" s="110"/>
      <c r="F23" s="110"/>
      <c r="G23" s="110"/>
      <c r="H23" s="157"/>
      <c r="I23" s="110"/>
      <c r="J23" s="110"/>
      <c r="K23" s="110">
        <f t="shared" si="2"/>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90" outlineLevel="1" x14ac:dyDescent="0.2">
      <c r="A24" s="108">
        <v>14</v>
      </c>
      <c r="B24" s="108" t="s">
        <v>1656</v>
      </c>
      <c r="C24" s="123" t="s">
        <v>1657</v>
      </c>
      <c r="D24" s="141" t="s">
        <v>118</v>
      </c>
      <c r="E24" s="110">
        <v>36</v>
      </c>
      <c r="F24" s="110"/>
      <c r="G24" s="110">
        <f t="shared" ref="G24:G74" si="4">F24*E24</f>
        <v>0</v>
      </c>
      <c r="H24" s="157" t="s">
        <v>810</v>
      </c>
      <c r="I24" s="110"/>
      <c r="J24" s="110"/>
      <c r="K24" s="110">
        <f t="shared" si="2"/>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ht="45" outlineLevel="1" x14ac:dyDescent="0.2">
      <c r="A25" s="108">
        <v>15</v>
      </c>
      <c r="B25" s="108" t="s">
        <v>1658</v>
      </c>
      <c r="C25" s="123" t="s">
        <v>1659</v>
      </c>
      <c r="D25" s="141" t="s">
        <v>118</v>
      </c>
      <c r="E25" s="110">
        <v>36</v>
      </c>
      <c r="F25" s="110"/>
      <c r="G25" s="110">
        <f t="shared" si="4"/>
        <v>0</v>
      </c>
      <c r="H25" s="157" t="s">
        <v>810</v>
      </c>
      <c r="I25" s="110"/>
      <c r="J25" s="110"/>
      <c r="K25" s="110">
        <f t="shared" si="2"/>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ht="101.25" outlineLevel="1" x14ac:dyDescent="0.2">
      <c r="A26" s="108">
        <v>16</v>
      </c>
      <c r="B26" s="108" t="s">
        <v>1660</v>
      </c>
      <c r="C26" s="123" t="s">
        <v>1661</v>
      </c>
      <c r="D26" s="141" t="s">
        <v>118</v>
      </c>
      <c r="E26" s="110">
        <v>18</v>
      </c>
      <c r="F26" s="110"/>
      <c r="G26" s="110">
        <f t="shared" si="4"/>
        <v>0</v>
      </c>
      <c r="H26" s="157" t="s">
        <v>810</v>
      </c>
      <c r="I26" s="110"/>
      <c r="J26" s="110"/>
      <c r="K26" s="110">
        <f t="shared" si="2"/>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101.25" outlineLevel="1" x14ac:dyDescent="0.2">
      <c r="A27" s="108">
        <v>17</v>
      </c>
      <c r="B27" s="108" t="s">
        <v>1662</v>
      </c>
      <c r="C27" s="123" t="s">
        <v>1663</v>
      </c>
      <c r="D27" s="141" t="s">
        <v>118</v>
      </c>
      <c r="E27" s="110">
        <v>18</v>
      </c>
      <c r="F27" s="110"/>
      <c r="G27" s="110">
        <f t="shared" si="4"/>
        <v>0</v>
      </c>
      <c r="H27" s="157" t="s">
        <v>810</v>
      </c>
      <c r="I27" s="110"/>
      <c r="J27" s="110"/>
      <c r="K27" s="110">
        <f t="shared" si="2"/>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ht="90" outlineLevel="1" x14ac:dyDescent="0.2">
      <c r="A28" s="108">
        <v>18</v>
      </c>
      <c r="B28" s="108" t="s">
        <v>1664</v>
      </c>
      <c r="C28" s="123" t="s">
        <v>1665</v>
      </c>
      <c r="D28" s="141" t="s">
        <v>118</v>
      </c>
      <c r="E28" s="110">
        <v>3</v>
      </c>
      <c r="F28" s="110"/>
      <c r="G28" s="110">
        <f t="shared" si="4"/>
        <v>0</v>
      </c>
      <c r="H28" s="157" t="s">
        <v>810</v>
      </c>
      <c r="I28" s="110"/>
      <c r="J28" s="110"/>
      <c r="K28" s="110">
        <f t="shared" si="2"/>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ht="90" outlineLevel="1" x14ac:dyDescent="0.2">
      <c r="A29" s="108">
        <v>19</v>
      </c>
      <c r="B29" s="108" t="s">
        <v>1666</v>
      </c>
      <c r="C29" s="123" t="s">
        <v>1667</v>
      </c>
      <c r="D29" s="141" t="s">
        <v>118</v>
      </c>
      <c r="E29" s="110">
        <v>3</v>
      </c>
      <c r="F29" s="110"/>
      <c r="G29" s="110">
        <f t="shared" si="4"/>
        <v>0</v>
      </c>
      <c r="H29" s="157" t="s">
        <v>810</v>
      </c>
      <c r="I29" s="110"/>
      <c r="J29" s="110"/>
      <c r="K29" s="110">
        <f t="shared" si="2"/>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c r="B30" s="108"/>
      <c r="C30" s="203" t="s">
        <v>1668</v>
      </c>
      <c r="D30" s="141"/>
      <c r="E30" s="110"/>
      <c r="F30" s="110"/>
      <c r="G30" s="110"/>
      <c r="H30" s="157"/>
      <c r="I30" s="110"/>
      <c r="J30" s="110"/>
      <c r="K30" s="110">
        <f t="shared" si="2"/>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ht="101.25" outlineLevel="1" x14ac:dyDescent="0.2">
      <c r="A31" s="108">
        <v>20</v>
      </c>
      <c r="B31" s="108" t="s">
        <v>1669</v>
      </c>
      <c r="C31" s="123" t="s">
        <v>1670</v>
      </c>
      <c r="D31" s="141" t="s">
        <v>118</v>
      </c>
      <c r="E31" s="110">
        <v>3</v>
      </c>
      <c r="F31" s="110"/>
      <c r="G31" s="110">
        <f t="shared" si="4"/>
        <v>0</v>
      </c>
      <c r="H31" s="157" t="s">
        <v>810</v>
      </c>
      <c r="I31" s="110"/>
      <c r="J31" s="110"/>
      <c r="K31" s="110">
        <f t="shared" si="2"/>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ht="101.25" outlineLevel="1" x14ac:dyDescent="0.2">
      <c r="A32" s="108">
        <v>21</v>
      </c>
      <c r="B32" s="108" t="s">
        <v>1671</v>
      </c>
      <c r="C32" s="123" t="s">
        <v>1672</v>
      </c>
      <c r="D32" s="141" t="s">
        <v>118</v>
      </c>
      <c r="E32" s="110">
        <v>3</v>
      </c>
      <c r="F32" s="110"/>
      <c r="G32" s="110">
        <f t="shared" si="4"/>
        <v>0</v>
      </c>
      <c r="H32" s="157" t="s">
        <v>810</v>
      </c>
      <c r="I32" s="110"/>
      <c r="J32" s="110"/>
      <c r="K32" s="110">
        <f t="shared" si="2"/>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c r="B33" s="108"/>
      <c r="C33" s="203" t="s">
        <v>1673</v>
      </c>
      <c r="D33" s="141"/>
      <c r="E33" s="110"/>
      <c r="F33" s="110"/>
      <c r="G33" s="110"/>
      <c r="H33" s="157"/>
      <c r="I33" s="110"/>
      <c r="J33" s="110"/>
      <c r="K33" s="110">
        <f t="shared" si="2"/>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ht="45" outlineLevel="1" x14ac:dyDescent="0.2">
      <c r="A34" s="108">
        <v>22</v>
      </c>
      <c r="B34" s="108" t="s">
        <v>1674</v>
      </c>
      <c r="C34" s="123" t="s">
        <v>1675</v>
      </c>
      <c r="D34" s="141" t="s">
        <v>118</v>
      </c>
      <c r="E34" s="110">
        <v>2</v>
      </c>
      <c r="F34" s="110"/>
      <c r="G34" s="110">
        <f t="shared" si="4"/>
        <v>0</v>
      </c>
      <c r="H34" s="157" t="s">
        <v>810</v>
      </c>
      <c r="I34" s="110"/>
      <c r="J34" s="110"/>
      <c r="K34" s="110">
        <f t="shared" si="2"/>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ht="33.75" outlineLevel="1" x14ac:dyDescent="0.2">
      <c r="A35" s="108">
        <v>23</v>
      </c>
      <c r="B35" s="108" t="s">
        <v>1676</v>
      </c>
      <c r="C35" s="123" t="s">
        <v>1677</v>
      </c>
      <c r="D35" s="141" t="s">
        <v>118</v>
      </c>
      <c r="E35" s="110">
        <v>2</v>
      </c>
      <c r="F35" s="110"/>
      <c r="G35" s="110">
        <f t="shared" si="4"/>
        <v>0</v>
      </c>
      <c r="H35" s="157" t="s">
        <v>810</v>
      </c>
      <c r="I35" s="110"/>
      <c r="J35" s="110"/>
      <c r="K35" s="110">
        <f t="shared" si="2"/>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33.75" outlineLevel="1" x14ac:dyDescent="0.2">
      <c r="A36" s="108">
        <v>24</v>
      </c>
      <c r="B36" s="108" t="s">
        <v>1678</v>
      </c>
      <c r="C36" s="123" t="s">
        <v>1679</v>
      </c>
      <c r="D36" s="141" t="s">
        <v>118</v>
      </c>
      <c r="E36" s="110">
        <v>4</v>
      </c>
      <c r="F36" s="110"/>
      <c r="G36" s="110">
        <f t="shared" si="4"/>
        <v>0</v>
      </c>
      <c r="H36" s="157" t="s">
        <v>810</v>
      </c>
      <c r="I36" s="110"/>
      <c r="J36" s="110"/>
      <c r="K36" s="110">
        <f t="shared" si="2"/>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22.5" outlineLevel="1" x14ac:dyDescent="0.2">
      <c r="A37" s="108">
        <v>25</v>
      </c>
      <c r="B37" s="108" t="s">
        <v>1680</v>
      </c>
      <c r="C37" s="123" t="s">
        <v>1681</v>
      </c>
      <c r="D37" s="141" t="s">
        <v>118</v>
      </c>
      <c r="E37" s="110">
        <v>8</v>
      </c>
      <c r="F37" s="110"/>
      <c r="G37" s="110">
        <f t="shared" si="4"/>
        <v>0</v>
      </c>
      <c r="H37" s="157" t="s">
        <v>810</v>
      </c>
      <c r="I37" s="110"/>
      <c r="J37" s="110"/>
      <c r="K37" s="110">
        <f t="shared" si="2"/>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c r="B38" s="108"/>
      <c r="C38" s="203" t="s">
        <v>1682</v>
      </c>
      <c r="D38" s="141"/>
      <c r="E38" s="110"/>
      <c r="F38" s="110"/>
      <c r="G38" s="110">
        <f t="shared" si="4"/>
        <v>0</v>
      </c>
      <c r="H38" s="157" t="s">
        <v>810</v>
      </c>
      <c r="I38" s="110"/>
      <c r="J38" s="110"/>
      <c r="K38" s="110">
        <f t="shared" si="2"/>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45" outlineLevel="1" x14ac:dyDescent="0.2">
      <c r="A39" s="108">
        <v>26</v>
      </c>
      <c r="B39" s="108" t="s">
        <v>1683</v>
      </c>
      <c r="C39" s="123" t="s">
        <v>1684</v>
      </c>
      <c r="D39" s="141" t="s">
        <v>118</v>
      </c>
      <c r="E39" s="110">
        <v>1</v>
      </c>
      <c r="F39" s="110"/>
      <c r="G39" s="110">
        <f t="shared" si="4"/>
        <v>0</v>
      </c>
      <c r="H39" s="157" t="s">
        <v>810</v>
      </c>
      <c r="I39" s="110"/>
      <c r="J39" s="110"/>
      <c r="K39" s="110">
        <f t="shared" si="2"/>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ht="56.25" outlineLevel="1" x14ac:dyDescent="0.2">
      <c r="A40" s="108">
        <v>27</v>
      </c>
      <c r="B40" s="108" t="s">
        <v>1685</v>
      </c>
      <c r="C40" s="123" t="s">
        <v>1686</v>
      </c>
      <c r="D40" s="141" t="s">
        <v>118</v>
      </c>
      <c r="E40" s="110">
        <v>6</v>
      </c>
      <c r="F40" s="110"/>
      <c r="G40" s="110">
        <f t="shared" si="4"/>
        <v>0</v>
      </c>
      <c r="H40" s="157" t="s">
        <v>810</v>
      </c>
      <c r="I40" s="110"/>
      <c r="J40" s="110"/>
      <c r="K40" s="110">
        <f t="shared" si="2"/>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90" outlineLevel="1" x14ac:dyDescent="0.2">
      <c r="A41" s="108">
        <v>28</v>
      </c>
      <c r="B41" s="108" t="s">
        <v>1687</v>
      </c>
      <c r="C41" s="123" t="s">
        <v>1688</v>
      </c>
      <c r="D41" s="141" t="s">
        <v>118</v>
      </c>
      <c r="E41" s="110">
        <v>36</v>
      </c>
      <c r="F41" s="110"/>
      <c r="G41" s="110">
        <f t="shared" si="4"/>
        <v>0</v>
      </c>
      <c r="H41" s="157" t="s">
        <v>810</v>
      </c>
      <c r="I41" s="110"/>
      <c r="J41" s="110"/>
      <c r="K41" s="110">
        <f t="shared" si="2"/>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90" outlineLevel="1" x14ac:dyDescent="0.2">
      <c r="A42" s="108">
        <v>29</v>
      </c>
      <c r="B42" s="108" t="s">
        <v>1689</v>
      </c>
      <c r="C42" s="123" t="s">
        <v>1690</v>
      </c>
      <c r="D42" s="141" t="s">
        <v>118</v>
      </c>
      <c r="E42" s="110">
        <v>6</v>
      </c>
      <c r="F42" s="110"/>
      <c r="G42" s="110">
        <f t="shared" si="4"/>
        <v>0</v>
      </c>
      <c r="H42" s="157" t="s">
        <v>810</v>
      </c>
      <c r="I42" s="110"/>
      <c r="J42" s="110"/>
      <c r="K42" s="110">
        <f t="shared" si="2"/>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ht="191.25" outlineLevel="1" x14ac:dyDescent="0.2">
      <c r="A43" s="108">
        <v>30</v>
      </c>
      <c r="B43" s="108" t="s">
        <v>1691</v>
      </c>
      <c r="C43" s="327" t="s">
        <v>3055</v>
      </c>
      <c r="D43" s="141" t="s">
        <v>118</v>
      </c>
      <c r="E43" s="110">
        <v>2</v>
      </c>
      <c r="F43" s="110"/>
      <c r="G43" s="110">
        <f t="shared" si="4"/>
        <v>0</v>
      </c>
      <c r="H43" s="157" t="s">
        <v>810</v>
      </c>
      <c r="I43" s="110"/>
      <c r="J43" s="110"/>
      <c r="K43" s="110">
        <f t="shared" si="2"/>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c r="B44" s="108"/>
      <c r="C44" s="203" t="s">
        <v>1692</v>
      </c>
      <c r="D44" s="141"/>
      <c r="E44" s="110"/>
      <c r="F44" s="110"/>
      <c r="G44" s="110"/>
      <c r="H44" s="157"/>
      <c r="I44" s="110"/>
      <c r="J44" s="110"/>
      <c r="K44" s="110">
        <f t="shared" si="2"/>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ht="56.25" outlineLevel="1" x14ac:dyDescent="0.2">
      <c r="A45" s="108">
        <v>31</v>
      </c>
      <c r="B45" s="108" t="s">
        <v>1693</v>
      </c>
      <c r="C45" s="123" t="s">
        <v>1694</v>
      </c>
      <c r="D45" s="141" t="s">
        <v>118</v>
      </c>
      <c r="E45" s="110">
        <v>6</v>
      </c>
      <c r="F45" s="110"/>
      <c r="G45" s="110">
        <f t="shared" si="4"/>
        <v>0</v>
      </c>
      <c r="H45" s="157" t="s">
        <v>810</v>
      </c>
      <c r="I45" s="110"/>
      <c r="J45" s="110"/>
      <c r="K45" s="110">
        <f t="shared" si="2"/>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ht="56.25" outlineLevel="1" x14ac:dyDescent="0.2">
      <c r="A46" s="108">
        <v>32</v>
      </c>
      <c r="B46" s="108" t="s">
        <v>1695</v>
      </c>
      <c r="C46" s="123" t="s">
        <v>1696</v>
      </c>
      <c r="D46" s="141" t="s">
        <v>118</v>
      </c>
      <c r="E46" s="110">
        <v>1</v>
      </c>
      <c r="F46" s="110"/>
      <c r="G46" s="110">
        <f t="shared" si="4"/>
        <v>0</v>
      </c>
      <c r="H46" s="157" t="s">
        <v>810</v>
      </c>
      <c r="I46" s="110"/>
      <c r="J46" s="110"/>
      <c r="K46" s="110">
        <f t="shared" si="2"/>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ht="45" outlineLevel="1" x14ac:dyDescent="0.2">
      <c r="A47" s="108">
        <v>33</v>
      </c>
      <c r="B47" s="108" t="s">
        <v>1697</v>
      </c>
      <c r="C47" s="123" t="s">
        <v>1698</v>
      </c>
      <c r="D47" s="141" t="s">
        <v>118</v>
      </c>
      <c r="E47" s="110">
        <v>1</v>
      </c>
      <c r="F47" s="110"/>
      <c r="G47" s="110">
        <f t="shared" si="4"/>
        <v>0</v>
      </c>
      <c r="H47" s="157" t="s">
        <v>810</v>
      </c>
      <c r="I47" s="110"/>
      <c r="J47" s="110"/>
      <c r="K47" s="110">
        <f t="shared" si="2"/>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ht="22.5" outlineLevel="1" x14ac:dyDescent="0.2">
      <c r="A48" s="108">
        <v>34</v>
      </c>
      <c r="B48" s="108" t="s">
        <v>1699</v>
      </c>
      <c r="C48" s="123" t="s">
        <v>1700</v>
      </c>
      <c r="D48" s="141" t="s">
        <v>118</v>
      </c>
      <c r="E48" s="110">
        <v>2</v>
      </c>
      <c r="F48" s="110"/>
      <c r="G48" s="110">
        <f t="shared" si="4"/>
        <v>0</v>
      </c>
      <c r="H48" s="157" t="s">
        <v>810</v>
      </c>
      <c r="I48" s="110"/>
      <c r="J48" s="110"/>
      <c r="K48" s="110">
        <f t="shared" si="2"/>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ht="56.25" outlineLevel="1" x14ac:dyDescent="0.2">
      <c r="A49" s="108">
        <v>35</v>
      </c>
      <c r="B49" s="108" t="s">
        <v>1701</v>
      </c>
      <c r="C49" s="123" t="s">
        <v>1702</v>
      </c>
      <c r="D49" s="141" t="s">
        <v>118</v>
      </c>
      <c r="E49" s="110">
        <v>1</v>
      </c>
      <c r="F49" s="110"/>
      <c r="G49" s="110">
        <f t="shared" si="4"/>
        <v>0</v>
      </c>
      <c r="H49" s="157" t="s">
        <v>810</v>
      </c>
      <c r="I49" s="110"/>
      <c r="J49" s="110"/>
      <c r="K49" s="110">
        <f t="shared" si="2"/>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ht="45" outlineLevel="1" x14ac:dyDescent="0.2">
      <c r="A50" s="108">
        <v>36</v>
      </c>
      <c r="B50" s="108" t="s">
        <v>1703</v>
      </c>
      <c r="C50" s="123" t="s">
        <v>1704</v>
      </c>
      <c r="D50" s="141" t="s">
        <v>118</v>
      </c>
      <c r="E50" s="110">
        <v>2</v>
      </c>
      <c r="F50" s="110"/>
      <c r="G50" s="110">
        <f t="shared" si="4"/>
        <v>0</v>
      </c>
      <c r="H50" s="157" t="s">
        <v>810</v>
      </c>
      <c r="I50" s="110"/>
      <c r="J50" s="110"/>
      <c r="K50" s="110">
        <f t="shared" si="2"/>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c r="B51" s="108"/>
      <c r="C51" s="203" t="s">
        <v>1705</v>
      </c>
      <c r="D51" s="141"/>
      <c r="E51" s="110"/>
      <c r="F51" s="110"/>
      <c r="G51" s="110"/>
      <c r="H51" s="157"/>
      <c r="I51" s="110"/>
      <c r="J51" s="110"/>
      <c r="K51" s="110">
        <f t="shared" si="2"/>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33.75" outlineLevel="1" x14ac:dyDescent="0.2">
      <c r="A52" s="108">
        <v>37</v>
      </c>
      <c r="B52" s="108" t="s">
        <v>1706</v>
      </c>
      <c r="C52" s="123" t="s">
        <v>1707</v>
      </c>
      <c r="D52" s="141" t="s">
        <v>118</v>
      </c>
      <c r="E52" s="110">
        <v>1</v>
      </c>
      <c r="F52" s="110"/>
      <c r="G52" s="110">
        <f t="shared" si="4"/>
        <v>0</v>
      </c>
      <c r="H52" s="157" t="s">
        <v>810</v>
      </c>
      <c r="I52" s="110"/>
      <c r="J52" s="110"/>
      <c r="K52" s="110">
        <f t="shared" si="2"/>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38</v>
      </c>
      <c r="B53" s="108" t="s">
        <v>1708</v>
      </c>
      <c r="C53" s="123" t="s">
        <v>1709</v>
      </c>
      <c r="D53" s="141" t="s">
        <v>118</v>
      </c>
      <c r="E53" s="110">
        <v>1</v>
      </c>
      <c r="F53" s="110"/>
      <c r="G53" s="110">
        <f t="shared" si="4"/>
        <v>0</v>
      </c>
      <c r="H53" s="157" t="s">
        <v>810</v>
      </c>
      <c r="I53" s="110"/>
      <c r="J53" s="110"/>
      <c r="K53" s="110">
        <f t="shared" si="2"/>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101.25" outlineLevel="1" x14ac:dyDescent="0.2">
      <c r="A54" s="108">
        <v>39</v>
      </c>
      <c r="B54" s="108" t="s">
        <v>1710</v>
      </c>
      <c r="C54" s="123" t="s">
        <v>1711</v>
      </c>
      <c r="D54" s="141" t="s">
        <v>118</v>
      </c>
      <c r="E54" s="110">
        <v>1</v>
      </c>
      <c r="F54" s="110"/>
      <c r="G54" s="110">
        <f t="shared" si="4"/>
        <v>0</v>
      </c>
      <c r="H54" s="157" t="s">
        <v>810</v>
      </c>
      <c r="I54" s="110"/>
      <c r="J54" s="110"/>
      <c r="K54" s="110">
        <f t="shared" si="2"/>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c r="B55" s="108"/>
      <c r="C55" s="203" t="s">
        <v>1712</v>
      </c>
      <c r="D55" s="141"/>
      <c r="E55" s="110"/>
      <c r="F55" s="110"/>
      <c r="G55" s="110"/>
      <c r="H55" s="157"/>
      <c r="I55" s="110"/>
      <c r="J55" s="110"/>
      <c r="K55" s="110">
        <f t="shared" si="2"/>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ht="45" outlineLevel="1" x14ac:dyDescent="0.2">
      <c r="A56" s="108">
        <v>40</v>
      </c>
      <c r="B56" s="108" t="s">
        <v>1713</v>
      </c>
      <c r="C56" s="123" t="s">
        <v>1714</v>
      </c>
      <c r="D56" s="141" t="s">
        <v>118</v>
      </c>
      <c r="E56" s="110">
        <v>2</v>
      </c>
      <c r="F56" s="110"/>
      <c r="G56" s="110">
        <f t="shared" si="4"/>
        <v>0</v>
      </c>
      <c r="H56" s="157" t="s">
        <v>810</v>
      </c>
      <c r="I56" s="110"/>
      <c r="J56" s="110"/>
      <c r="K56" s="110">
        <f t="shared" si="2"/>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c r="C57" s="203" t="s">
        <v>1715</v>
      </c>
      <c r="D57" s="141"/>
      <c r="E57" s="110"/>
      <c r="F57" s="110"/>
      <c r="G57" s="110"/>
      <c r="H57" s="157"/>
      <c r="I57" s="110"/>
      <c r="J57" s="110"/>
      <c r="K57" s="110">
        <f t="shared" si="2"/>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ht="33.75" outlineLevel="1" x14ac:dyDescent="0.2">
      <c r="A58" s="108">
        <v>41</v>
      </c>
      <c r="B58" s="108" t="s">
        <v>1716</v>
      </c>
      <c r="C58" s="123" t="s">
        <v>1717</v>
      </c>
      <c r="D58" s="141" t="s">
        <v>118</v>
      </c>
      <c r="E58" s="110">
        <v>4</v>
      </c>
      <c r="F58" s="110"/>
      <c r="G58" s="110">
        <f t="shared" si="4"/>
        <v>0</v>
      </c>
      <c r="H58" s="157" t="s">
        <v>810</v>
      </c>
      <c r="I58" s="110"/>
      <c r="J58" s="110"/>
      <c r="K58" s="110">
        <f t="shared" si="2"/>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c r="B59" s="108"/>
      <c r="C59" s="203" t="s">
        <v>1718</v>
      </c>
      <c r="D59" s="141"/>
      <c r="E59" s="110"/>
      <c r="F59" s="110"/>
      <c r="G59" s="110"/>
      <c r="H59" s="157"/>
      <c r="I59" s="110"/>
      <c r="J59" s="110"/>
      <c r="K59" s="110">
        <f t="shared" si="2"/>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ht="45" outlineLevel="1" x14ac:dyDescent="0.2">
      <c r="A60" s="108">
        <v>42</v>
      </c>
      <c r="B60" s="108"/>
      <c r="C60" s="123" t="s">
        <v>1719</v>
      </c>
      <c r="D60" s="141" t="s">
        <v>118</v>
      </c>
      <c r="E60" s="110">
        <v>1</v>
      </c>
      <c r="F60" s="110"/>
      <c r="G60" s="110">
        <f t="shared" si="4"/>
        <v>0</v>
      </c>
      <c r="H60" s="157" t="s">
        <v>810</v>
      </c>
      <c r="I60" s="110"/>
      <c r="J60" s="110"/>
      <c r="K60" s="110">
        <f t="shared" si="2"/>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ht="90" outlineLevel="1" x14ac:dyDescent="0.2">
      <c r="A61" s="108">
        <v>43</v>
      </c>
      <c r="B61" s="108"/>
      <c r="C61" s="123" t="s">
        <v>1720</v>
      </c>
      <c r="D61" s="141" t="s">
        <v>118</v>
      </c>
      <c r="E61" s="110">
        <v>1</v>
      </c>
      <c r="F61" s="110"/>
      <c r="G61" s="110">
        <f t="shared" si="4"/>
        <v>0</v>
      </c>
      <c r="H61" s="157" t="s">
        <v>810</v>
      </c>
      <c r="I61" s="110"/>
      <c r="J61" s="110"/>
      <c r="K61" s="110">
        <f t="shared" si="2"/>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ht="56.25" outlineLevel="1" x14ac:dyDescent="0.2">
      <c r="A62" s="108">
        <v>44</v>
      </c>
      <c r="B62" s="108"/>
      <c r="C62" s="123" t="s">
        <v>1721</v>
      </c>
      <c r="D62" s="141" t="s">
        <v>118</v>
      </c>
      <c r="E62" s="110">
        <v>1</v>
      </c>
      <c r="F62" s="110"/>
      <c r="G62" s="110">
        <f t="shared" si="4"/>
        <v>0</v>
      </c>
      <c r="H62" s="157" t="s">
        <v>810</v>
      </c>
      <c r="I62" s="110"/>
      <c r="J62" s="110"/>
      <c r="K62" s="110">
        <f t="shared" si="2"/>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ht="22.5" outlineLevel="1" x14ac:dyDescent="0.2">
      <c r="A63" s="108">
        <v>45</v>
      </c>
      <c r="B63" s="108"/>
      <c r="C63" s="123" t="s">
        <v>1722</v>
      </c>
      <c r="D63" s="141" t="s">
        <v>118</v>
      </c>
      <c r="E63" s="110">
        <v>1</v>
      </c>
      <c r="F63" s="110"/>
      <c r="G63" s="110">
        <f t="shared" si="4"/>
        <v>0</v>
      </c>
      <c r="H63" s="157" t="s">
        <v>810</v>
      </c>
      <c r="I63" s="110"/>
      <c r="J63" s="110"/>
      <c r="K63" s="110">
        <f t="shared" si="2"/>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ht="56.25" outlineLevel="1" x14ac:dyDescent="0.2">
      <c r="A64" s="108">
        <v>46</v>
      </c>
      <c r="B64" s="108"/>
      <c r="C64" s="123" t="s">
        <v>1723</v>
      </c>
      <c r="D64" s="141" t="s">
        <v>118</v>
      </c>
      <c r="E64" s="110">
        <v>1</v>
      </c>
      <c r="F64" s="110"/>
      <c r="G64" s="110">
        <f t="shared" si="4"/>
        <v>0</v>
      </c>
      <c r="H64" s="157" t="s">
        <v>810</v>
      </c>
      <c r="I64" s="110"/>
      <c r="J64" s="110"/>
      <c r="K64" s="110">
        <f t="shared" si="2"/>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c r="B65" s="108"/>
      <c r="C65" s="203" t="s">
        <v>1724</v>
      </c>
      <c r="D65" s="141"/>
      <c r="E65" s="110"/>
      <c r="F65" s="110"/>
      <c r="G65" s="110"/>
      <c r="H65" s="157"/>
      <c r="I65" s="110"/>
      <c r="J65" s="110"/>
      <c r="K65" s="110">
        <f t="shared" si="2"/>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ht="90" outlineLevel="1" x14ac:dyDescent="0.2">
      <c r="A66" s="108">
        <v>47</v>
      </c>
      <c r="B66" s="108"/>
      <c r="C66" s="123" t="s">
        <v>1725</v>
      </c>
      <c r="D66" s="141" t="s">
        <v>118</v>
      </c>
      <c r="E66" s="110">
        <v>4</v>
      </c>
      <c r="F66" s="110"/>
      <c r="G66" s="110">
        <f t="shared" si="4"/>
        <v>0</v>
      </c>
      <c r="H66" s="157" t="s">
        <v>810</v>
      </c>
      <c r="I66" s="110"/>
      <c r="J66" s="110"/>
      <c r="K66" s="110">
        <f t="shared" si="2"/>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ht="90" outlineLevel="1" x14ac:dyDescent="0.2">
      <c r="A67" s="108">
        <v>48</v>
      </c>
      <c r="B67" s="108"/>
      <c r="C67" s="123" t="s">
        <v>1726</v>
      </c>
      <c r="D67" s="141" t="s">
        <v>118</v>
      </c>
      <c r="E67" s="110">
        <v>4</v>
      </c>
      <c r="F67" s="110"/>
      <c r="G67" s="110">
        <f t="shared" si="4"/>
        <v>0</v>
      </c>
      <c r="H67" s="157" t="s">
        <v>810</v>
      </c>
      <c r="I67" s="110"/>
      <c r="J67" s="110"/>
      <c r="K67" s="110">
        <f t="shared" si="2"/>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ht="22.5" outlineLevel="1" x14ac:dyDescent="0.2">
      <c r="A68" s="108">
        <v>49</v>
      </c>
      <c r="B68" s="108"/>
      <c r="C68" s="123" t="s">
        <v>1727</v>
      </c>
      <c r="D68" s="141" t="s">
        <v>118</v>
      </c>
      <c r="E68" s="110">
        <v>56</v>
      </c>
      <c r="F68" s="110"/>
      <c r="G68" s="110">
        <f t="shared" si="4"/>
        <v>0</v>
      </c>
      <c r="H68" s="157" t="s">
        <v>810</v>
      </c>
      <c r="I68" s="110"/>
      <c r="J68" s="110"/>
      <c r="K68" s="110">
        <f t="shared" si="2"/>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ht="56.25" outlineLevel="1" x14ac:dyDescent="0.2">
      <c r="A69" s="108">
        <v>50</v>
      </c>
      <c r="B69" s="108"/>
      <c r="C69" s="123" t="s">
        <v>1728</v>
      </c>
      <c r="D69" s="141" t="s">
        <v>118</v>
      </c>
      <c r="E69" s="110">
        <v>6</v>
      </c>
      <c r="F69" s="110"/>
      <c r="G69" s="110">
        <f t="shared" si="4"/>
        <v>0</v>
      </c>
      <c r="H69" s="157" t="s">
        <v>810</v>
      </c>
      <c r="I69" s="110"/>
      <c r="J69" s="110"/>
      <c r="K69" s="110">
        <f t="shared" si="2"/>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ht="56.25" outlineLevel="1" x14ac:dyDescent="0.2">
      <c r="A70" s="108">
        <v>51</v>
      </c>
      <c r="B70" s="108"/>
      <c r="C70" s="123" t="s">
        <v>1729</v>
      </c>
      <c r="D70" s="141" t="s">
        <v>118</v>
      </c>
      <c r="E70" s="110">
        <v>2</v>
      </c>
      <c r="F70" s="110"/>
      <c r="G70" s="110">
        <f t="shared" si="4"/>
        <v>0</v>
      </c>
      <c r="H70" s="157" t="s">
        <v>810</v>
      </c>
      <c r="I70" s="110"/>
      <c r="J70" s="110"/>
      <c r="K70" s="110">
        <f t="shared" si="2"/>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ht="56.25" outlineLevel="1" x14ac:dyDescent="0.2">
      <c r="A71" s="108">
        <v>52</v>
      </c>
      <c r="B71" s="108"/>
      <c r="C71" s="123" t="s">
        <v>1730</v>
      </c>
      <c r="D71" s="141" t="s">
        <v>118</v>
      </c>
      <c r="E71" s="110">
        <v>10</v>
      </c>
      <c r="F71" s="110"/>
      <c r="G71" s="110">
        <f t="shared" si="4"/>
        <v>0</v>
      </c>
      <c r="H71" s="157" t="s">
        <v>810</v>
      </c>
      <c r="I71" s="110"/>
      <c r="J71" s="110"/>
      <c r="K71" s="110">
        <f t="shared" si="2"/>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ht="67.5" outlineLevel="1" x14ac:dyDescent="0.2">
      <c r="A72" s="108">
        <v>53</v>
      </c>
      <c r="B72" s="108"/>
      <c r="C72" s="123" t="s">
        <v>1731</v>
      </c>
      <c r="D72" s="141" t="s">
        <v>118</v>
      </c>
      <c r="E72" s="110">
        <v>8</v>
      </c>
      <c r="F72" s="110"/>
      <c r="G72" s="110">
        <f t="shared" si="4"/>
        <v>0</v>
      </c>
      <c r="H72" s="157" t="s">
        <v>810</v>
      </c>
      <c r="I72" s="110"/>
      <c r="J72" s="110"/>
      <c r="K72" s="110">
        <f t="shared" si="2"/>
        <v>0</v>
      </c>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ht="67.5" outlineLevel="1" x14ac:dyDescent="0.2">
      <c r="A73" s="108">
        <v>54</v>
      </c>
      <c r="B73" s="108"/>
      <c r="C73" s="123" t="s">
        <v>1732</v>
      </c>
      <c r="D73" s="141" t="s">
        <v>118</v>
      </c>
      <c r="E73" s="110">
        <v>2</v>
      </c>
      <c r="F73" s="110"/>
      <c r="G73" s="110">
        <f t="shared" si="4"/>
        <v>0</v>
      </c>
      <c r="H73" s="157" t="s">
        <v>810</v>
      </c>
      <c r="I73" s="110"/>
      <c r="J73" s="110"/>
      <c r="K73" s="110">
        <f t="shared" si="2"/>
        <v>0</v>
      </c>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ht="90" outlineLevel="1" x14ac:dyDescent="0.2">
      <c r="A74" s="117">
        <v>55</v>
      </c>
      <c r="B74" s="117"/>
      <c r="C74" s="196" t="s">
        <v>1733</v>
      </c>
      <c r="D74" s="197" t="s">
        <v>118</v>
      </c>
      <c r="E74" s="118">
        <v>2</v>
      </c>
      <c r="F74" s="118"/>
      <c r="G74" s="118">
        <f t="shared" si="4"/>
        <v>0</v>
      </c>
      <c r="H74" s="159" t="s">
        <v>810</v>
      </c>
      <c r="I74" s="118"/>
      <c r="J74" s="118"/>
      <c r="K74" s="118">
        <f t="shared" si="2"/>
        <v>0</v>
      </c>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ht="13.5" thickBot="1" x14ac:dyDescent="0.25">
      <c r="B75" s="5" t="s">
        <v>134</v>
      </c>
      <c r="C75" s="129" t="s">
        <v>134</v>
      </c>
      <c r="D75" s="7"/>
      <c r="E75" s="136"/>
      <c r="F75" s="4"/>
      <c r="G75" s="4"/>
      <c r="H75" s="7"/>
      <c r="P75">
        <v>12</v>
      </c>
      <c r="Q75">
        <v>21</v>
      </c>
    </row>
    <row r="76" spans="1:47" ht="13.5" thickBot="1" x14ac:dyDescent="0.25">
      <c r="A76" s="119"/>
      <c r="B76" s="120" t="s">
        <v>28</v>
      </c>
      <c r="C76" s="130" t="s">
        <v>134</v>
      </c>
      <c r="D76" s="146"/>
      <c r="E76" s="137"/>
      <c r="F76" s="121"/>
      <c r="G76" s="122">
        <f>G8+G22</f>
        <v>0</v>
      </c>
      <c r="H76" s="7"/>
      <c r="I76" s="239">
        <f>I8+I22</f>
        <v>0</v>
      </c>
      <c r="J76" s="240">
        <f>J8+J22</f>
        <v>0</v>
      </c>
      <c r="K76" s="241">
        <f>K8+K22</f>
        <v>0</v>
      </c>
      <c r="P76" t="e">
        <f>SUMIF(#REF!,P75,G7:G74)</f>
        <v>#REF!</v>
      </c>
      <c r="Q76" t="e">
        <f>SUMIF(#REF!,Q75,G7:G74)</f>
        <v>#REF!</v>
      </c>
      <c r="R76" t="s">
        <v>807</v>
      </c>
    </row>
  </sheetData>
  <sheetProtection password="CCE1" sheet="1" objects="1" scenarios="1"/>
  <protectedRanges>
    <protectedRange sqref="F9:F7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rowBreaks count="1" manualBreakCount="1">
    <brk id="2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AU289"/>
  <sheetViews>
    <sheetView showZeros="0" view="pageBreakPreview" zoomScale="85" zoomScaleNormal="100" zoomScaleSheetLayoutView="85" workbookViewId="0">
      <pane ySplit="7" topLeftCell="A8" activePane="bottomLeft" state="frozen"/>
      <selection pane="bottomLeft" activeCell="J18" sqref="J18"/>
    </sheetView>
  </sheetViews>
  <sheetFormatPr defaultRowHeight="12.75" outlineLevelRow="1" x14ac:dyDescent="0.2"/>
  <cols>
    <col min="1" max="1" width="4.28515625" style="4" customWidth="1"/>
    <col min="2" max="2" width="14.42578125" style="5" customWidth="1"/>
    <col min="3" max="3" width="50.7109375" style="5" customWidth="1"/>
    <col min="4" max="4" width="4.42578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1892</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44</v>
      </c>
      <c r="C8" s="115" t="s">
        <v>45</v>
      </c>
      <c r="D8" s="140"/>
      <c r="E8" s="116"/>
      <c r="F8" s="116"/>
      <c r="G8" s="116">
        <f>SUM(G9:G105)</f>
        <v>0</v>
      </c>
      <c r="H8" s="156"/>
      <c r="I8" s="116"/>
      <c r="J8" s="116"/>
      <c r="K8" s="116">
        <f>G8</f>
        <v>0</v>
      </c>
      <c r="R8" t="s">
        <v>115</v>
      </c>
    </row>
    <row r="9" spans="1:47" ht="22.5" outlineLevel="1" x14ac:dyDescent="0.2">
      <c r="A9" s="108" t="s">
        <v>44</v>
      </c>
      <c r="B9" s="108" t="s">
        <v>1893</v>
      </c>
      <c r="C9" s="123" t="s">
        <v>1894</v>
      </c>
      <c r="D9" s="141" t="s">
        <v>160</v>
      </c>
      <c r="E9" s="110">
        <v>148</v>
      </c>
      <c r="F9" s="110"/>
      <c r="G9" s="110">
        <f t="shared" ref="G9" si="0">F9*E9</f>
        <v>0</v>
      </c>
      <c r="H9" s="157" t="s">
        <v>811</v>
      </c>
      <c r="I9" s="110"/>
      <c r="J9" s="110"/>
      <c r="K9" s="110">
        <f t="shared" ref="K9:K72" si="1">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t="s">
        <v>134</v>
      </c>
      <c r="C10" s="124" t="s">
        <v>1895</v>
      </c>
      <c r="D10" s="142"/>
      <c r="E10" s="133" t="s">
        <v>134</v>
      </c>
      <c r="F10" s="110"/>
      <c r="G10" s="110"/>
      <c r="H10" s="157"/>
      <c r="I10" s="110"/>
      <c r="J10" s="110"/>
      <c r="K10" s="110">
        <f t="shared" si="1"/>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c r="B11" s="108" t="s">
        <v>134</v>
      </c>
      <c r="C11" s="124" t="s">
        <v>1896</v>
      </c>
      <c r="D11" s="142"/>
      <c r="E11" s="133">
        <v>148</v>
      </c>
      <c r="F11" s="110"/>
      <c r="G11" s="110">
        <f t="shared" ref="G11:G12" si="2">F11*E11</f>
        <v>0</v>
      </c>
      <c r="H11" s="157"/>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x14ac:dyDescent="0.2">
      <c r="A12" s="108" t="s">
        <v>46</v>
      </c>
      <c r="B12" s="108" t="s">
        <v>1897</v>
      </c>
      <c r="C12" s="123" t="s">
        <v>1898</v>
      </c>
      <c r="D12" s="141" t="s">
        <v>160</v>
      </c>
      <c r="E12" s="110">
        <v>60</v>
      </c>
      <c r="F12" s="110"/>
      <c r="G12" s="110">
        <f t="shared" si="2"/>
        <v>0</v>
      </c>
      <c r="H12" s="157" t="s">
        <v>811</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x14ac:dyDescent="0.2">
      <c r="A13" s="108"/>
      <c r="B13" s="108" t="s">
        <v>134</v>
      </c>
      <c r="C13" s="124" t="s">
        <v>1899</v>
      </c>
      <c r="D13" s="142"/>
      <c r="E13" s="133" t="s">
        <v>134</v>
      </c>
      <c r="F13" s="110"/>
      <c r="G13" s="110"/>
      <c r="H13" s="157"/>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c r="B14" s="108" t="s">
        <v>134</v>
      </c>
      <c r="C14" s="124" t="s">
        <v>1900</v>
      </c>
      <c r="D14" s="142"/>
      <c r="E14" s="133">
        <v>60</v>
      </c>
      <c r="F14" s="110"/>
      <c r="G14" s="110"/>
      <c r="H14" s="157"/>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ht="22.5" outlineLevel="1" x14ac:dyDescent="0.2">
      <c r="A15" s="108" t="s">
        <v>48</v>
      </c>
      <c r="B15" s="108" t="s">
        <v>1901</v>
      </c>
      <c r="C15" s="123" t="s">
        <v>1902</v>
      </c>
      <c r="D15" s="141" t="s">
        <v>160</v>
      </c>
      <c r="E15" s="110">
        <v>214.5</v>
      </c>
      <c r="F15" s="110"/>
      <c r="G15" s="110">
        <f t="shared" ref="G15" si="3">F15*E15</f>
        <v>0</v>
      </c>
      <c r="H15" s="157" t="s">
        <v>811</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c r="B16" s="108" t="s">
        <v>134</v>
      </c>
      <c r="C16" s="124" t="s">
        <v>1903</v>
      </c>
      <c r="D16" s="142"/>
      <c r="E16" s="133" t="s">
        <v>134</v>
      </c>
      <c r="F16" s="110"/>
      <c r="G16" s="110"/>
      <c r="H16" s="157"/>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c r="B17" s="108" t="s">
        <v>134</v>
      </c>
      <c r="C17" s="124" t="s">
        <v>1904</v>
      </c>
      <c r="D17" s="142"/>
      <c r="E17" s="133">
        <v>214.5</v>
      </c>
      <c r="F17" s="110"/>
      <c r="G17" s="110"/>
      <c r="H17" s="157"/>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ht="22.5" outlineLevel="1" x14ac:dyDescent="0.2">
      <c r="A18" s="108" t="s">
        <v>52</v>
      </c>
      <c r="B18" s="108" t="s">
        <v>1905</v>
      </c>
      <c r="C18" s="123" t="s">
        <v>1906</v>
      </c>
      <c r="D18" s="141" t="s">
        <v>160</v>
      </c>
      <c r="E18" s="110">
        <v>413</v>
      </c>
      <c r="F18" s="110"/>
      <c r="G18" s="110">
        <f t="shared" ref="G18" si="4">F18*E18</f>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c r="B19" s="108" t="s">
        <v>134</v>
      </c>
      <c r="C19" s="124" t="s">
        <v>1907</v>
      </c>
      <c r="D19" s="142"/>
      <c r="E19" s="133" t="s">
        <v>134</v>
      </c>
      <c r="F19" s="110"/>
      <c r="G19" s="110"/>
      <c r="H19" s="157"/>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c r="B20" s="108" t="s">
        <v>134</v>
      </c>
      <c r="C20" s="124" t="s">
        <v>1908</v>
      </c>
      <c r="D20" s="142"/>
      <c r="E20" s="133">
        <v>413</v>
      </c>
      <c r="F20" s="110"/>
      <c r="G20" s="110"/>
      <c r="H20" s="157"/>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t="s">
        <v>54</v>
      </c>
      <c r="B21" s="108" t="s">
        <v>1909</v>
      </c>
      <c r="C21" s="123" t="s">
        <v>1910</v>
      </c>
      <c r="D21" s="141" t="s">
        <v>160</v>
      </c>
      <c r="E21" s="110">
        <v>50.5</v>
      </c>
      <c r="F21" s="110"/>
      <c r="G21" s="110">
        <f t="shared" ref="G21" si="5">F21*E21</f>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c r="B22" s="108" t="s">
        <v>134</v>
      </c>
      <c r="C22" s="124" t="s">
        <v>1911</v>
      </c>
      <c r="D22" s="142"/>
      <c r="E22" s="133" t="s">
        <v>134</v>
      </c>
      <c r="F22" s="110"/>
      <c r="G22" s="110"/>
      <c r="H22" s="157"/>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t="s">
        <v>134</v>
      </c>
      <c r="C23" s="124" t="s">
        <v>1912</v>
      </c>
      <c r="D23" s="142"/>
      <c r="E23" s="133">
        <v>6.5</v>
      </c>
      <c r="F23" s="110"/>
      <c r="G23" s="110"/>
      <c r="H23" s="157"/>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x14ac:dyDescent="0.2">
      <c r="A24" s="108"/>
      <c r="B24" s="108" t="s">
        <v>134</v>
      </c>
      <c r="C24" s="124" t="s">
        <v>1913</v>
      </c>
      <c r="D24" s="142"/>
      <c r="E24" s="133" t="s">
        <v>134</v>
      </c>
      <c r="F24" s="110"/>
      <c r="G24" s="110"/>
      <c r="H24" s="157"/>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t="s">
        <v>134</v>
      </c>
      <c r="C25" s="124" t="s">
        <v>1914</v>
      </c>
      <c r="D25" s="142"/>
      <c r="E25" s="133">
        <v>44</v>
      </c>
      <c r="F25" s="110"/>
      <c r="G25" s="110"/>
      <c r="H25" s="157"/>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c r="B26" s="108" t="s">
        <v>134</v>
      </c>
      <c r="C26" s="124" t="s">
        <v>1915</v>
      </c>
      <c r="D26" s="142"/>
      <c r="E26" s="133">
        <v>50.5</v>
      </c>
      <c r="F26" s="110"/>
      <c r="G26" s="110"/>
      <c r="H26" s="157"/>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ht="22.5" outlineLevel="1" x14ac:dyDescent="0.2">
      <c r="A27" s="108" t="s">
        <v>1209</v>
      </c>
      <c r="B27" s="108" t="s">
        <v>1916</v>
      </c>
      <c r="C27" s="123" t="s">
        <v>1917</v>
      </c>
      <c r="D27" s="141" t="s">
        <v>160</v>
      </c>
      <c r="E27" s="110">
        <v>136</v>
      </c>
      <c r="F27" s="110"/>
      <c r="G27" s="110">
        <f t="shared" ref="G27" si="6">F27*E27</f>
        <v>0</v>
      </c>
      <c r="H27" s="157" t="s">
        <v>811</v>
      </c>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c r="B28" s="108" t="s">
        <v>134</v>
      </c>
      <c r="C28" s="124" t="s">
        <v>1918</v>
      </c>
      <c r="D28" s="142"/>
      <c r="E28" s="133" t="s">
        <v>134</v>
      </c>
      <c r="F28" s="110"/>
      <c r="G28" s="110"/>
      <c r="H28" s="157"/>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t="s">
        <v>134</v>
      </c>
      <c r="C29" s="124" t="s">
        <v>1919</v>
      </c>
      <c r="D29" s="142"/>
      <c r="E29" s="133">
        <v>136</v>
      </c>
      <c r="F29" s="110"/>
      <c r="G29" s="110"/>
      <c r="H29" s="157"/>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t="s">
        <v>1228</v>
      </c>
      <c r="B30" s="108" t="s">
        <v>1920</v>
      </c>
      <c r="C30" s="123" t="s">
        <v>1921</v>
      </c>
      <c r="D30" s="141" t="s">
        <v>179</v>
      </c>
      <c r="E30" s="110">
        <v>54</v>
      </c>
      <c r="F30" s="110"/>
      <c r="G30" s="110">
        <f t="shared" ref="G30:G31" si="7">F30*E30</f>
        <v>0</v>
      </c>
      <c r="H30" s="157" t="s">
        <v>811</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t="s">
        <v>1756</v>
      </c>
      <c r="B31" s="108" t="s">
        <v>1922</v>
      </c>
      <c r="C31" s="123" t="s">
        <v>1923</v>
      </c>
      <c r="D31" s="141" t="s">
        <v>128</v>
      </c>
      <c r="E31" s="110">
        <v>48.204000000000001</v>
      </c>
      <c r="F31" s="110"/>
      <c r="G31" s="110">
        <f t="shared" si="7"/>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c r="B32" s="108" t="s">
        <v>134</v>
      </c>
      <c r="C32" s="124" t="s">
        <v>1924</v>
      </c>
      <c r="D32" s="142"/>
      <c r="E32" s="133" t="s">
        <v>134</v>
      </c>
      <c r="F32" s="110"/>
      <c r="G32" s="110"/>
      <c r="H32" s="157"/>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c r="B33" s="108" t="s">
        <v>134</v>
      </c>
      <c r="C33" s="124" t="s">
        <v>1925</v>
      </c>
      <c r="D33" s="142"/>
      <c r="E33" s="133">
        <v>4.6580000000000004</v>
      </c>
      <c r="F33" s="110"/>
      <c r="G33" s="110"/>
      <c r="H33" s="157"/>
      <c r="I33" s="110"/>
      <c r="J33" s="110"/>
      <c r="K33" s="110">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c r="B34" s="108" t="s">
        <v>134</v>
      </c>
      <c r="C34" s="124" t="s">
        <v>1926</v>
      </c>
      <c r="D34" s="142"/>
      <c r="E34" s="133">
        <v>6.63</v>
      </c>
      <c r="F34" s="110"/>
      <c r="G34" s="110"/>
      <c r="H34" s="157"/>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c r="B35" s="108" t="s">
        <v>134</v>
      </c>
      <c r="C35" s="124" t="s">
        <v>1927</v>
      </c>
      <c r="D35" s="142"/>
      <c r="E35" s="133">
        <v>36.915999999999997</v>
      </c>
      <c r="F35" s="110"/>
      <c r="G35" s="110"/>
      <c r="H35" s="157"/>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c r="B36" s="108" t="s">
        <v>134</v>
      </c>
      <c r="C36" s="124" t="s">
        <v>1915</v>
      </c>
      <c r="D36" s="142"/>
      <c r="E36" s="133">
        <v>48.204000000000001</v>
      </c>
      <c r="F36" s="110"/>
      <c r="G36" s="110"/>
      <c r="H36" s="157"/>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ht="22.5" outlineLevel="1" x14ac:dyDescent="0.2">
      <c r="A37" s="108" t="s">
        <v>1223</v>
      </c>
      <c r="B37" s="108" t="s">
        <v>1928</v>
      </c>
      <c r="C37" s="123" t="s">
        <v>1929</v>
      </c>
      <c r="D37" s="141" t="s">
        <v>128</v>
      </c>
      <c r="E37" s="110">
        <v>41.917000000000002</v>
      </c>
      <c r="F37" s="110"/>
      <c r="G37" s="110">
        <f t="shared" ref="G37" si="8">F37*E37</f>
        <v>0</v>
      </c>
      <c r="H37" s="157" t="s">
        <v>811</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c r="B38" s="108" t="s">
        <v>134</v>
      </c>
      <c r="C38" s="124" t="s">
        <v>1930</v>
      </c>
      <c r="D38" s="142"/>
      <c r="E38" s="133" t="s">
        <v>134</v>
      </c>
      <c r="F38" s="110"/>
      <c r="G38" s="110"/>
      <c r="H38" s="157"/>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c r="B39" s="108" t="s">
        <v>134</v>
      </c>
      <c r="C39" s="124" t="s">
        <v>1931</v>
      </c>
      <c r="D39" s="142"/>
      <c r="E39" s="133">
        <v>24.074999999999999</v>
      </c>
      <c r="F39" s="110"/>
      <c r="G39" s="110"/>
      <c r="H39" s="157"/>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c r="B40" s="108" t="s">
        <v>134</v>
      </c>
      <c r="C40" s="124" t="s">
        <v>1932</v>
      </c>
      <c r="D40" s="142"/>
      <c r="E40" s="133" t="s">
        <v>134</v>
      </c>
      <c r="F40" s="110"/>
      <c r="G40" s="110"/>
      <c r="H40" s="157"/>
      <c r="I40" s="110"/>
      <c r="J40" s="110"/>
      <c r="K40" s="110">
        <f t="shared" si="1"/>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c r="B41" s="108" t="s">
        <v>134</v>
      </c>
      <c r="C41" s="124" t="s">
        <v>1933</v>
      </c>
      <c r="D41" s="142"/>
      <c r="E41" s="133">
        <v>22.5</v>
      </c>
      <c r="F41" s="110"/>
      <c r="G41" s="110"/>
      <c r="H41" s="157"/>
      <c r="I41" s="110"/>
      <c r="J41" s="110"/>
      <c r="K41" s="110">
        <f t="shared" si="1"/>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c r="B42" s="108" t="s">
        <v>134</v>
      </c>
      <c r="C42" s="124" t="s">
        <v>1934</v>
      </c>
      <c r="D42" s="142"/>
      <c r="E42" s="133">
        <v>46.575000000000003</v>
      </c>
      <c r="F42" s="110"/>
      <c r="G42" s="110"/>
      <c r="H42" s="157"/>
      <c r="I42" s="110"/>
      <c r="J42" s="110"/>
      <c r="K42" s="110">
        <f t="shared" si="1"/>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c r="B43" s="108" t="s">
        <v>134</v>
      </c>
      <c r="C43" s="124" t="s">
        <v>1924</v>
      </c>
      <c r="D43" s="142"/>
      <c r="E43" s="133" t="s">
        <v>134</v>
      </c>
      <c r="F43" s="110"/>
      <c r="G43" s="110"/>
      <c r="H43" s="157"/>
      <c r="I43" s="110"/>
      <c r="J43" s="110"/>
      <c r="K43" s="110">
        <f t="shared" si="1"/>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c r="B44" s="108" t="s">
        <v>134</v>
      </c>
      <c r="C44" s="124" t="s">
        <v>1935</v>
      </c>
      <c r="D44" s="142"/>
      <c r="E44" s="133">
        <v>-4.6580000000000004</v>
      </c>
      <c r="F44" s="110"/>
      <c r="G44" s="110"/>
      <c r="H44" s="157"/>
      <c r="I44" s="110"/>
      <c r="J44" s="110"/>
      <c r="K44" s="110">
        <f t="shared" si="1"/>
        <v>0</v>
      </c>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c r="B45" s="108" t="s">
        <v>134</v>
      </c>
      <c r="C45" s="124" t="s">
        <v>1915</v>
      </c>
      <c r="D45" s="142"/>
      <c r="E45" s="133">
        <v>41.917000000000002</v>
      </c>
      <c r="F45" s="110"/>
      <c r="G45" s="110"/>
      <c r="H45" s="157"/>
      <c r="I45" s="110"/>
      <c r="J45" s="110"/>
      <c r="K45" s="110">
        <f t="shared" si="1"/>
        <v>0</v>
      </c>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ht="22.5" outlineLevel="1" x14ac:dyDescent="0.2">
      <c r="A46" s="108" t="s">
        <v>1238</v>
      </c>
      <c r="B46" s="108" t="s">
        <v>1936</v>
      </c>
      <c r="C46" s="123" t="s">
        <v>1937</v>
      </c>
      <c r="D46" s="141" t="s">
        <v>128</v>
      </c>
      <c r="E46" s="110">
        <v>59.67</v>
      </c>
      <c r="F46" s="110"/>
      <c r="G46" s="110">
        <f t="shared" ref="G46" si="9">F46*E46</f>
        <v>0</v>
      </c>
      <c r="H46" s="157" t="s">
        <v>811</v>
      </c>
      <c r="I46" s="110"/>
      <c r="J46" s="110"/>
      <c r="K46" s="110">
        <f t="shared" si="1"/>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c r="B47" s="108" t="s">
        <v>134</v>
      </c>
      <c r="C47" s="124" t="s">
        <v>1938</v>
      </c>
      <c r="D47" s="142"/>
      <c r="E47" s="133" t="s">
        <v>134</v>
      </c>
      <c r="F47" s="110"/>
      <c r="G47" s="110"/>
      <c r="H47" s="157"/>
      <c r="I47" s="110"/>
      <c r="J47" s="110"/>
      <c r="K47" s="110">
        <f t="shared" si="1"/>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c r="B48" s="108" t="s">
        <v>134</v>
      </c>
      <c r="C48" s="124" t="s">
        <v>1939</v>
      </c>
      <c r="D48" s="142"/>
      <c r="E48" s="133">
        <v>66.3</v>
      </c>
      <c r="F48" s="110"/>
      <c r="G48" s="110"/>
      <c r="H48" s="157"/>
      <c r="I48" s="110"/>
      <c r="J48" s="110"/>
      <c r="K48" s="110">
        <f t="shared" si="1"/>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c r="B49" s="108" t="s">
        <v>134</v>
      </c>
      <c r="C49" s="124" t="s">
        <v>1924</v>
      </c>
      <c r="D49" s="142"/>
      <c r="E49" s="133" t="s">
        <v>134</v>
      </c>
      <c r="F49" s="110"/>
      <c r="G49" s="110"/>
      <c r="H49" s="157"/>
      <c r="I49" s="110"/>
      <c r="J49" s="110"/>
      <c r="K49" s="110">
        <f t="shared" si="1"/>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c r="B50" s="108" t="s">
        <v>134</v>
      </c>
      <c r="C50" s="124" t="s">
        <v>1940</v>
      </c>
      <c r="D50" s="142"/>
      <c r="E50" s="133">
        <v>-6.63</v>
      </c>
      <c r="F50" s="110"/>
      <c r="G50" s="110"/>
      <c r="H50" s="157"/>
      <c r="I50" s="110"/>
      <c r="J50" s="110"/>
      <c r="K50" s="110">
        <f t="shared" si="1"/>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c r="B51" s="108" t="s">
        <v>134</v>
      </c>
      <c r="C51" s="124" t="s">
        <v>1915</v>
      </c>
      <c r="D51" s="142"/>
      <c r="E51" s="133">
        <v>59.67</v>
      </c>
      <c r="F51" s="110"/>
      <c r="G51" s="110"/>
      <c r="H51" s="157"/>
      <c r="I51" s="110"/>
      <c r="J51" s="110"/>
      <c r="K51" s="110">
        <f t="shared" si="1"/>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ht="22.5" outlineLevel="1" x14ac:dyDescent="0.2">
      <c r="A52" s="108" t="s">
        <v>1751</v>
      </c>
      <c r="B52" s="108" t="s">
        <v>1941</v>
      </c>
      <c r="C52" s="123" t="s">
        <v>1942</v>
      </c>
      <c r="D52" s="141" t="s">
        <v>128</v>
      </c>
      <c r="E52" s="110">
        <v>332.24400000000003</v>
      </c>
      <c r="F52" s="110"/>
      <c r="G52" s="110">
        <f t="shared" ref="G52" si="10">F52*E52</f>
        <v>0</v>
      </c>
      <c r="H52" s="157" t="s">
        <v>811</v>
      </c>
      <c r="I52" s="110"/>
      <c r="J52" s="110"/>
      <c r="K52" s="110">
        <f t="shared" si="1"/>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c r="B53" s="108" t="s">
        <v>134</v>
      </c>
      <c r="C53" s="124" t="s">
        <v>1943</v>
      </c>
      <c r="D53" s="142"/>
      <c r="E53" s="133" t="s">
        <v>134</v>
      </c>
      <c r="F53" s="110"/>
      <c r="G53" s="110"/>
      <c r="H53" s="157"/>
      <c r="I53" s="110"/>
      <c r="J53" s="110"/>
      <c r="K53" s="110">
        <f t="shared" si="1"/>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c r="B54" s="108" t="s">
        <v>134</v>
      </c>
      <c r="C54" s="124" t="s">
        <v>1944</v>
      </c>
      <c r="D54" s="142"/>
      <c r="E54" s="133">
        <v>369.16</v>
      </c>
      <c r="F54" s="110"/>
      <c r="G54" s="110"/>
      <c r="H54" s="157"/>
      <c r="I54" s="110"/>
      <c r="J54" s="110"/>
      <c r="K54" s="110">
        <f t="shared" si="1"/>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c r="B55" s="108" t="s">
        <v>134</v>
      </c>
      <c r="C55" s="124" t="s">
        <v>1924</v>
      </c>
      <c r="D55" s="142"/>
      <c r="E55" s="133" t="s">
        <v>134</v>
      </c>
      <c r="F55" s="110"/>
      <c r="G55" s="110"/>
      <c r="H55" s="157"/>
      <c r="I55" s="110"/>
      <c r="J55" s="110"/>
      <c r="K55" s="110">
        <f t="shared" si="1"/>
        <v>0</v>
      </c>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c r="B56" s="108" t="s">
        <v>134</v>
      </c>
      <c r="C56" s="124" t="s">
        <v>1945</v>
      </c>
      <c r="D56" s="142"/>
      <c r="E56" s="133">
        <v>-36.915999999999997</v>
      </c>
      <c r="F56" s="110"/>
      <c r="G56" s="110"/>
      <c r="H56" s="157"/>
      <c r="I56" s="110"/>
      <c r="J56" s="110"/>
      <c r="K56" s="110">
        <f t="shared" si="1"/>
        <v>0</v>
      </c>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t="s">
        <v>134</v>
      </c>
      <c r="C57" s="124" t="s">
        <v>1915</v>
      </c>
      <c r="D57" s="142"/>
      <c r="E57" s="133">
        <v>332.24400000000003</v>
      </c>
      <c r="F57" s="110"/>
      <c r="G57" s="110"/>
      <c r="H57" s="157"/>
      <c r="I57" s="110"/>
      <c r="J57" s="110"/>
      <c r="K57" s="110">
        <f t="shared" si="1"/>
        <v>0</v>
      </c>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8" t="s">
        <v>1761</v>
      </c>
      <c r="B58" s="108" t="s">
        <v>1946</v>
      </c>
      <c r="C58" s="123" t="s">
        <v>1947</v>
      </c>
      <c r="D58" s="141" t="s">
        <v>179</v>
      </c>
      <c r="E58" s="110">
        <v>7.2</v>
      </c>
      <c r="F58" s="110"/>
      <c r="G58" s="110">
        <f t="shared" ref="G58" si="11">F58*E58</f>
        <v>0</v>
      </c>
      <c r="H58" s="157" t="s">
        <v>811</v>
      </c>
      <c r="I58" s="110"/>
      <c r="J58" s="110"/>
      <c r="K58" s="110">
        <f t="shared" si="1"/>
        <v>0</v>
      </c>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c r="B59" s="108" t="s">
        <v>134</v>
      </c>
      <c r="C59" s="124" t="s">
        <v>1948</v>
      </c>
      <c r="D59" s="142"/>
      <c r="E59" s="133" t="s">
        <v>134</v>
      </c>
      <c r="F59" s="110"/>
      <c r="G59" s="110"/>
      <c r="H59" s="157"/>
      <c r="I59" s="110"/>
      <c r="J59" s="110"/>
      <c r="K59" s="110">
        <f t="shared" si="1"/>
        <v>0</v>
      </c>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c r="B60" s="108" t="s">
        <v>134</v>
      </c>
      <c r="C60" s="124" t="s">
        <v>1949</v>
      </c>
      <c r="D60" s="142"/>
      <c r="E60" s="133">
        <v>7.2</v>
      </c>
      <c r="F60" s="110"/>
      <c r="G60" s="110"/>
      <c r="H60" s="157"/>
      <c r="I60" s="110"/>
      <c r="J60" s="110"/>
      <c r="K60" s="110">
        <f t="shared" si="1"/>
        <v>0</v>
      </c>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ht="22.5" outlineLevel="1" x14ac:dyDescent="0.2">
      <c r="A61" s="108" t="s">
        <v>1757</v>
      </c>
      <c r="B61" s="108" t="s">
        <v>1950</v>
      </c>
      <c r="C61" s="123" t="s">
        <v>1951</v>
      </c>
      <c r="D61" s="141" t="s">
        <v>128</v>
      </c>
      <c r="E61" s="110">
        <v>27.821999999999999</v>
      </c>
      <c r="F61" s="110"/>
      <c r="G61" s="110">
        <f t="shared" ref="G61" si="12">F61*E61</f>
        <v>0</v>
      </c>
      <c r="H61" s="157" t="s">
        <v>811</v>
      </c>
      <c r="I61" s="110"/>
      <c r="J61" s="110"/>
      <c r="K61" s="110">
        <f t="shared" si="1"/>
        <v>0</v>
      </c>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c r="B62" s="108" t="s">
        <v>134</v>
      </c>
      <c r="C62" s="124" t="s">
        <v>1952</v>
      </c>
      <c r="D62" s="142"/>
      <c r="E62" s="133" t="s">
        <v>134</v>
      </c>
      <c r="F62" s="110"/>
      <c r="G62" s="110"/>
      <c r="H62" s="157"/>
      <c r="I62" s="110"/>
      <c r="J62" s="110"/>
      <c r="K62" s="110">
        <f t="shared" si="1"/>
        <v>0</v>
      </c>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c r="B63" s="108" t="s">
        <v>134</v>
      </c>
      <c r="C63" s="124" t="s">
        <v>1953</v>
      </c>
      <c r="D63" s="142"/>
      <c r="E63" s="133">
        <v>14.382</v>
      </c>
      <c r="F63" s="110"/>
      <c r="G63" s="110"/>
      <c r="H63" s="157"/>
      <c r="I63" s="110"/>
      <c r="J63" s="110"/>
      <c r="K63" s="110">
        <f t="shared" si="1"/>
        <v>0</v>
      </c>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c r="B64" s="108" t="s">
        <v>134</v>
      </c>
      <c r="C64" s="124" t="s">
        <v>1954</v>
      </c>
      <c r="D64" s="142"/>
      <c r="E64" s="133" t="s">
        <v>134</v>
      </c>
      <c r="F64" s="110"/>
      <c r="G64" s="110"/>
      <c r="H64" s="157"/>
      <c r="I64" s="110"/>
      <c r="J64" s="110"/>
      <c r="K64" s="110">
        <f t="shared" si="1"/>
        <v>0</v>
      </c>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c r="B65" s="108" t="s">
        <v>134</v>
      </c>
      <c r="C65" s="124" t="s">
        <v>1955</v>
      </c>
      <c r="D65" s="142"/>
      <c r="E65" s="133">
        <v>13.44</v>
      </c>
      <c r="F65" s="110"/>
      <c r="G65" s="110"/>
      <c r="H65" s="157"/>
      <c r="I65" s="110"/>
      <c r="J65" s="110"/>
      <c r="K65" s="110">
        <f t="shared" si="1"/>
        <v>0</v>
      </c>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x14ac:dyDescent="0.2">
      <c r="A66" s="108"/>
      <c r="B66" s="108" t="s">
        <v>134</v>
      </c>
      <c r="C66" s="124" t="s">
        <v>1915</v>
      </c>
      <c r="D66" s="142"/>
      <c r="E66" s="133">
        <v>27.821999999999999</v>
      </c>
      <c r="F66" s="110"/>
      <c r="G66" s="110"/>
      <c r="H66" s="157"/>
      <c r="I66" s="110"/>
      <c r="J66" s="110"/>
      <c r="K66" s="110">
        <f t="shared" si="1"/>
        <v>0</v>
      </c>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ht="22.5" outlineLevel="1" x14ac:dyDescent="0.2">
      <c r="A67" s="108" t="s">
        <v>1213</v>
      </c>
      <c r="B67" s="108" t="s">
        <v>1956</v>
      </c>
      <c r="C67" s="123" t="s">
        <v>1957</v>
      </c>
      <c r="D67" s="141" t="s">
        <v>128</v>
      </c>
      <c r="E67" s="110">
        <v>13.44</v>
      </c>
      <c r="F67" s="110"/>
      <c r="G67" s="110">
        <f t="shared" ref="G67" si="13">F67*E67</f>
        <v>0</v>
      </c>
      <c r="H67" s="157" t="s">
        <v>811</v>
      </c>
      <c r="I67" s="110"/>
      <c r="J67" s="110"/>
      <c r="K67" s="110">
        <f t="shared" si="1"/>
        <v>0</v>
      </c>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x14ac:dyDescent="0.2">
      <c r="A68" s="108"/>
      <c r="B68" s="108" t="s">
        <v>134</v>
      </c>
      <c r="C68" s="124" t="s">
        <v>1954</v>
      </c>
      <c r="D68" s="142"/>
      <c r="E68" s="133" t="s">
        <v>134</v>
      </c>
      <c r="F68" s="110"/>
      <c r="G68" s="110"/>
      <c r="H68" s="157"/>
      <c r="I68" s="110"/>
      <c r="J68" s="110"/>
      <c r="K68" s="110">
        <f t="shared" si="1"/>
        <v>0</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c r="B69" s="108" t="s">
        <v>134</v>
      </c>
      <c r="C69" s="124" t="s">
        <v>1955</v>
      </c>
      <c r="D69" s="142"/>
      <c r="E69" s="133">
        <v>13.44</v>
      </c>
      <c r="F69" s="110"/>
      <c r="G69" s="110"/>
      <c r="H69" s="157"/>
      <c r="I69" s="110"/>
      <c r="J69" s="110"/>
      <c r="K69" s="110">
        <f t="shared" si="1"/>
        <v>0</v>
      </c>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x14ac:dyDescent="0.2">
      <c r="A70" s="108" t="s">
        <v>1235</v>
      </c>
      <c r="B70" s="108" t="s">
        <v>1958</v>
      </c>
      <c r="C70" s="123" t="s">
        <v>1959</v>
      </c>
      <c r="D70" s="141" t="s">
        <v>160</v>
      </c>
      <c r="E70" s="110">
        <v>20</v>
      </c>
      <c r="F70" s="110"/>
      <c r="G70" s="110">
        <f t="shared" ref="G70:G72" si="14">F70*E70</f>
        <v>0</v>
      </c>
      <c r="H70" s="157" t="s">
        <v>811</v>
      </c>
      <c r="I70" s="110"/>
      <c r="J70" s="110"/>
      <c r="K70" s="110">
        <f t="shared" si="1"/>
        <v>0</v>
      </c>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t="s">
        <v>1765</v>
      </c>
      <c r="B71" s="108" t="s">
        <v>1960</v>
      </c>
      <c r="C71" s="123" t="s">
        <v>1961</v>
      </c>
      <c r="D71" s="141" t="s">
        <v>160</v>
      </c>
      <c r="E71" s="110">
        <v>20</v>
      </c>
      <c r="F71" s="110"/>
      <c r="G71" s="110">
        <f t="shared" si="14"/>
        <v>0</v>
      </c>
      <c r="H71" s="157" t="s">
        <v>811</v>
      </c>
      <c r="I71" s="110"/>
      <c r="J71" s="110"/>
      <c r="K71" s="110">
        <f t="shared" si="1"/>
        <v>0</v>
      </c>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ht="22.5" outlineLevel="1" x14ac:dyDescent="0.2">
      <c r="A72" s="108" t="s">
        <v>1769</v>
      </c>
      <c r="B72" s="108" t="s">
        <v>1962</v>
      </c>
      <c r="C72" s="123" t="s">
        <v>1963</v>
      </c>
      <c r="D72" s="141" t="s">
        <v>128</v>
      </c>
      <c r="E72" s="110">
        <v>464.66500000000002</v>
      </c>
      <c r="F72" s="110"/>
      <c r="G72" s="110">
        <f t="shared" si="14"/>
        <v>0</v>
      </c>
      <c r="H72" s="157" t="s">
        <v>811</v>
      </c>
      <c r="I72" s="110"/>
      <c r="J72" s="110"/>
      <c r="K72" s="110">
        <f t="shared" si="1"/>
        <v>0</v>
      </c>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c r="B73" s="108" t="s">
        <v>134</v>
      </c>
      <c r="C73" s="124" t="s">
        <v>1964</v>
      </c>
      <c r="D73" s="142"/>
      <c r="E73" s="133">
        <v>46.575000000000003</v>
      </c>
      <c r="F73" s="110"/>
      <c r="G73" s="110"/>
      <c r="H73" s="157"/>
      <c r="I73" s="110"/>
      <c r="J73" s="110"/>
      <c r="K73" s="110">
        <f t="shared" ref="K73:K136" si="15">G73</f>
        <v>0</v>
      </c>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c r="B74" s="108" t="s">
        <v>134</v>
      </c>
      <c r="C74" s="124" t="s">
        <v>1939</v>
      </c>
      <c r="D74" s="142"/>
      <c r="E74" s="133">
        <v>66.3</v>
      </c>
      <c r="F74" s="110"/>
      <c r="G74" s="110"/>
      <c r="H74" s="157"/>
      <c r="I74" s="110"/>
      <c r="J74" s="110"/>
      <c r="K74" s="110">
        <f t="shared" si="15"/>
        <v>0</v>
      </c>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c r="B75" s="108" t="s">
        <v>134</v>
      </c>
      <c r="C75" s="124" t="s">
        <v>1944</v>
      </c>
      <c r="D75" s="142"/>
      <c r="E75" s="133">
        <v>369.16</v>
      </c>
      <c r="F75" s="110"/>
      <c r="G75" s="110"/>
      <c r="H75" s="157"/>
      <c r="I75" s="110"/>
      <c r="J75" s="110"/>
      <c r="K75" s="110">
        <f t="shared" si="15"/>
        <v>0</v>
      </c>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x14ac:dyDescent="0.2">
      <c r="A76" s="108"/>
      <c r="B76" s="108" t="s">
        <v>134</v>
      </c>
      <c r="C76" s="124" t="s">
        <v>1965</v>
      </c>
      <c r="D76" s="142"/>
      <c r="E76" s="133">
        <v>27.821999999999999</v>
      </c>
      <c r="F76" s="110"/>
      <c r="G76" s="110"/>
      <c r="H76" s="157"/>
      <c r="I76" s="110"/>
      <c r="J76" s="110"/>
      <c r="K76" s="110">
        <f t="shared" si="15"/>
        <v>0</v>
      </c>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x14ac:dyDescent="0.2">
      <c r="A77" s="108"/>
      <c r="B77" s="108" t="s">
        <v>134</v>
      </c>
      <c r="C77" s="124" t="s">
        <v>1955</v>
      </c>
      <c r="D77" s="142"/>
      <c r="E77" s="133">
        <v>13.44</v>
      </c>
      <c r="F77" s="110"/>
      <c r="G77" s="110"/>
      <c r="H77" s="157"/>
      <c r="I77" s="110"/>
      <c r="J77" s="110"/>
      <c r="K77" s="110">
        <f t="shared" si="15"/>
        <v>0</v>
      </c>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x14ac:dyDescent="0.2">
      <c r="A78" s="108"/>
      <c r="B78" s="108" t="s">
        <v>134</v>
      </c>
      <c r="C78" s="124" t="s">
        <v>1966</v>
      </c>
      <c r="D78" s="142"/>
      <c r="E78" s="133" t="s">
        <v>134</v>
      </c>
      <c r="F78" s="110"/>
      <c r="G78" s="110"/>
      <c r="H78" s="157"/>
      <c r="I78" s="110"/>
      <c r="J78" s="110"/>
      <c r="K78" s="110">
        <f t="shared" si="15"/>
        <v>0</v>
      </c>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x14ac:dyDescent="0.2">
      <c r="A79" s="108"/>
      <c r="B79" s="108" t="s">
        <v>134</v>
      </c>
      <c r="C79" s="124" t="s">
        <v>1967</v>
      </c>
      <c r="D79" s="142"/>
      <c r="E79" s="133">
        <v>-44.25</v>
      </c>
      <c r="F79" s="110"/>
      <c r="G79" s="110"/>
      <c r="H79" s="157"/>
      <c r="I79" s="110"/>
      <c r="J79" s="110"/>
      <c r="K79" s="110">
        <f t="shared" si="15"/>
        <v>0</v>
      </c>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outlineLevel="1" x14ac:dyDescent="0.2">
      <c r="A80" s="108"/>
      <c r="B80" s="108" t="s">
        <v>134</v>
      </c>
      <c r="C80" s="124" t="s">
        <v>1968</v>
      </c>
      <c r="D80" s="142"/>
      <c r="E80" s="133">
        <v>-14.382</v>
      </c>
      <c r="F80" s="110"/>
      <c r="G80" s="110"/>
      <c r="H80" s="157"/>
      <c r="I80" s="110"/>
      <c r="J80" s="110"/>
      <c r="K80" s="110">
        <f t="shared" si="15"/>
        <v>0</v>
      </c>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x14ac:dyDescent="0.2">
      <c r="A81" s="108"/>
      <c r="B81" s="108" t="s">
        <v>134</v>
      </c>
      <c r="C81" s="124" t="s">
        <v>1915</v>
      </c>
      <c r="D81" s="142"/>
      <c r="E81" s="133">
        <v>464.66500000000002</v>
      </c>
      <c r="F81" s="110"/>
      <c r="G81" s="110"/>
      <c r="H81" s="157"/>
      <c r="I81" s="110"/>
      <c r="J81" s="110"/>
      <c r="K81" s="110">
        <f t="shared" si="15"/>
        <v>0</v>
      </c>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ht="22.5" outlineLevel="1" x14ac:dyDescent="0.2">
      <c r="A82" s="108" t="s">
        <v>1770</v>
      </c>
      <c r="B82" s="108" t="s">
        <v>1969</v>
      </c>
      <c r="C82" s="123" t="s">
        <v>1970</v>
      </c>
      <c r="D82" s="141" t="s">
        <v>128</v>
      </c>
      <c r="E82" s="110">
        <v>2323.3249999999998</v>
      </c>
      <c r="F82" s="110"/>
      <c r="G82" s="110">
        <f t="shared" ref="G82" si="16">F82*E82</f>
        <v>0</v>
      </c>
      <c r="H82" s="157" t="s">
        <v>811</v>
      </c>
      <c r="I82" s="110"/>
      <c r="J82" s="110"/>
      <c r="K82" s="110">
        <f t="shared" si="15"/>
        <v>0</v>
      </c>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x14ac:dyDescent="0.2">
      <c r="A83" s="108"/>
      <c r="B83" s="108"/>
      <c r="C83" s="124" t="s">
        <v>1971</v>
      </c>
      <c r="D83" s="142"/>
      <c r="E83" s="133">
        <v>2323.3249999999998</v>
      </c>
      <c r="F83" s="110"/>
      <c r="G83" s="110"/>
      <c r="H83" s="157"/>
      <c r="I83" s="110"/>
      <c r="J83" s="110"/>
      <c r="K83" s="110">
        <f t="shared" si="15"/>
        <v>0</v>
      </c>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x14ac:dyDescent="0.2">
      <c r="A84" s="108" t="s">
        <v>1772</v>
      </c>
      <c r="B84" s="108" t="s">
        <v>1972</v>
      </c>
      <c r="C84" s="123" t="s">
        <v>1973</v>
      </c>
      <c r="D84" s="141" t="s">
        <v>128</v>
      </c>
      <c r="E84" s="110">
        <v>44.25</v>
      </c>
      <c r="F84" s="110"/>
      <c r="G84" s="110">
        <f t="shared" ref="G84" si="17">F84*E84</f>
        <v>0</v>
      </c>
      <c r="H84" s="157" t="s">
        <v>811</v>
      </c>
      <c r="I84" s="110"/>
      <c r="J84" s="110"/>
      <c r="K84" s="110">
        <f t="shared" si="15"/>
        <v>0</v>
      </c>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c r="B85" s="108" t="s">
        <v>134</v>
      </c>
      <c r="C85" s="124" t="s">
        <v>1974</v>
      </c>
      <c r="D85" s="142"/>
      <c r="E85" s="133" t="s">
        <v>134</v>
      </c>
      <c r="F85" s="110"/>
      <c r="G85" s="110"/>
      <c r="H85" s="157"/>
      <c r="I85" s="110"/>
      <c r="J85" s="110"/>
      <c r="K85" s="110">
        <f t="shared" si="15"/>
        <v>0</v>
      </c>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x14ac:dyDescent="0.2">
      <c r="A86" s="108"/>
      <c r="B86" s="108" t="s">
        <v>134</v>
      </c>
      <c r="C86" s="124" t="s">
        <v>1975</v>
      </c>
      <c r="D86" s="142"/>
      <c r="E86" s="133">
        <v>44.25</v>
      </c>
      <c r="F86" s="110"/>
      <c r="G86" s="110"/>
      <c r="H86" s="157"/>
      <c r="I86" s="110"/>
      <c r="J86" s="110"/>
      <c r="K86" s="110">
        <f t="shared" si="15"/>
        <v>0</v>
      </c>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ht="22.5" outlineLevel="1" x14ac:dyDescent="0.2">
      <c r="A87" s="108" t="s">
        <v>1774</v>
      </c>
      <c r="B87" s="108" t="s">
        <v>1976</v>
      </c>
      <c r="C87" s="123" t="s">
        <v>1977</v>
      </c>
      <c r="D87" s="141" t="s">
        <v>128</v>
      </c>
      <c r="E87" s="110">
        <v>12.784000000000001</v>
      </c>
      <c r="F87" s="110"/>
      <c r="G87" s="110">
        <f t="shared" ref="G87" si="18">F87*E87</f>
        <v>0</v>
      </c>
      <c r="H87" s="157" t="s">
        <v>811</v>
      </c>
      <c r="I87" s="110"/>
      <c r="J87" s="110"/>
      <c r="K87" s="110">
        <f t="shared" si="15"/>
        <v>0</v>
      </c>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x14ac:dyDescent="0.2">
      <c r="A88" s="108"/>
      <c r="B88" s="108" t="s">
        <v>134</v>
      </c>
      <c r="C88" s="124" t="s">
        <v>1952</v>
      </c>
      <c r="D88" s="142"/>
      <c r="E88" s="133" t="s">
        <v>134</v>
      </c>
      <c r="F88" s="110"/>
      <c r="G88" s="110"/>
      <c r="H88" s="157"/>
      <c r="I88" s="110"/>
      <c r="J88" s="110"/>
      <c r="K88" s="110">
        <f t="shared" si="15"/>
        <v>0</v>
      </c>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x14ac:dyDescent="0.2">
      <c r="A89" s="108"/>
      <c r="B89" s="108" t="s">
        <v>134</v>
      </c>
      <c r="C89" s="124" t="s">
        <v>1978</v>
      </c>
      <c r="D89" s="142"/>
      <c r="E89" s="133">
        <v>12.784000000000001</v>
      </c>
      <c r="F89" s="110"/>
      <c r="G89" s="110"/>
      <c r="H89" s="157"/>
      <c r="I89" s="110"/>
      <c r="J89" s="110"/>
      <c r="K89" s="110">
        <f t="shared" si="15"/>
        <v>0</v>
      </c>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t="s">
        <v>1778</v>
      </c>
      <c r="B90" s="108" t="s">
        <v>1979</v>
      </c>
      <c r="C90" s="123" t="s">
        <v>1980</v>
      </c>
      <c r="D90" s="141" t="s">
        <v>128</v>
      </c>
      <c r="E90" s="110">
        <v>15.65</v>
      </c>
      <c r="F90" s="110"/>
      <c r="G90" s="110">
        <f t="shared" ref="G90" si="19">F90*E90</f>
        <v>0</v>
      </c>
      <c r="H90" s="157" t="s">
        <v>811</v>
      </c>
      <c r="I90" s="110"/>
      <c r="J90" s="110"/>
      <c r="K90" s="110">
        <f t="shared" si="15"/>
        <v>0</v>
      </c>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x14ac:dyDescent="0.2">
      <c r="A91" s="108"/>
      <c r="B91" s="108" t="s">
        <v>134</v>
      </c>
      <c r="C91" s="124" t="s">
        <v>1981</v>
      </c>
      <c r="D91" s="142"/>
      <c r="E91" s="133" t="s">
        <v>134</v>
      </c>
      <c r="F91" s="110"/>
      <c r="G91" s="110"/>
      <c r="H91" s="157"/>
      <c r="I91" s="110"/>
      <c r="J91" s="110"/>
      <c r="K91" s="110">
        <f t="shared" si="15"/>
        <v>0</v>
      </c>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outlineLevel="1" x14ac:dyDescent="0.2">
      <c r="A92" s="108"/>
      <c r="B92" s="108" t="s">
        <v>134</v>
      </c>
      <c r="C92" s="124" t="s">
        <v>1982</v>
      </c>
      <c r="D92" s="142"/>
      <c r="E92" s="133">
        <v>15.65</v>
      </c>
      <c r="F92" s="110"/>
      <c r="G92" s="110"/>
      <c r="H92" s="157"/>
      <c r="I92" s="110"/>
      <c r="J92" s="110"/>
      <c r="K92" s="110">
        <f t="shared" si="15"/>
        <v>0</v>
      </c>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outlineLevel="1" x14ac:dyDescent="0.2">
      <c r="A93" s="108" t="s">
        <v>1782</v>
      </c>
      <c r="B93" s="108" t="s">
        <v>1983</v>
      </c>
      <c r="C93" s="123" t="s">
        <v>1984</v>
      </c>
      <c r="D93" s="141" t="s">
        <v>210</v>
      </c>
      <c r="E93" s="110">
        <v>31.3</v>
      </c>
      <c r="F93" s="110"/>
      <c r="G93" s="110">
        <f t="shared" ref="G93" si="20">F93*E93</f>
        <v>0</v>
      </c>
      <c r="H93" s="157" t="s">
        <v>811</v>
      </c>
      <c r="I93" s="110"/>
      <c r="J93" s="110"/>
      <c r="K93" s="110">
        <f t="shared" si="15"/>
        <v>0</v>
      </c>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c r="B94" s="108"/>
      <c r="C94" s="124" t="s">
        <v>1985</v>
      </c>
      <c r="D94" s="142"/>
      <c r="E94" s="133">
        <v>31.3</v>
      </c>
      <c r="F94" s="110"/>
      <c r="G94" s="110"/>
      <c r="H94" s="157"/>
      <c r="I94" s="110"/>
      <c r="J94" s="110"/>
      <c r="K94" s="110">
        <f t="shared" si="15"/>
        <v>0</v>
      </c>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ht="22.5" outlineLevel="1" x14ac:dyDescent="0.2">
      <c r="A95" s="108" t="s">
        <v>1216</v>
      </c>
      <c r="B95" s="108" t="s">
        <v>1986</v>
      </c>
      <c r="C95" s="123" t="s">
        <v>1987</v>
      </c>
      <c r="D95" s="141" t="s">
        <v>160</v>
      </c>
      <c r="E95" s="110">
        <v>180</v>
      </c>
      <c r="F95" s="110"/>
      <c r="G95" s="110">
        <f t="shared" ref="G95:G96" si="21">F95*E95</f>
        <v>0</v>
      </c>
      <c r="H95" s="157" t="s">
        <v>811</v>
      </c>
      <c r="I95" s="110"/>
      <c r="J95" s="110"/>
      <c r="K95" s="110">
        <f t="shared" si="15"/>
        <v>0</v>
      </c>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ht="22.5" outlineLevel="1" x14ac:dyDescent="0.2">
      <c r="A96" s="108" t="s">
        <v>1789</v>
      </c>
      <c r="B96" s="108" t="s">
        <v>1988</v>
      </c>
      <c r="C96" s="123" t="s">
        <v>1989</v>
      </c>
      <c r="D96" s="141" t="s">
        <v>160</v>
      </c>
      <c r="E96" s="110">
        <v>180</v>
      </c>
      <c r="F96" s="110"/>
      <c r="G96" s="110">
        <f t="shared" si="21"/>
        <v>0</v>
      </c>
      <c r="H96" s="157" t="s">
        <v>811</v>
      </c>
      <c r="I96" s="110"/>
      <c r="J96" s="110"/>
      <c r="K96" s="110">
        <f t="shared" si="15"/>
        <v>0</v>
      </c>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x14ac:dyDescent="0.2">
      <c r="A97" s="108"/>
      <c r="B97" s="108" t="s">
        <v>134</v>
      </c>
      <c r="C97" s="124" t="s">
        <v>1990</v>
      </c>
      <c r="D97" s="142"/>
      <c r="E97" s="133" t="s">
        <v>134</v>
      </c>
      <c r="F97" s="110"/>
      <c r="G97" s="110"/>
      <c r="H97" s="157"/>
      <c r="I97" s="110"/>
      <c r="J97" s="110"/>
      <c r="K97" s="110">
        <f t="shared" si="15"/>
        <v>0</v>
      </c>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x14ac:dyDescent="0.2">
      <c r="A98" s="108"/>
      <c r="B98" s="108" t="s">
        <v>134</v>
      </c>
      <c r="C98" s="124" t="s">
        <v>1991</v>
      </c>
      <c r="D98" s="142"/>
      <c r="E98" s="133">
        <v>180</v>
      </c>
      <c r="F98" s="110"/>
      <c r="G98" s="110"/>
      <c r="H98" s="157"/>
      <c r="I98" s="110"/>
      <c r="J98" s="110"/>
      <c r="K98" s="110">
        <f t="shared" si="15"/>
        <v>0</v>
      </c>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ht="22.5" outlineLevel="1" x14ac:dyDescent="0.2">
      <c r="A99" s="108" t="s">
        <v>1792</v>
      </c>
      <c r="B99" s="108" t="s">
        <v>1992</v>
      </c>
      <c r="C99" s="123" t="s">
        <v>1993</v>
      </c>
      <c r="D99" s="141" t="s">
        <v>160</v>
      </c>
      <c r="E99" s="110">
        <v>180</v>
      </c>
      <c r="F99" s="110"/>
      <c r="G99" s="110">
        <f t="shared" ref="G99:G100" si="22">F99*E99</f>
        <v>0</v>
      </c>
      <c r="H99" s="157" t="s">
        <v>811</v>
      </c>
      <c r="I99" s="110"/>
      <c r="J99" s="110"/>
      <c r="K99" s="110">
        <f t="shared" si="15"/>
        <v>0</v>
      </c>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t="s">
        <v>1796</v>
      </c>
      <c r="B100" s="108" t="s">
        <v>1994</v>
      </c>
      <c r="C100" s="123" t="s">
        <v>1995</v>
      </c>
      <c r="D100" s="141" t="s">
        <v>717</v>
      </c>
      <c r="E100" s="110">
        <v>3.6</v>
      </c>
      <c r="F100" s="110"/>
      <c r="G100" s="110">
        <f t="shared" si="22"/>
        <v>0</v>
      </c>
      <c r="H100" s="157" t="s">
        <v>811</v>
      </c>
      <c r="I100" s="110"/>
      <c r="J100" s="110"/>
      <c r="K100" s="110">
        <f t="shared" si="15"/>
        <v>0</v>
      </c>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c r="B101" s="108"/>
      <c r="C101" s="124" t="s">
        <v>1996</v>
      </c>
      <c r="D101" s="142"/>
      <c r="E101" s="133">
        <v>3.6</v>
      </c>
      <c r="F101" s="110"/>
      <c r="G101" s="110"/>
      <c r="H101" s="157"/>
      <c r="I101" s="110"/>
      <c r="J101" s="110"/>
      <c r="K101" s="110">
        <f t="shared" si="15"/>
        <v>0</v>
      </c>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08" t="s">
        <v>1799</v>
      </c>
      <c r="B102" s="108" t="s">
        <v>1997</v>
      </c>
      <c r="C102" s="123" t="s">
        <v>1998</v>
      </c>
      <c r="D102" s="141" t="s">
        <v>160</v>
      </c>
      <c r="E102" s="110">
        <v>180</v>
      </c>
      <c r="F102" s="110"/>
      <c r="G102" s="110">
        <f t="shared" ref="G102:G103" si="23">F102*E102</f>
        <v>0</v>
      </c>
      <c r="H102" s="157" t="s">
        <v>811</v>
      </c>
      <c r="I102" s="110"/>
      <c r="J102" s="110"/>
      <c r="K102" s="110">
        <f t="shared" si="15"/>
        <v>0</v>
      </c>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x14ac:dyDescent="0.2">
      <c r="A103" s="108" t="s">
        <v>1802</v>
      </c>
      <c r="B103" s="108" t="s">
        <v>1999</v>
      </c>
      <c r="C103" s="123" t="s">
        <v>2000</v>
      </c>
      <c r="D103" s="141" t="s">
        <v>160</v>
      </c>
      <c r="E103" s="110">
        <v>360</v>
      </c>
      <c r="F103" s="110"/>
      <c r="G103" s="110">
        <f t="shared" si="23"/>
        <v>0</v>
      </c>
      <c r="H103" s="157" t="s">
        <v>811</v>
      </c>
      <c r="I103" s="110"/>
      <c r="J103" s="110"/>
      <c r="K103" s="110">
        <f t="shared" si="15"/>
        <v>0</v>
      </c>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x14ac:dyDescent="0.2">
      <c r="A104" s="108"/>
      <c r="B104" s="108" t="s">
        <v>134</v>
      </c>
      <c r="C104" s="124" t="s">
        <v>2001</v>
      </c>
      <c r="D104" s="142"/>
      <c r="E104" s="133" t="s">
        <v>134</v>
      </c>
      <c r="F104" s="110"/>
      <c r="G104" s="110"/>
      <c r="H104" s="157"/>
      <c r="I104" s="110"/>
      <c r="J104" s="110"/>
      <c r="K104" s="110">
        <f t="shared" si="15"/>
        <v>0</v>
      </c>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x14ac:dyDescent="0.2">
      <c r="A105" s="108"/>
      <c r="B105" s="108" t="s">
        <v>134</v>
      </c>
      <c r="C105" s="124" t="s">
        <v>2002</v>
      </c>
      <c r="D105" s="142"/>
      <c r="E105" s="133">
        <v>360</v>
      </c>
      <c r="F105" s="110"/>
      <c r="G105" s="110"/>
      <c r="H105" s="157"/>
      <c r="I105" s="110"/>
      <c r="J105" s="110"/>
      <c r="K105" s="110">
        <f t="shared" si="15"/>
        <v>0</v>
      </c>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x14ac:dyDescent="0.2">
      <c r="A106" s="109" t="s">
        <v>114</v>
      </c>
      <c r="B106" s="195">
        <v>2</v>
      </c>
      <c r="C106" s="125" t="s">
        <v>2003</v>
      </c>
      <c r="D106" s="143"/>
      <c r="E106" s="111"/>
      <c r="F106" s="111"/>
      <c r="G106" s="111">
        <f>SUM(G107:G108)</f>
        <v>0</v>
      </c>
      <c r="H106" s="158"/>
      <c r="I106" s="111"/>
      <c r="J106" s="111"/>
      <c r="K106" s="111">
        <f t="shared" si="15"/>
        <v>0</v>
      </c>
      <c r="R106" t="s">
        <v>115</v>
      </c>
    </row>
    <row r="107" spans="1:47" ht="22.5" outlineLevel="1" x14ac:dyDescent="0.2">
      <c r="A107" s="108" t="s">
        <v>1805</v>
      </c>
      <c r="B107" s="108" t="s">
        <v>2004</v>
      </c>
      <c r="C107" s="123" t="s">
        <v>2005</v>
      </c>
      <c r="D107" s="141" t="s">
        <v>179</v>
      </c>
      <c r="E107" s="110">
        <v>159.80000000000001</v>
      </c>
      <c r="F107" s="110"/>
      <c r="G107" s="110">
        <f t="shared" ref="G107:G110" si="24">F107*E107</f>
        <v>0</v>
      </c>
      <c r="H107" s="157" t="s">
        <v>811</v>
      </c>
      <c r="I107" s="110"/>
      <c r="J107" s="110"/>
      <c r="K107" s="110">
        <f t="shared" si="15"/>
        <v>0</v>
      </c>
      <c r="L107" s="107"/>
      <c r="M107" s="107"/>
      <c r="N107" s="107"/>
      <c r="O107" s="107"/>
      <c r="P107" s="107"/>
      <c r="Q107" s="107"/>
      <c r="R107" s="107" t="s">
        <v>124</v>
      </c>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outlineLevel="1" x14ac:dyDescent="0.2">
      <c r="A108" s="108" t="s">
        <v>1808</v>
      </c>
      <c r="B108" s="108" t="s">
        <v>2006</v>
      </c>
      <c r="C108" s="123" t="s">
        <v>2007</v>
      </c>
      <c r="D108" s="141" t="s">
        <v>179</v>
      </c>
      <c r="E108" s="110">
        <v>159.80000000000001</v>
      </c>
      <c r="F108" s="110"/>
      <c r="G108" s="110">
        <f t="shared" si="24"/>
        <v>0</v>
      </c>
      <c r="H108" s="157" t="s">
        <v>811</v>
      </c>
      <c r="I108" s="110"/>
      <c r="J108" s="110"/>
      <c r="K108" s="110">
        <f t="shared" si="15"/>
        <v>0</v>
      </c>
      <c r="L108" s="107"/>
      <c r="M108" s="107"/>
      <c r="N108" s="107"/>
      <c r="O108" s="107"/>
      <c r="P108" s="107"/>
      <c r="Q108" s="107"/>
      <c r="R108" s="107" t="s">
        <v>121</v>
      </c>
      <c r="S108" s="107">
        <v>0</v>
      </c>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outlineLevel="1" x14ac:dyDescent="0.2">
      <c r="A109" s="109" t="s">
        <v>114</v>
      </c>
      <c r="B109" s="195" t="s">
        <v>48</v>
      </c>
      <c r="C109" s="125" t="s">
        <v>49</v>
      </c>
      <c r="D109" s="143"/>
      <c r="E109" s="111"/>
      <c r="F109" s="111"/>
      <c r="G109" s="111">
        <f>SUM(G110:G115)</f>
        <v>0</v>
      </c>
      <c r="H109" s="158"/>
      <c r="I109" s="111"/>
      <c r="J109" s="111"/>
      <c r="K109" s="111">
        <f t="shared" si="15"/>
        <v>0</v>
      </c>
      <c r="L109" s="107"/>
      <c r="M109" s="107"/>
      <c r="N109" s="107"/>
      <c r="O109" s="107"/>
      <c r="P109" s="107"/>
      <c r="Q109" s="107"/>
      <c r="R109" s="107" t="s">
        <v>119</v>
      </c>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22.5" outlineLevel="1" x14ac:dyDescent="0.2">
      <c r="A110" s="108" t="s">
        <v>1812</v>
      </c>
      <c r="B110" s="108">
        <v>339921131</v>
      </c>
      <c r="C110" s="123" t="s">
        <v>2008</v>
      </c>
      <c r="D110" s="141" t="s">
        <v>179</v>
      </c>
      <c r="E110" s="110">
        <v>2.42</v>
      </c>
      <c r="F110" s="110"/>
      <c r="G110" s="110">
        <f t="shared" si="24"/>
        <v>0</v>
      </c>
      <c r="H110" s="157" t="s">
        <v>811</v>
      </c>
      <c r="I110" s="110"/>
      <c r="J110" s="110"/>
      <c r="K110" s="110">
        <f t="shared" si="15"/>
        <v>0</v>
      </c>
      <c r="L110" s="107"/>
      <c r="M110" s="107"/>
      <c r="N110" s="107"/>
      <c r="O110" s="107"/>
      <c r="P110" s="107"/>
      <c r="Q110" s="107"/>
      <c r="R110" s="107" t="s">
        <v>121</v>
      </c>
      <c r="S110" s="107">
        <v>0</v>
      </c>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outlineLevel="1" x14ac:dyDescent="0.2">
      <c r="A111" s="108"/>
      <c r="B111" s="108" t="s">
        <v>134</v>
      </c>
      <c r="C111" s="124" t="s">
        <v>2536</v>
      </c>
      <c r="D111" s="142"/>
      <c r="E111" s="133" t="s">
        <v>134</v>
      </c>
      <c r="F111" s="110"/>
      <c r="G111" s="110"/>
      <c r="H111" s="157"/>
      <c r="I111" s="110"/>
      <c r="J111" s="110"/>
      <c r="K111" s="110">
        <f t="shared" si="15"/>
        <v>0</v>
      </c>
      <c r="L111" s="107"/>
      <c r="M111" s="107"/>
      <c r="N111" s="107"/>
      <c r="O111" s="107"/>
      <c r="P111" s="107"/>
      <c r="Q111" s="107"/>
      <c r="R111" s="107" t="s">
        <v>119</v>
      </c>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outlineLevel="1" x14ac:dyDescent="0.2">
      <c r="A112" s="108"/>
      <c r="B112" s="108" t="s">
        <v>134</v>
      </c>
      <c r="C112" s="124" t="s">
        <v>2537</v>
      </c>
      <c r="D112" s="142"/>
      <c r="E112" s="133">
        <v>2.42</v>
      </c>
      <c r="F112" s="110"/>
      <c r="G112" s="110"/>
      <c r="H112" s="157"/>
      <c r="I112" s="110"/>
      <c r="J112" s="110"/>
      <c r="K112" s="110">
        <f t="shared" si="15"/>
        <v>0</v>
      </c>
      <c r="L112" s="107"/>
      <c r="M112" s="107"/>
      <c r="N112" s="107"/>
      <c r="O112" s="107"/>
      <c r="P112" s="107"/>
      <c r="Q112" s="107"/>
      <c r="R112" s="107" t="s">
        <v>121</v>
      </c>
      <c r="S112" s="107">
        <v>0</v>
      </c>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outlineLevel="1" x14ac:dyDescent="0.2">
      <c r="A113" s="108" t="s">
        <v>1815</v>
      </c>
      <c r="B113" s="108" t="s">
        <v>2538</v>
      </c>
      <c r="C113" s="123" t="s">
        <v>2539</v>
      </c>
      <c r="D113" s="141" t="s">
        <v>118</v>
      </c>
      <c r="E113" s="110">
        <v>16</v>
      </c>
      <c r="F113" s="110"/>
      <c r="G113" s="110">
        <f t="shared" ref="G113:G114" si="25">F113*E113</f>
        <v>0</v>
      </c>
      <c r="H113" s="157" t="s">
        <v>811</v>
      </c>
      <c r="I113" s="110"/>
      <c r="J113" s="110"/>
      <c r="K113" s="110">
        <f t="shared" si="15"/>
        <v>0</v>
      </c>
      <c r="L113" s="107"/>
      <c r="M113" s="107"/>
      <c r="N113" s="107"/>
      <c r="O113" s="107"/>
      <c r="P113" s="107"/>
      <c r="Q113" s="107"/>
      <c r="R113" s="107" t="s">
        <v>121</v>
      </c>
      <c r="S113" s="107">
        <v>0</v>
      </c>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ht="22.5" outlineLevel="1" x14ac:dyDescent="0.2">
      <c r="A114" s="108" t="s">
        <v>1819</v>
      </c>
      <c r="B114" s="108" t="s">
        <v>2009</v>
      </c>
      <c r="C114" s="123" t="s">
        <v>2010</v>
      </c>
      <c r="D114" s="141" t="s">
        <v>179</v>
      </c>
      <c r="E114" s="110">
        <v>63</v>
      </c>
      <c r="F114" s="110"/>
      <c r="G114" s="110">
        <f t="shared" si="25"/>
        <v>0</v>
      </c>
      <c r="H114" s="157" t="s">
        <v>810</v>
      </c>
      <c r="I114" s="110"/>
      <c r="J114" s="110"/>
      <c r="K114" s="110">
        <f t="shared" si="15"/>
        <v>0</v>
      </c>
      <c r="L114" s="107"/>
      <c r="M114" s="107"/>
      <c r="N114" s="107"/>
      <c r="O114" s="107"/>
      <c r="P114" s="107"/>
      <c r="Q114" s="107"/>
      <c r="R114" s="107" t="s">
        <v>121</v>
      </c>
      <c r="S114" s="107">
        <v>0</v>
      </c>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outlineLevel="1" x14ac:dyDescent="0.2">
      <c r="A115" s="108"/>
      <c r="B115" s="108" t="s">
        <v>134</v>
      </c>
      <c r="C115" s="124" t="s">
        <v>2011</v>
      </c>
      <c r="D115" s="142"/>
      <c r="E115" s="133">
        <v>63</v>
      </c>
      <c r="F115" s="110"/>
      <c r="G115" s="110"/>
      <c r="H115" s="157"/>
      <c r="I115" s="110"/>
      <c r="J115" s="110"/>
      <c r="K115" s="110">
        <f t="shared" si="15"/>
        <v>0</v>
      </c>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outlineLevel="1" x14ac:dyDescent="0.2">
      <c r="A116" s="109" t="s">
        <v>114</v>
      </c>
      <c r="B116" s="195" t="s">
        <v>52</v>
      </c>
      <c r="C116" s="125" t="s">
        <v>53</v>
      </c>
      <c r="D116" s="143"/>
      <c r="E116" s="111"/>
      <c r="F116" s="111"/>
      <c r="G116" s="111">
        <f>SUM(G117:G124)</f>
        <v>0</v>
      </c>
      <c r="H116" s="158"/>
      <c r="I116" s="111"/>
      <c r="J116" s="111"/>
      <c r="K116" s="111">
        <f t="shared" si="15"/>
        <v>0</v>
      </c>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outlineLevel="1" x14ac:dyDescent="0.2">
      <c r="A117" s="108" t="s">
        <v>1825</v>
      </c>
      <c r="B117" s="108" t="s">
        <v>2012</v>
      </c>
      <c r="C117" s="123" t="s">
        <v>2013</v>
      </c>
      <c r="D117" s="141" t="s">
        <v>128</v>
      </c>
      <c r="E117" s="110">
        <v>3.21</v>
      </c>
      <c r="F117" s="110"/>
      <c r="G117" s="110">
        <f t="shared" ref="G117" si="26">F117*E117</f>
        <v>0</v>
      </c>
      <c r="H117" s="157" t="s">
        <v>811</v>
      </c>
      <c r="I117" s="110"/>
      <c r="J117" s="110"/>
      <c r="K117" s="110">
        <f t="shared" si="15"/>
        <v>0</v>
      </c>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outlineLevel="1" x14ac:dyDescent="0.2">
      <c r="A118" s="108"/>
      <c r="B118" s="108" t="s">
        <v>134</v>
      </c>
      <c r="C118" s="124" t="s">
        <v>2014</v>
      </c>
      <c r="D118" s="142"/>
      <c r="E118" s="133" t="s">
        <v>134</v>
      </c>
      <c r="F118" s="110"/>
      <c r="G118" s="110"/>
      <c r="H118" s="157"/>
      <c r="I118" s="110"/>
      <c r="J118" s="110"/>
      <c r="K118" s="110">
        <f t="shared" si="15"/>
        <v>0</v>
      </c>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outlineLevel="1" x14ac:dyDescent="0.2">
      <c r="A119" s="108"/>
      <c r="B119" s="108" t="s">
        <v>134</v>
      </c>
      <c r="C119" s="124" t="s">
        <v>2015</v>
      </c>
      <c r="D119" s="142"/>
      <c r="E119" s="133">
        <v>3.21</v>
      </c>
      <c r="F119" s="110"/>
      <c r="G119" s="110"/>
      <c r="H119" s="157"/>
      <c r="I119" s="110"/>
      <c r="J119" s="110"/>
      <c r="K119" s="110">
        <f t="shared" si="15"/>
        <v>0</v>
      </c>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ht="22.5" outlineLevel="1" x14ac:dyDescent="0.2">
      <c r="A120" s="108" t="s">
        <v>1827</v>
      </c>
      <c r="B120" s="108" t="s">
        <v>2016</v>
      </c>
      <c r="C120" s="123" t="s">
        <v>2017</v>
      </c>
      <c r="D120" s="141" t="s">
        <v>118</v>
      </c>
      <c r="E120" s="110">
        <v>1</v>
      </c>
      <c r="F120" s="110"/>
      <c r="G120" s="110">
        <f t="shared" ref="G120" si="27">F120*E120</f>
        <v>0</v>
      </c>
      <c r="H120" s="157" t="s">
        <v>811</v>
      </c>
      <c r="I120" s="110"/>
      <c r="J120" s="110"/>
      <c r="K120" s="110">
        <f t="shared" si="15"/>
        <v>0</v>
      </c>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outlineLevel="1" x14ac:dyDescent="0.2">
      <c r="A121" s="108"/>
      <c r="B121" s="108" t="s">
        <v>134</v>
      </c>
      <c r="C121" s="124" t="s">
        <v>2018</v>
      </c>
      <c r="D121" s="142"/>
      <c r="E121" s="133" t="s">
        <v>134</v>
      </c>
      <c r="F121" s="110"/>
      <c r="G121" s="110"/>
      <c r="H121" s="157"/>
      <c r="I121" s="110"/>
      <c r="J121" s="110"/>
      <c r="K121" s="110">
        <f t="shared" si="15"/>
        <v>0</v>
      </c>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outlineLevel="1" x14ac:dyDescent="0.2">
      <c r="A122" s="108"/>
      <c r="B122" s="108" t="s">
        <v>134</v>
      </c>
      <c r="C122" s="124" t="s">
        <v>44</v>
      </c>
      <c r="D122" s="142"/>
      <c r="E122" s="133">
        <v>1</v>
      </c>
      <c r="F122" s="110"/>
      <c r="G122" s="110"/>
      <c r="H122" s="157"/>
      <c r="I122" s="110"/>
      <c r="J122" s="110"/>
      <c r="K122" s="110">
        <f t="shared" si="15"/>
        <v>0</v>
      </c>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outlineLevel="1" x14ac:dyDescent="0.2">
      <c r="A123" s="108" t="s">
        <v>1830</v>
      </c>
      <c r="B123" s="108" t="s">
        <v>2019</v>
      </c>
      <c r="C123" s="123" t="s">
        <v>2020</v>
      </c>
      <c r="D123" s="141" t="s">
        <v>118</v>
      </c>
      <c r="E123" s="110">
        <v>1</v>
      </c>
      <c r="F123" s="110"/>
      <c r="G123" s="110">
        <f t="shared" ref="G123:G124" si="28">F123*E123</f>
        <v>0</v>
      </c>
      <c r="H123" s="157" t="s">
        <v>811</v>
      </c>
      <c r="I123" s="110"/>
      <c r="J123" s="110"/>
      <c r="K123" s="110">
        <f t="shared" si="15"/>
        <v>0</v>
      </c>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outlineLevel="1" x14ac:dyDescent="0.2">
      <c r="A124" s="108" t="s">
        <v>1263</v>
      </c>
      <c r="B124" s="108" t="s">
        <v>2021</v>
      </c>
      <c r="C124" s="123" t="s">
        <v>2022</v>
      </c>
      <c r="D124" s="141" t="s">
        <v>118</v>
      </c>
      <c r="E124" s="110">
        <v>2</v>
      </c>
      <c r="F124" s="110"/>
      <c r="G124" s="110">
        <f t="shared" si="28"/>
        <v>0</v>
      </c>
      <c r="H124" s="157" t="s">
        <v>810</v>
      </c>
      <c r="I124" s="110"/>
      <c r="J124" s="110"/>
      <c r="K124" s="110">
        <f t="shared" si="15"/>
        <v>0</v>
      </c>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outlineLevel="1" x14ac:dyDescent="0.2">
      <c r="A125" s="109" t="s">
        <v>114</v>
      </c>
      <c r="B125" s="195" t="s">
        <v>54</v>
      </c>
      <c r="C125" s="125" t="s">
        <v>2023</v>
      </c>
      <c r="D125" s="143"/>
      <c r="E125" s="111"/>
      <c r="F125" s="111"/>
      <c r="G125" s="111">
        <f>SUM(G126:G176)</f>
        <v>0</v>
      </c>
      <c r="H125" s="158"/>
      <c r="I125" s="111"/>
      <c r="J125" s="111"/>
      <c r="K125" s="111">
        <f t="shared" si="15"/>
        <v>0</v>
      </c>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outlineLevel="1" x14ac:dyDescent="0.2">
      <c r="A126" s="108" t="s">
        <v>1835</v>
      </c>
      <c r="B126" s="108" t="s">
        <v>2024</v>
      </c>
      <c r="C126" s="123" t="s">
        <v>2025</v>
      </c>
      <c r="D126" s="141" t="s">
        <v>160</v>
      </c>
      <c r="E126" s="110">
        <v>134.68</v>
      </c>
      <c r="F126" s="110"/>
      <c r="G126" s="110">
        <f t="shared" ref="G126" si="29">F126*E126</f>
        <v>0</v>
      </c>
      <c r="H126" s="157" t="s">
        <v>811</v>
      </c>
      <c r="I126" s="110"/>
      <c r="J126" s="110"/>
      <c r="K126" s="110">
        <f t="shared" si="15"/>
        <v>0</v>
      </c>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outlineLevel="1" x14ac:dyDescent="0.2">
      <c r="A127" s="108"/>
      <c r="B127" s="108" t="s">
        <v>134</v>
      </c>
      <c r="C127" s="124" t="s">
        <v>2026</v>
      </c>
      <c r="D127" s="142"/>
      <c r="E127" s="133" t="s">
        <v>134</v>
      </c>
      <c r="F127" s="110"/>
      <c r="G127" s="110"/>
      <c r="H127" s="157"/>
      <c r="I127" s="110"/>
      <c r="J127" s="110"/>
      <c r="K127" s="110">
        <f t="shared" si="15"/>
        <v>0</v>
      </c>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outlineLevel="1" x14ac:dyDescent="0.2">
      <c r="A128" s="108"/>
      <c r="B128" s="108" t="s">
        <v>134</v>
      </c>
      <c r="C128" s="124" t="s">
        <v>2027</v>
      </c>
      <c r="D128" s="142"/>
      <c r="E128" s="133">
        <v>92</v>
      </c>
      <c r="F128" s="110"/>
      <c r="G128" s="110"/>
      <c r="H128" s="157"/>
      <c r="I128" s="110"/>
      <c r="J128" s="110"/>
      <c r="K128" s="110">
        <f t="shared" si="15"/>
        <v>0</v>
      </c>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outlineLevel="1" x14ac:dyDescent="0.2">
      <c r="A129" s="108"/>
      <c r="B129" s="108" t="s">
        <v>134</v>
      </c>
      <c r="C129" s="124" t="s">
        <v>2028</v>
      </c>
      <c r="D129" s="142"/>
      <c r="E129" s="133" t="s">
        <v>134</v>
      </c>
      <c r="F129" s="110"/>
      <c r="G129" s="110"/>
      <c r="H129" s="157"/>
      <c r="I129" s="110"/>
      <c r="J129" s="110"/>
      <c r="K129" s="110">
        <f t="shared" si="15"/>
        <v>0</v>
      </c>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outlineLevel="1" x14ac:dyDescent="0.2">
      <c r="A130" s="108"/>
      <c r="B130" s="108" t="s">
        <v>134</v>
      </c>
      <c r="C130" s="124" t="s">
        <v>2029</v>
      </c>
      <c r="D130" s="142"/>
      <c r="E130" s="133">
        <v>42.68</v>
      </c>
      <c r="F130" s="110"/>
      <c r="G130" s="110"/>
      <c r="H130" s="157"/>
      <c r="I130" s="110"/>
      <c r="J130" s="110"/>
      <c r="K130" s="110">
        <f t="shared" si="15"/>
        <v>0</v>
      </c>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outlineLevel="1" x14ac:dyDescent="0.2">
      <c r="A131" s="108"/>
      <c r="B131" s="108" t="s">
        <v>134</v>
      </c>
      <c r="C131" s="124" t="s">
        <v>1915</v>
      </c>
      <c r="D131" s="142"/>
      <c r="E131" s="133">
        <v>134.68</v>
      </c>
      <c r="F131" s="110"/>
      <c r="G131" s="110"/>
      <c r="H131" s="157"/>
      <c r="I131" s="110"/>
      <c r="J131" s="110"/>
      <c r="K131" s="110">
        <f t="shared" si="15"/>
        <v>0</v>
      </c>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outlineLevel="1" x14ac:dyDescent="0.2">
      <c r="A132" s="108" t="s">
        <v>1837</v>
      </c>
      <c r="B132" s="108" t="s">
        <v>2030</v>
      </c>
      <c r="C132" s="123" t="s">
        <v>2031</v>
      </c>
      <c r="D132" s="141" t="s">
        <v>160</v>
      </c>
      <c r="E132" s="110">
        <v>82.1</v>
      </c>
      <c r="F132" s="110"/>
      <c r="G132" s="110">
        <f t="shared" ref="G132" si="30">F132*E132</f>
        <v>0</v>
      </c>
      <c r="H132" s="157" t="s">
        <v>811</v>
      </c>
      <c r="I132" s="110"/>
      <c r="J132" s="110"/>
      <c r="K132" s="110">
        <f t="shared" si="15"/>
        <v>0</v>
      </c>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outlineLevel="1" x14ac:dyDescent="0.2">
      <c r="A133" s="108"/>
      <c r="B133" s="108" t="s">
        <v>134</v>
      </c>
      <c r="C133" s="124" t="s">
        <v>2032</v>
      </c>
      <c r="D133" s="142"/>
      <c r="E133" s="133" t="s">
        <v>134</v>
      </c>
      <c r="F133" s="110"/>
      <c r="G133" s="110"/>
      <c r="H133" s="157"/>
      <c r="I133" s="110"/>
      <c r="J133" s="110"/>
      <c r="K133" s="110">
        <f t="shared" si="15"/>
        <v>0</v>
      </c>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outlineLevel="1" x14ac:dyDescent="0.2">
      <c r="A134" s="108"/>
      <c r="B134" s="108" t="s">
        <v>134</v>
      </c>
      <c r="C134" s="124" t="s">
        <v>2033</v>
      </c>
      <c r="D134" s="142"/>
      <c r="E134" s="133">
        <v>71.599999999999994</v>
      </c>
      <c r="F134" s="110"/>
      <c r="G134" s="110"/>
      <c r="H134" s="157"/>
      <c r="I134" s="110"/>
      <c r="J134" s="110"/>
      <c r="K134" s="110">
        <f t="shared" si="15"/>
        <v>0</v>
      </c>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outlineLevel="1" x14ac:dyDescent="0.2">
      <c r="A135" s="108"/>
      <c r="B135" s="108" t="s">
        <v>134</v>
      </c>
      <c r="C135" s="124" t="s">
        <v>2034</v>
      </c>
      <c r="D135" s="142"/>
      <c r="E135" s="133" t="s">
        <v>134</v>
      </c>
      <c r="F135" s="110"/>
      <c r="G135" s="110"/>
      <c r="H135" s="157"/>
      <c r="I135" s="110"/>
      <c r="J135" s="110"/>
      <c r="K135" s="110">
        <f t="shared" si="15"/>
        <v>0</v>
      </c>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outlineLevel="1" x14ac:dyDescent="0.2">
      <c r="A136" s="108"/>
      <c r="B136" s="108" t="s">
        <v>134</v>
      </c>
      <c r="C136" s="124" t="s">
        <v>2035</v>
      </c>
      <c r="D136" s="142"/>
      <c r="E136" s="133">
        <v>10.5</v>
      </c>
      <c r="F136" s="110"/>
      <c r="G136" s="110"/>
      <c r="H136" s="157"/>
      <c r="I136" s="110"/>
      <c r="J136" s="110"/>
      <c r="K136" s="110">
        <f t="shared" si="15"/>
        <v>0</v>
      </c>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outlineLevel="1" x14ac:dyDescent="0.2">
      <c r="A137" s="108"/>
      <c r="B137" s="108" t="s">
        <v>134</v>
      </c>
      <c r="C137" s="124" t="s">
        <v>1915</v>
      </c>
      <c r="D137" s="142"/>
      <c r="E137" s="133">
        <v>82.1</v>
      </c>
      <c r="F137" s="110"/>
      <c r="G137" s="110"/>
      <c r="H137" s="157"/>
      <c r="I137" s="110"/>
      <c r="J137" s="110"/>
      <c r="K137" s="110">
        <f t="shared" ref="K137:K200" si="31">G137</f>
        <v>0</v>
      </c>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outlineLevel="1" x14ac:dyDescent="0.2">
      <c r="A138" s="108" t="s">
        <v>2036</v>
      </c>
      <c r="B138" s="108" t="s">
        <v>2037</v>
      </c>
      <c r="C138" s="123" t="s">
        <v>2038</v>
      </c>
      <c r="D138" s="141" t="s">
        <v>160</v>
      </c>
      <c r="E138" s="110">
        <v>1980.8</v>
      </c>
      <c r="F138" s="110"/>
      <c r="G138" s="110">
        <f t="shared" ref="G138" si="32">F138*E138</f>
        <v>0</v>
      </c>
      <c r="H138" s="157" t="s">
        <v>811</v>
      </c>
      <c r="I138" s="110"/>
      <c r="J138" s="110"/>
      <c r="K138" s="110">
        <f t="shared" si="31"/>
        <v>0</v>
      </c>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outlineLevel="1" x14ac:dyDescent="0.2">
      <c r="A139" s="108"/>
      <c r="B139" s="108" t="s">
        <v>134</v>
      </c>
      <c r="C139" s="124" t="s">
        <v>2039</v>
      </c>
      <c r="D139" s="142"/>
      <c r="E139" s="133" t="s">
        <v>134</v>
      </c>
      <c r="F139" s="110"/>
      <c r="G139" s="110"/>
      <c r="H139" s="157"/>
      <c r="I139" s="110"/>
      <c r="J139" s="110"/>
      <c r="K139" s="110">
        <f t="shared" si="31"/>
        <v>0</v>
      </c>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outlineLevel="1" x14ac:dyDescent="0.2">
      <c r="A140" s="108"/>
      <c r="B140" s="108" t="s">
        <v>134</v>
      </c>
      <c r="C140" s="124" t="s">
        <v>2040</v>
      </c>
      <c r="D140" s="142"/>
      <c r="E140" s="133">
        <v>1980.8</v>
      </c>
      <c r="F140" s="110"/>
      <c r="G140" s="110"/>
      <c r="H140" s="157"/>
      <c r="I140" s="110"/>
      <c r="J140" s="110"/>
      <c r="K140" s="110">
        <f t="shared" si="31"/>
        <v>0</v>
      </c>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outlineLevel="1" x14ac:dyDescent="0.2">
      <c r="A141" s="108" t="s">
        <v>2041</v>
      </c>
      <c r="B141" s="108" t="s">
        <v>2042</v>
      </c>
      <c r="C141" s="123" t="s">
        <v>2043</v>
      </c>
      <c r="D141" s="141" t="s">
        <v>160</v>
      </c>
      <c r="E141" s="110">
        <v>74.900000000000006</v>
      </c>
      <c r="F141" s="110"/>
      <c r="G141" s="110">
        <f t="shared" ref="G141" si="33">F141*E141</f>
        <v>0</v>
      </c>
      <c r="H141" s="157" t="s">
        <v>811</v>
      </c>
      <c r="I141" s="110"/>
      <c r="J141" s="110"/>
      <c r="K141" s="110">
        <f t="shared" si="31"/>
        <v>0</v>
      </c>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outlineLevel="1" x14ac:dyDescent="0.2">
      <c r="A142" s="108"/>
      <c r="B142" s="108" t="s">
        <v>134</v>
      </c>
      <c r="C142" s="124" t="s">
        <v>2044</v>
      </c>
      <c r="D142" s="142"/>
      <c r="E142" s="133" t="s">
        <v>134</v>
      </c>
      <c r="F142" s="110"/>
      <c r="G142" s="110"/>
      <c r="H142" s="157"/>
      <c r="I142" s="110"/>
      <c r="J142" s="110"/>
      <c r="K142" s="110">
        <f t="shared" si="31"/>
        <v>0</v>
      </c>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outlineLevel="1" x14ac:dyDescent="0.2">
      <c r="A143" s="108"/>
      <c r="B143" s="108" t="s">
        <v>134</v>
      </c>
      <c r="C143" s="124" t="s">
        <v>2045</v>
      </c>
      <c r="D143" s="142"/>
      <c r="E143" s="133">
        <v>74.900000000000006</v>
      </c>
      <c r="F143" s="110"/>
      <c r="G143" s="110"/>
      <c r="H143" s="157"/>
      <c r="I143" s="110"/>
      <c r="J143" s="110"/>
      <c r="K143" s="110">
        <f t="shared" si="31"/>
        <v>0</v>
      </c>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outlineLevel="1" x14ac:dyDescent="0.2">
      <c r="A144" s="108" t="s">
        <v>2046</v>
      </c>
      <c r="B144" s="108" t="s">
        <v>2047</v>
      </c>
      <c r="C144" s="123" t="s">
        <v>2048</v>
      </c>
      <c r="D144" s="141" t="s">
        <v>160</v>
      </c>
      <c r="E144" s="110">
        <v>996.73199999999997</v>
      </c>
      <c r="F144" s="110"/>
      <c r="G144" s="110">
        <f t="shared" ref="G144" si="34">F144*E144</f>
        <v>0</v>
      </c>
      <c r="H144" s="157" t="s">
        <v>811</v>
      </c>
      <c r="I144" s="110"/>
      <c r="J144" s="110"/>
      <c r="K144" s="110">
        <f t="shared" si="31"/>
        <v>0</v>
      </c>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outlineLevel="1" x14ac:dyDescent="0.2">
      <c r="A145" s="108"/>
      <c r="B145" s="108" t="s">
        <v>134</v>
      </c>
      <c r="C145" s="124" t="s">
        <v>2049</v>
      </c>
      <c r="D145" s="142"/>
      <c r="E145" s="133" t="s">
        <v>134</v>
      </c>
      <c r="F145" s="110"/>
      <c r="G145" s="110"/>
      <c r="H145" s="157"/>
      <c r="I145" s="110"/>
      <c r="J145" s="110"/>
      <c r="K145" s="110">
        <f t="shared" si="31"/>
        <v>0</v>
      </c>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outlineLevel="1" x14ac:dyDescent="0.2">
      <c r="A146" s="108"/>
      <c r="B146" s="108" t="s">
        <v>134</v>
      </c>
      <c r="C146" s="124" t="s">
        <v>2050</v>
      </c>
      <c r="D146" s="142"/>
      <c r="E146" s="133">
        <v>996.73199999999997</v>
      </c>
      <c r="F146" s="110"/>
      <c r="G146" s="110"/>
      <c r="H146" s="157"/>
      <c r="I146" s="110"/>
      <c r="J146" s="110"/>
      <c r="K146" s="110">
        <f t="shared" si="31"/>
        <v>0</v>
      </c>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ht="22.5" outlineLevel="1" x14ac:dyDescent="0.2">
      <c r="A147" s="108" t="s">
        <v>2051</v>
      </c>
      <c r="B147" s="108" t="s">
        <v>2052</v>
      </c>
      <c r="C147" s="123" t="s">
        <v>2053</v>
      </c>
      <c r="D147" s="141" t="s">
        <v>160</v>
      </c>
      <c r="E147" s="110">
        <v>21.4</v>
      </c>
      <c r="F147" s="110"/>
      <c r="G147" s="110">
        <f t="shared" ref="G147" si="35">F147*E147</f>
        <v>0</v>
      </c>
      <c r="H147" s="157" t="s">
        <v>811</v>
      </c>
      <c r="I147" s="110"/>
      <c r="J147" s="110"/>
      <c r="K147" s="110">
        <f t="shared" si="31"/>
        <v>0</v>
      </c>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outlineLevel="1" x14ac:dyDescent="0.2">
      <c r="A148" s="108"/>
      <c r="B148" s="108" t="s">
        <v>134</v>
      </c>
      <c r="C148" s="124" t="s">
        <v>2054</v>
      </c>
      <c r="D148" s="142"/>
      <c r="E148" s="133" t="s">
        <v>134</v>
      </c>
      <c r="F148" s="110"/>
      <c r="G148" s="110"/>
      <c r="H148" s="157"/>
      <c r="I148" s="110"/>
      <c r="J148" s="110"/>
      <c r="K148" s="110">
        <f t="shared" si="31"/>
        <v>0</v>
      </c>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outlineLevel="1" x14ac:dyDescent="0.2">
      <c r="A149" s="108"/>
      <c r="B149" s="108" t="s">
        <v>134</v>
      </c>
      <c r="C149" s="124" t="s">
        <v>2055</v>
      </c>
      <c r="D149" s="142"/>
      <c r="E149" s="133">
        <v>21.4</v>
      </c>
      <c r="F149" s="110"/>
      <c r="G149" s="110"/>
      <c r="H149" s="157"/>
      <c r="I149" s="110"/>
      <c r="J149" s="110"/>
      <c r="K149" s="110">
        <f t="shared" si="31"/>
        <v>0</v>
      </c>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outlineLevel="1" x14ac:dyDescent="0.2">
      <c r="A150" s="108" t="s">
        <v>2056</v>
      </c>
      <c r="B150" s="108" t="s">
        <v>2057</v>
      </c>
      <c r="C150" s="123" t="s">
        <v>2058</v>
      </c>
      <c r="D150" s="141" t="s">
        <v>160</v>
      </c>
      <c r="E150" s="110">
        <v>159</v>
      </c>
      <c r="F150" s="110"/>
      <c r="G150" s="110">
        <f t="shared" ref="G150:G152" si="36">F150*E150</f>
        <v>0</v>
      </c>
      <c r="H150" s="157" t="s">
        <v>811</v>
      </c>
      <c r="I150" s="110"/>
      <c r="J150" s="110"/>
      <c r="K150" s="110">
        <f t="shared" si="31"/>
        <v>0</v>
      </c>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outlineLevel="1" x14ac:dyDescent="0.2">
      <c r="A151" s="108" t="s">
        <v>1795</v>
      </c>
      <c r="B151" s="108" t="s">
        <v>2059</v>
      </c>
      <c r="C151" s="123" t="s">
        <v>2060</v>
      </c>
      <c r="D151" s="141" t="s">
        <v>160</v>
      </c>
      <c r="E151" s="110">
        <v>159</v>
      </c>
      <c r="F151" s="110"/>
      <c r="G151" s="110">
        <f t="shared" si="36"/>
        <v>0</v>
      </c>
      <c r="H151" s="157" t="s">
        <v>811</v>
      </c>
      <c r="I151" s="110"/>
      <c r="J151" s="110"/>
      <c r="K151" s="110">
        <f t="shared" si="31"/>
        <v>0</v>
      </c>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ht="22.5" outlineLevel="1" x14ac:dyDescent="0.2">
      <c r="A152" s="108" t="s">
        <v>2061</v>
      </c>
      <c r="B152" s="108" t="s">
        <v>2062</v>
      </c>
      <c r="C152" s="123" t="s">
        <v>2063</v>
      </c>
      <c r="D152" s="141" t="s">
        <v>160</v>
      </c>
      <c r="E152" s="110">
        <v>159</v>
      </c>
      <c r="F152" s="110"/>
      <c r="G152" s="110">
        <f t="shared" si="36"/>
        <v>0</v>
      </c>
      <c r="H152" s="157" t="s">
        <v>811</v>
      </c>
      <c r="I152" s="110"/>
      <c r="J152" s="110"/>
      <c r="K152" s="110">
        <f t="shared" si="31"/>
        <v>0</v>
      </c>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outlineLevel="1" x14ac:dyDescent="0.2">
      <c r="A153" s="108"/>
      <c r="B153" s="108" t="s">
        <v>134</v>
      </c>
      <c r="C153" s="124" t="s">
        <v>2064</v>
      </c>
      <c r="D153" s="142"/>
      <c r="E153" s="133" t="s">
        <v>134</v>
      </c>
      <c r="F153" s="110"/>
      <c r="G153" s="110"/>
      <c r="H153" s="157"/>
      <c r="I153" s="110"/>
      <c r="J153" s="110"/>
      <c r="K153" s="110">
        <f t="shared" si="31"/>
        <v>0</v>
      </c>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outlineLevel="1" x14ac:dyDescent="0.2">
      <c r="A154" s="108"/>
      <c r="B154" s="108" t="s">
        <v>134</v>
      </c>
      <c r="C154" s="124" t="s">
        <v>2065</v>
      </c>
      <c r="D154" s="142"/>
      <c r="E154" s="133">
        <v>159</v>
      </c>
      <c r="F154" s="110"/>
      <c r="G154" s="110"/>
      <c r="H154" s="157"/>
      <c r="I154" s="110"/>
      <c r="J154" s="110"/>
      <c r="K154" s="110">
        <f t="shared" si="31"/>
        <v>0</v>
      </c>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ht="22.5" outlineLevel="1" x14ac:dyDescent="0.2">
      <c r="A155" s="108" t="s">
        <v>2066</v>
      </c>
      <c r="B155" s="108" t="s">
        <v>2067</v>
      </c>
      <c r="C155" s="123" t="s">
        <v>2068</v>
      </c>
      <c r="D155" s="141" t="s">
        <v>160</v>
      </c>
      <c r="E155" s="110">
        <v>9</v>
      </c>
      <c r="F155" s="110"/>
      <c r="G155" s="110">
        <f t="shared" ref="G155" si="37">F155*E155</f>
        <v>0</v>
      </c>
      <c r="H155" s="157" t="s">
        <v>811</v>
      </c>
      <c r="I155" s="110"/>
      <c r="J155" s="110"/>
      <c r="K155" s="110">
        <f t="shared" si="31"/>
        <v>0</v>
      </c>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outlineLevel="1" x14ac:dyDescent="0.2">
      <c r="A156" s="108"/>
      <c r="B156" s="108" t="s">
        <v>134</v>
      </c>
      <c r="C156" s="124" t="s">
        <v>2069</v>
      </c>
      <c r="D156" s="142"/>
      <c r="E156" s="133" t="s">
        <v>134</v>
      </c>
      <c r="F156" s="110"/>
      <c r="G156" s="110"/>
      <c r="H156" s="157"/>
      <c r="I156" s="110"/>
      <c r="J156" s="110"/>
      <c r="K156" s="110">
        <f t="shared" si="31"/>
        <v>0</v>
      </c>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outlineLevel="1" x14ac:dyDescent="0.2">
      <c r="A157" s="108"/>
      <c r="B157" s="108" t="s">
        <v>134</v>
      </c>
      <c r="C157" s="124" t="s">
        <v>2070</v>
      </c>
      <c r="D157" s="142"/>
      <c r="E157" s="133">
        <v>9</v>
      </c>
      <c r="F157" s="110"/>
      <c r="G157" s="110"/>
      <c r="H157" s="157"/>
      <c r="I157" s="110"/>
      <c r="J157" s="110"/>
      <c r="K157" s="110">
        <f t="shared" si="31"/>
        <v>0</v>
      </c>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outlineLevel="1" x14ac:dyDescent="0.2">
      <c r="A158" s="108" t="s">
        <v>2071</v>
      </c>
      <c r="B158" s="108" t="s">
        <v>2072</v>
      </c>
      <c r="C158" s="123" t="s">
        <v>2073</v>
      </c>
      <c r="D158" s="141" t="s">
        <v>118</v>
      </c>
      <c r="E158" s="110">
        <v>3</v>
      </c>
      <c r="F158" s="110"/>
      <c r="G158" s="110">
        <f t="shared" ref="G158:G159" si="38">F158*E158</f>
        <v>0</v>
      </c>
      <c r="H158" s="157" t="s">
        <v>811</v>
      </c>
      <c r="I158" s="110"/>
      <c r="J158" s="110"/>
      <c r="K158" s="110">
        <f t="shared" si="31"/>
        <v>0</v>
      </c>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ht="22.5" outlineLevel="1" x14ac:dyDescent="0.2">
      <c r="A159" s="108" t="s">
        <v>2074</v>
      </c>
      <c r="B159" s="108" t="s">
        <v>2075</v>
      </c>
      <c r="C159" s="123" t="s">
        <v>2076</v>
      </c>
      <c r="D159" s="141" t="s">
        <v>160</v>
      </c>
      <c r="E159" s="110">
        <v>52.3</v>
      </c>
      <c r="F159" s="110"/>
      <c r="G159" s="110">
        <f t="shared" si="38"/>
        <v>0</v>
      </c>
      <c r="H159" s="157" t="s">
        <v>811</v>
      </c>
      <c r="I159" s="110"/>
      <c r="J159" s="110"/>
      <c r="K159" s="110">
        <f t="shared" si="31"/>
        <v>0</v>
      </c>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outlineLevel="1" x14ac:dyDescent="0.2">
      <c r="A160" s="108"/>
      <c r="B160" s="108" t="s">
        <v>134</v>
      </c>
      <c r="C160" s="124" t="s">
        <v>2077</v>
      </c>
      <c r="D160" s="142"/>
      <c r="E160" s="133">
        <v>10</v>
      </c>
      <c r="F160" s="110"/>
      <c r="G160" s="110"/>
      <c r="H160" s="157"/>
      <c r="I160" s="110"/>
      <c r="J160" s="110"/>
      <c r="K160" s="110">
        <f t="shared" si="31"/>
        <v>0</v>
      </c>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outlineLevel="1" x14ac:dyDescent="0.2">
      <c r="A161" s="108"/>
      <c r="B161" s="108" t="s">
        <v>134</v>
      </c>
      <c r="C161" s="124" t="s">
        <v>2078</v>
      </c>
      <c r="D161" s="142"/>
      <c r="E161" s="133">
        <v>33.5</v>
      </c>
      <c r="F161" s="110"/>
      <c r="G161" s="110"/>
      <c r="H161" s="157"/>
      <c r="I161" s="110"/>
      <c r="J161" s="110"/>
      <c r="K161" s="110">
        <f t="shared" si="31"/>
        <v>0</v>
      </c>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outlineLevel="1" x14ac:dyDescent="0.2">
      <c r="A162" s="108"/>
      <c r="B162" s="108" t="s">
        <v>134</v>
      </c>
      <c r="C162" s="124" t="s">
        <v>2079</v>
      </c>
      <c r="D162" s="142"/>
      <c r="E162" s="133" t="s">
        <v>134</v>
      </c>
      <c r="F162" s="110"/>
      <c r="G162" s="110"/>
      <c r="H162" s="157"/>
      <c r="I162" s="110"/>
      <c r="J162" s="110"/>
      <c r="K162" s="110">
        <f t="shared" si="31"/>
        <v>0</v>
      </c>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outlineLevel="1" x14ac:dyDescent="0.2">
      <c r="A163" s="108"/>
      <c r="B163" s="108" t="s">
        <v>134</v>
      </c>
      <c r="C163" s="124" t="s">
        <v>2080</v>
      </c>
      <c r="D163" s="142"/>
      <c r="E163" s="133">
        <v>8.8000000000000007</v>
      </c>
      <c r="F163" s="110"/>
      <c r="G163" s="110"/>
      <c r="H163" s="157"/>
      <c r="I163" s="110"/>
      <c r="J163" s="110"/>
      <c r="K163" s="110">
        <f t="shared" si="31"/>
        <v>0</v>
      </c>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outlineLevel="1" x14ac:dyDescent="0.2">
      <c r="A164" s="108"/>
      <c r="B164" s="108" t="s">
        <v>134</v>
      </c>
      <c r="C164" s="124" t="s">
        <v>1915</v>
      </c>
      <c r="D164" s="142"/>
      <c r="E164" s="133">
        <v>52.3</v>
      </c>
      <c r="F164" s="110"/>
      <c r="G164" s="110"/>
      <c r="H164" s="157"/>
      <c r="I164" s="110"/>
      <c r="J164" s="110"/>
      <c r="K164" s="110">
        <f t="shared" si="31"/>
        <v>0</v>
      </c>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outlineLevel="1" x14ac:dyDescent="0.2">
      <c r="A165" s="108" t="s">
        <v>2081</v>
      </c>
      <c r="B165" s="108" t="s">
        <v>2082</v>
      </c>
      <c r="C165" s="123" t="s">
        <v>2083</v>
      </c>
      <c r="D165" s="141" t="s">
        <v>160</v>
      </c>
      <c r="E165" s="110">
        <v>53.869</v>
      </c>
      <c r="F165" s="110"/>
      <c r="G165" s="110">
        <f t="shared" ref="G165" si="39">F165*E165</f>
        <v>0</v>
      </c>
      <c r="H165" s="157" t="s">
        <v>811</v>
      </c>
      <c r="I165" s="110"/>
      <c r="J165" s="110"/>
      <c r="K165" s="110">
        <f t="shared" si="31"/>
        <v>0</v>
      </c>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outlineLevel="1" x14ac:dyDescent="0.2">
      <c r="A166" s="108"/>
      <c r="B166" s="108"/>
      <c r="C166" s="124" t="s">
        <v>2084</v>
      </c>
      <c r="D166" s="142"/>
      <c r="E166" s="133">
        <v>53.869</v>
      </c>
      <c r="F166" s="110"/>
      <c r="G166" s="110"/>
      <c r="H166" s="157"/>
      <c r="I166" s="110"/>
      <c r="J166" s="110"/>
      <c r="K166" s="110">
        <f t="shared" si="31"/>
        <v>0</v>
      </c>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ht="22.5" outlineLevel="1" x14ac:dyDescent="0.2">
      <c r="A167" s="108" t="s">
        <v>2085</v>
      </c>
      <c r="B167" s="108" t="s">
        <v>2086</v>
      </c>
      <c r="C167" s="123" t="s">
        <v>2087</v>
      </c>
      <c r="D167" s="141" t="s">
        <v>160</v>
      </c>
      <c r="E167" s="110">
        <v>108</v>
      </c>
      <c r="F167" s="110"/>
      <c r="G167" s="110">
        <f t="shared" ref="G167" si="40">F167*E167</f>
        <v>0</v>
      </c>
      <c r="H167" s="157" t="s">
        <v>811</v>
      </c>
      <c r="I167" s="110"/>
      <c r="J167" s="110"/>
      <c r="K167" s="110">
        <f t="shared" si="31"/>
        <v>0</v>
      </c>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outlineLevel="1" x14ac:dyDescent="0.2">
      <c r="A168" s="108"/>
      <c r="B168" s="108" t="s">
        <v>134</v>
      </c>
      <c r="C168" s="124" t="s">
        <v>2088</v>
      </c>
      <c r="D168" s="142"/>
      <c r="E168" s="133" t="s">
        <v>134</v>
      </c>
      <c r="F168" s="110"/>
      <c r="G168" s="110"/>
      <c r="H168" s="157"/>
      <c r="I168" s="110"/>
      <c r="J168" s="110"/>
      <c r="K168" s="110">
        <f t="shared" si="31"/>
        <v>0</v>
      </c>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outlineLevel="1" x14ac:dyDescent="0.2">
      <c r="A169" s="108"/>
      <c r="B169" s="108" t="s">
        <v>134</v>
      </c>
      <c r="C169" s="124" t="s">
        <v>2089</v>
      </c>
      <c r="D169" s="142"/>
      <c r="E169" s="133">
        <v>108</v>
      </c>
      <c r="F169" s="110"/>
      <c r="G169" s="110"/>
      <c r="H169" s="157"/>
      <c r="I169" s="110"/>
      <c r="J169" s="110"/>
      <c r="K169" s="110">
        <f t="shared" si="31"/>
        <v>0</v>
      </c>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outlineLevel="1" x14ac:dyDescent="0.2">
      <c r="A170" s="108" t="s">
        <v>2090</v>
      </c>
      <c r="B170" s="108" t="s">
        <v>2091</v>
      </c>
      <c r="C170" s="123" t="s">
        <v>2092</v>
      </c>
      <c r="D170" s="141" t="s">
        <v>160</v>
      </c>
      <c r="E170" s="110">
        <v>110.16</v>
      </c>
      <c r="F170" s="110"/>
      <c r="G170" s="110">
        <f t="shared" ref="G170" si="41">F170*E170</f>
        <v>0</v>
      </c>
      <c r="H170" s="157" t="s">
        <v>134</v>
      </c>
      <c r="I170" s="110"/>
      <c r="J170" s="110"/>
      <c r="K170" s="110">
        <f t="shared" si="31"/>
        <v>0</v>
      </c>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outlineLevel="1" x14ac:dyDescent="0.2">
      <c r="A171" s="108"/>
      <c r="B171" s="108"/>
      <c r="C171" s="124" t="s">
        <v>2093</v>
      </c>
      <c r="D171" s="142"/>
      <c r="E171" s="133">
        <v>110.16</v>
      </c>
      <c r="F171" s="110"/>
      <c r="G171" s="110"/>
      <c r="H171" s="157"/>
      <c r="I171" s="110"/>
      <c r="J171" s="110"/>
      <c r="K171" s="110">
        <f t="shared" si="31"/>
        <v>0</v>
      </c>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ht="22.5" outlineLevel="1" x14ac:dyDescent="0.2">
      <c r="A172" s="108" t="s">
        <v>2094</v>
      </c>
      <c r="B172" s="108" t="s">
        <v>2095</v>
      </c>
      <c r="C172" s="123" t="s">
        <v>2096</v>
      </c>
      <c r="D172" s="141" t="s">
        <v>160</v>
      </c>
      <c r="E172" s="110">
        <v>781.5</v>
      </c>
      <c r="F172" s="110"/>
      <c r="G172" s="110">
        <f t="shared" ref="G172" si="42">F172*E172</f>
        <v>0</v>
      </c>
      <c r="H172" s="157" t="s">
        <v>811</v>
      </c>
      <c r="I172" s="110"/>
      <c r="J172" s="110"/>
      <c r="K172" s="110">
        <f t="shared" si="31"/>
        <v>0</v>
      </c>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outlineLevel="1" x14ac:dyDescent="0.2">
      <c r="A173" s="108"/>
      <c r="B173" s="108" t="s">
        <v>134</v>
      </c>
      <c r="C173" s="124" t="s">
        <v>2097</v>
      </c>
      <c r="D173" s="142"/>
      <c r="E173" s="133" t="s">
        <v>134</v>
      </c>
      <c r="F173" s="110"/>
      <c r="G173" s="110"/>
      <c r="H173" s="157"/>
      <c r="I173" s="110"/>
      <c r="J173" s="110"/>
      <c r="K173" s="110">
        <f t="shared" si="31"/>
        <v>0</v>
      </c>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outlineLevel="1" x14ac:dyDescent="0.2">
      <c r="A174" s="108"/>
      <c r="B174" s="108" t="s">
        <v>134</v>
      </c>
      <c r="C174" s="124" t="s">
        <v>2098</v>
      </c>
      <c r="D174" s="142"/>
      <c r="E174" s="133">
        <v>781.5</v>
      </c>
      <c r="F174" s="110"/>
      <c r="G174" s="110"/>
      <c r="H174" s="157"/>
      <c r="I174" s="110"/>
      <c r="J174" s="110"/>
      <c r="K174" s="110">
        <f t="shared" si="31"/>
        <v>0</v>
      </c>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outlineLevel="1" x14ac:dyDescent="0.2">
      <c r="A175" s="108" t="s">
        <v>2099</v>
      </c>
      <c r="B175" s="108" t="s">
        <v>2100</v>
      </c>
      <c r="C175" s="123" t="s">
        <v>2101</v>
      </c>
      <c r="D175" s="141" t="s">
        <v>160</v>
      </c>
      <c r="E175" s="110">
        <v>797.13</v>
      </c>
      <c r="F175" s="110"/>
      <c r="G175" s="110">
        <f t="shared" ref="G175" si="43">F175*E175</f>
        <v>0</v>
      </c>
      <c r="H175" s="157" t="s">
        <v>811</v>
      </c>
      <c r="I175" s="110"/>
      <c r="J175" s="110"/>
      <c r="K175" s="110">
        <f t="shared" si="31"/>
        <v>0</v>
      </c>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outlineLevel="1" x14ac:dyDescent="0.2">
      <c r="A176" s="108"/>
      <c r="B176" s="108"/>
      <c r="C176" s="124" t="s">
        <v>2102</v>
      </c>
      <c r="D176" s="142"/>
      <c r="E176" s="133">
        <v>797.13</v>
      </c>
      <c r="F176" s="110"/>
      <c r="G176" s="110"/>
      <c r="H176" s="157"/>
      <c r="I176" s="110"/>
      <c r="J176" s="110"/>
      <c r="K176" s="110">
        <f t="shared" si="31"/>
        <v>0</v>
      </c>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outlineLevel="1" x14ac:dyDescent="0.2">
      <c r="A177" s="109" t="s">
        <v>114</v>
      </c>
      <c r="B177" s="195" t="s">
        <v>1756</v>
      </c>
      <c r="C177" s="125" t="s">
        <v>2103</v>
      </c>
      <c r="D177" s="143"/>
      <c r="E177" s="111"/>
      <c r="F177" s="111"/>
      <c r="G177" s="111">
        <f>SUM(G178:G203)</f>
        <v>0</v>
      </c>
      <c r="H177" s="158"/>
      <c r="I177" s="111"/>
      <c r="J177" s="111"/>
      <c r="K177" s="111">
        <f t="shared" si="31"/>
        <v>0</v>
      </c>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outlineLevel="1" x14ac:dyDescent="0.2">
      <c r="A178" s="108" t="s">
        <v>2104</v>
      </c>
      <c r="B178" s="108" t="s">
        <v>2105</v>
      </c>
      <c r="C178" s="123" t="s">
        <v>2106</v>
      </c>
      <c r="D178" s="141" t="s">
        <v>118</v>
      </c>
      <c r="E178" s="110">
        <v>1</v>
      </c>
      <c r="F178" s="110"/>
      <c r="G178" s="110">
        <f t="shared" ref="G178:G179" si="44">F178*E178</f>
        <v>0</v>
      </c>
      <c r="H178" s="157" t="s">
        <v>811</v>
      </c>
      <c r="I178" s="110"/>
      <c r="J178" s="110"/>
      <c r="K178" s="110">
        <f t="shared" si="31"/>
        <v>0</v>
      </c>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outlineLevel="1" x14ac:dyDescent="0.2">
      <c r="A179" s="108" t="s">
        <v>2107</v>
      </c>
      <c r="B179" s="108" t="s">
        <v>2108</v>
      </c>
      <c r="C179" s="123" t="s">
        <v>2109</v>
      </c>
      <c r="D179" s="141" t="s">
        <v>179</v>
      </c>
      <c r="E179" s="110">
        <v>2.8</v>
      </c>
      <c r="F179" s="110"/>
      <c r="G179" s="110">
        <f t="shared" si="44"/>
        <v>0</v>
      </c>
      <c r="H179" s="157" t="s">
        <v>811</v>
      </c>
      <c r="I179" s="110"/>
      <c r="J179" s="110"/>
      <c r="K179" s="110">
        <f t="shared" si="31"/>
        <v>0</v>
      </c>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outlineLevel="1" x14ac:dyDescent="0.2">
      <c r="A180" s="108"/>
      <c r="B180" s="108" t="s">
        <v>134</v>
      </c>
      <c r="C180" s="124" t="s">
        <v>2110</v>
      </c>
      <c r="D180" s="142"/>
      <c r="E180" s="133" t="s">
        <v>134</v>
      </c>
      <c r="F180" s="110"/>
      <c r="G180" s="110"/>
      <c r="H180" s="157"/>
      <c r="I180" s="110"/>
      <c r="J180" s="110"/>
      <c r="K180" s="110">
        <f t="shared" si="31"/>
        <v>0</v>
      </c>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outlineLevel="1" x14ac:dyDescent="0.2">
      <c r="A181" s="108"/>
      <c r="B181" s="108" t="s">
        <v>134</v>
      </c>
      <c r="C181" s="124" t="s">
        <v>2111</v>
      </c>
      <c r="D181" s="142"/>
      <c r="E181" s="133">
        <v>2.8</v>
      </c>
      <c r="F181" s="110"/>
      <c r="G181" s="110"/>
      <c r="H181" s="157"/>
      <c r="I181" s="110"/>
      <c r="J181" s="110"/>
      <c r="K181" s="110">
        <f t="shared" si="31"/>
        <v>0</v>
      </c>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ht="22.5" outlineLevel="1" x14ac:dyDescent="0.2">
      <c r="A182" s="108" t="s">
        <v>2112</v>
      </c>
      <c r="B182" s="108" t="s">
        <v>2113</v>
      </c>
      <c r="C182" s="123" t="s">
        <v>2114</v>
      </c>
      <c r="D182" s="141" t="s">
        <v>179</v>
      </c>
      <c r="E182" s="110">
        <v>25.4</v>
      </c>
      <c r="F182" s="110"/>
      <c r="G182" s="110">
        <f t="shared" ref="G182" si="45">F182*E182</f>
        <v>0</v>
      </c>
      <c r="H182" s="157" t="s">
        <v>811</v>
      </c>
      <c r="I182" s="110"/>
      <c r="J182" s="110"/>
      <c r="K182" s="110">
        <f t="shared" si="31"/>
        <v>0</v>
      </c>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ht="22.5" outlineLevel="1" x14ac:dyDescent="0.2">
      <c r="A183" s="108"/>
      <c r="B183" s="108" t="s">
        <v>134</v>
      </c>
      <c r="C183" s="124" t="s">
        <v>2115</v>
      </c>
      <c r="D183" s="142"/>
      <c r="E183" s="133" t="s">
        <v>134</v>
      </c>
      <c r="F183" s="110"/>
      <c r="G183" s="110"/>
      <c r="H183" s="157"/>
      <c r="I183" s="110"/>
      <c r="J183" s="110"/>
      <c r="K183" s="110">
        <f t="shared" si="31"/>
        <v>0</v>
      </c>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outlineLevel="1" x14ac:dyDescent="0.2">
      <c r="A184" s="108"/>
      <c r="B184" s="108" t="s">
        <v>134</v>
      </c>
      <c r="C184" s="124" t="s">
        <v>2116</v>
      </c>
      <c r="D184" s="142"/>
      <c r="E184" s="133">
        <v>4</v>
      </c>
      <c r="F184" s="110"/>
      <c r="G184" s="110"/>
      <c r="H184" s="157"/>
      <c r="I184" s="110"/>
      <c r="J184" s="110"/>
      <c r="K184" s="110">
        <f t="shared" si="31"/>
        <v>0</v>
      </c>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outlineLevel="1" x14ac:dyDescent="0.2">
      <c r="A185" s="108"/>
      <c r="B185" s="108" t="s">
        <v>134</v>
      </c>
      <c r="C185" s="124" t="s">
        <v>2117</v>
      </c>
      <c r="D185" s="142"/>
      <c r="E185" s="133" t="s">
        <v>134</v>
      </c>
      <c r="F185" s="110"/>
      <c r="G185" s="110"/>
      <c r="H185" s="157"/>
      <c r="I185" s="110"/>
      <c r="J185" s="110"/>
      <c r="K185" s="110">
        <f t="shared" si="31"/>
        <v>0</v>
      </c>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outlineLevel="1" x14ac:dyDescent="0.2">
      <c r="A186" s="108"/>
      <c r="B186" s="108" t="s">
        <v>134</v>
      </c>
      <c r="C186" s="124" t="s">
        <v>2118</v>
      </c>
      <c r="D186" s="142"/>
      <c r="E186" s="133">
        <v>21.4</v>
      </c>
      <c r="F186" s="110"/>
      <c r="G186" s="110"/>
      <c r="H186" s="157"/>
      <c r="I186" s="110"/>
      <c r="J186" s="110"/>
      <c r="K186" s="110">
        <f t="shared" si="31"/>
        <v>0</v>
      </c>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outlineLevel="1" x14ac:dyDescent="0.2">
      <c r="A187" s="108"/>
      <c r="B187" s="108" t="s">
        <v>134</v>
      </c>
      <c r="C187" s="124" t="s">
        <v>1915</v>
      </c>
      <c r="D187" s="142"/>
      <c r="E187" s="133">
        <v>25.4</v>
      </c>
      <c r="F187" s="110"/>
      <c r="G187" s="110"/>
      <c r="H187" s="157"/>
      <c r="I187" s="110"/>
      <c r="J187" s="110"/>
      <c r="K187" s="110">
        <f t="shared" si="31"/>
        <v>0</v>
      </c>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row>
    <row r="188" spans="1:47" outlineLevel="1" x14ac:dyDescent="0.2">
      <c r="A188" s="108" t="s">
        <v>2119</v>
      </c>
      <c r="B188" s="108" t="s">
        <v>2120</v>
      </c>
      <c r="C188" s="123" t="s">
        <v>2121</v>
      </c>
      <c r="D188" s="141" t="s">
        <v>179</v>
      </c>
      <c r="E188" s="110">
        <v>63</v>
      </c>
      <c r="F188" s="110"/>
      <c r="G188" s="110">
        <f t="shared" ref="G188" si="46">F188*E188</f>
        <v>0</v>
      </c>
      <c r="H188" s="157" t="s">
        <v>811</v>
      </c>
      <c r="I188" s="110"/>
      <c r="J188" s="110"/>
      <c r="K188" s="110">
        <f t="shared" si="31"/>
        <v>0</v>
      </c>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outlineLevel="1" x14ac:dyDescent="0.2">
      <c r="A189" s="108"/>
      <c r="B189" s="108" t="s">
        <v>134</v>
      </c>
      <c r="C189" s="124" t="s">
        <v>2011</v>
      </c>
      <c r="D189" s="142"/>
      <c r="E189" s="133">
        <v>63</v>
      </c>
      <c r="F189" s="110"/>
      <c r="G189" s="110"/>
      <c r="H189" s="157"/>
      <c r="I189" s="110"/>
      <c r="J189" s="110"/>
      <c r="K189" s="110">
        <f t="shared" si="31"/>
        <v>0</v>
      </c>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outlineLevel="1" x14ac:dyDescent="0.2">
      <c r="A190" s="108" t="s">
        <v>2122</v>
      </c>
      <c r="B190" s="108" t="s">
        <v>2123</v>
      </c>
      <c r="C190" s="123" t="s">
        <v>2124</v>
      </c>
      <c r="D190" s="141" t="s">
        <v>118</v>
      </c>
      <c r="E190" s="110">
        <v>1</v>
      </c>
      <c r="F190" s="110"/>
      <c r="G190" s="110">
        <f t="shared" ref="G190:G200" si="47">F190*E190</f>
        <v>0</v>
      </c>
      <c r="H190" s="157" t="s">
        <v>811</v>
      </c>
      <c r="I190" s="110"/>
      <c r="J190" s="110"/>
      <c r="K190" s="110">
        <f t="shared" si="31"/>
        <v>0</v>
      </c>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ht="22.5" outlineLevel="1" x14ac:dyDescent="0.2">
      <c r="A191" s="108" t="s">
        <v>2125</v>
      </c>
      <c r="B191" s="108" t="s">
        <v>2126</v>
      </c>
      <c r="C191" s="123" t="s">
        <v>2127</v>
      </c>
      <c r="D191" s="141" t="s">
        <v>118</v>
      </c>
      <c r="E191" s="110">
        <v>1</v>
      </c>
      <c r="F191" s="110"/>
      <c r="G191" s="110">
        <f t="shared" si="47"/>
        <v>0</v>
      </c>
      <c r="H191" s="157" t="s">
        <v>811</v>
      </c>
      <c r="I191" s="110"/>
      <c r="J191" s="110"/>
      <c r="K191" s="110">
        <f t="shared" si="31"/>
        <v>0</v>
      </c>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ht="22.5" outlineLevel="1" x14ac:dyDescent="0.2">
      <c r="A192" s="108" t="s">
        <v>56</v>
      </c>
      <c r="B192" s="108" t="s">
        <v>2128</v>
      </c>
      <c r="C192" s="123" t="s">
        <v>2129</v>
      </c>
      <c r="D192" s="141" t="s">
        <v>118</v>
      </c>
      <c r="E192" s="110">
        <v>1</v>
      </c>
      <c r="F192" s="110"/>
      <c r="G192" s="110">
        <f t="shared" si="47"/>
        <v>0</v>
      </c>
      <c r="H192" s="157" t="s">
        <v>811</v>
      </c>
      <c r="I192" s="110"/>
      <c r="J192" s="110"/>
      <c r="K192" s="110">
        <f t="shared" si="31"/>
        <v>0</v>
      </c>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ht="22.5" outlineLevel="1" x14ac:dyDescent="0.2">
      <c r="A193" s="108" t="s">
        <v>58</v>
      </c>
      <c r="B193" s="108" t="s">
        <v>2130</v>
      </c>
      <c r="C193" s="123" t="s">
        <v>2131</v>
      </c>
      <c r="D193" s="141" t="s">
        <v>118</v>
      </c>
      <c r="E193" s="110">
        <v>1</v>
      </c>
      <c r="F193" s="110"/>
      <c r="G193" s="110">
        <f t="shared" si="47"/>
        <v>0</v>
      </c>
      <c r="H193" s="157" t="s">
        <v>811</v>
      </c>
      <c r="I193" s="110"/>
      <c r="J193" s="110"/>
      <c r="K193" s="110">
        <f t="shared" si="31"/>
        <v>0</v>
      </c>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ht="22.5" outlineLevel="1" x14ac:dyDescent="0.2">
      <c r="A194" s="108" t="s">
        <v>60</v>
      </c>
      <c r="B194" s="108" t="s">
        <v>2132</v>
      </c>
      <c r="C194" s="123" t="s">
        <v>2133</v>
      </c>
      <c r="D194" s="141" t="s">
        <v>118</v>
      </c>
      <c r="E194" s="110">
        <v>1</v>
      </c>
      <c r="F194" s="110"/>
      <c r="G194" s="110">
        <f t="shared" si="47"/>
        <v>0</v>
      </c>
      <c r="H194" s="157" t="s">
        <v>811</v>
      </c>
      <c r="I194" s="110"/>
      <c r="J194" s="110"/>
      <c r="K194" s="110">
        <f t="shared" si="31"/>
        <v>0</v>
      </c>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outlineLevel="1" x14ac:dyDescent="0.2">
      <c r="A195" s="108" t="s">
        <v>2134</v>
      </c>
      <c r="B195" s="108" t="s">
        <v>2135</v>
      </c>
      <c r="C195" s="123" t="s">
        <v>2540</v>
      </c>
      <c r="D195" s="141" t="s">
        <v>118</v>
      </c>
      <c r="E195" s="110">
        <v>1</v>
      </c>
      <c r="F195" s="110"/>
      <c r="G195" s="110">
        <f t="shared" si="47"/>
        <v>0</v>
      </c>
      <c r="H195" s="157" t="s">
        <v>810</v>
      </c>
      <c r="I195" s="110"/>
      <c r="J195" s="110"/>
      <c r="K195" s="110">
        <f t="shared" si="31"/>
        <v>0</v>
      </c>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ht="22.5" outlineLevel="1" x14ac:dyDescent="0.2">
      <c r="A196" s="108" t="s">
        <v>2136</v>
      </c>
      <c r="B196" s="108" t="s">
        <v>2137</v>
      </c>
      <c r="C196" s="123" t="s">
        <v>2138</v>
      </c>
      <c r="D196" s="141" t="s">
        <v>118</v>
      </c>
      <c r="E196" s="110">
        <v>1</v>
      </c>
      <c r="F196" s="110"/>
      <c r="G196" s="110">
        <f t="shared" si="47"/>
        <v>0</v>
      </c>
      <c r="H196" s="157" t="s">
        <v>811</v>
      </c>
      <c r="I196" s="110"/>
      <c r="J196" s="110"/>
      <c r="K196" s="110">
        <f t="shared" si="31"/>
        <v>0</v>
      </c>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ht="22.5" outlineLevel="1" x14ac:dyDescent="0.2">
      <c r="A197" s="108" t="s">
        <v>2139</v>
      </c>
      <c r="B197" s="108" t="s">
        <v>2140</v>
      </c>
      <c r="C197" s="123" t="s">
        <v>2141</v>
      </c>
      <c r="D197" s="141" t="s">
        <v>118</v>
      </c>
      <c r="E197" s="110">
        <v>1</v>
      </c>
      <c r="F197" s="110"/>
      <c r="G197" s="110">
        <f t="shared" si="47"/>
        <v>0</v>
      </c>
      <c r="H197" s="157" t="s">
        <v>811</v>
      </c>
      <c r="I197" s="110"/>
      <c r="J197" s="110"/>
      <c r="K197" s="110">
        <f t="shared" si="31"/>
        <v>0</v>
      </c>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ht="22.5" outlineLevel="1" x14ac:dyDescent="0.2">
      <c r="A198" s="108" t="s">
        <v>2142</v>
      </c>
      <c r="B198" s="108" t="s">
        <v>2143</v>
      </c>
      <c r="C198" s="123" t="s">
        <v>2144</v>
      </c>
      <c r="D198" s="141" t="s">
        <v>118</v>
      </c>
      <c r="E198" s="110">
        <v>1</v>
      </c>
      <c r="F198" s="110"/>
      <c r="G198" s="110">
        <f t="shared" si="47"/>
        <v>0</v>
      </c>
      <c r="H198" s="157" t="s">
        <v>811</v>
      </c>
      <c r="I198" s="110"/>
      <c r="J198" s="110"/>
      <c r="K198" s="110">
        <f t="shared" si="31"/>
        <v>0</v>
      </c>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ht="22.5" outlineLevel="1" x14ac:dyDescent="0.2">
      <c r="A199" s="108" t="s">
        <v>2145</v>
      </c>
      <c r="B199" s="108" t="s">
        <v>2146</v>
      </c>
      <c r="C199" s="123" t="s">
        <v>2147</v>
      </c>
      <c r="D199" s="141" t="s">
        <v>118</v>
      </c>
      <c r="E199" s="110">
        <v>1</v>
      </c>
      <c r="F199" s="110"/>
      <c r="G199" s="110">
        <f t="shared" si="47"/>
        <v>0</v>
      </c>
      <c r="H199" s="157" t="s">
        <v>811</v>
      </c>
      <c r="I199" s="110"/>
      <c r="J199" s="110"/>
      <c r="K199" s="110">
        <f t="shared" si="31"/>
        <v>0</v>
      </c>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outlineLevel="1" x14ac:dyDescent="0.2">
      <c r="A200" s="108" t="s">
        <v>2148</v>
      </c>
      <c r="B200" s="108" t="s">
        <v>2149</v>
      </c>
      <c r="C200" s="123" t="s">
        <v>2150</v>
      </c>
      <c r="D200" s="141" t="s">
        <v>118</v>
      </c>
      <c r="E200" s="110">
        <v>2</v>
      </c>
      <c r="F200" s="110"/>
      <c r="G200" s="110">
        <f t="shared" si="47"/>
        <v>0</v>
      </c>
      <c r="H200" s="157" t="s">
        <v>811</v>
      </c>
      <c r="I200" s="110"/>
      <c r="J200" s="110"/>
      <c r="K200" s="110">
        <f t="shared" si="31"/>
        <v>0</v>
      </c>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outlineLevel="1" x14ac:dyDescent="0.2">
      <c r="A201" s="108"/>
      <c r="B201" s="108" t="s">
        <v>134</v>
      </c>
      <c r="C201" s="124" t="s">
        <v>2151</v>
      </c>
      <c r="D201" s="142"/>
      <c r="E201" s="133" t="s">
        <v>134</v>
      </c>
      <c r="F201" s="110"/>
      <c r="G201" s="110"/>
      <c r="H201" s="157"/>
      <c r="I201" s="110"/>
      <c r="J201" s="110"/>
      <c r="K201" s="110">
        <f t="shared" ref="K201:K264" si="48">G201</f>
        <v>0</v>
      </c>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outlineLevel="1" x14ac:dyDescent="0.2">
      <c r="A202" s="108"/>
      <c r="B202" s="108" t="s">
        <v>134</v>
      </c>
      <c r="C202" s="124" t="s">
        <v>46</v>
      </c>
      <c r="D202" s="142"/>
      <c r="E202" s="133">
        <v>2</v>
      </c>
      <c r="F202" s="110"/>
      <c r="G202" s="110"/>
      <c r="H202" s="157"/>
      <c r="I202" s="110"/>
      <c r="J202" s="110"/>
      <c r="K202" s="110">
        <f t="shared" si="48"/>
        <v>0</v>
      </c>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outlineLevel="1" x14ac:dyDescent="0.2">
      <c r="A203" s="108" t="s">
        <v>2152</v>
      </c>
      <c r="B203" s="108" t="s">
        <v>2153</v>
      </c>
      <c r="C203" s="123" t="s">
        <v>2154</v>
      </c>
      <c r="D203" s="141" t="s">
        <v>118</v>
      </c>
      <c r="E203" s="110">
        <v>1</v>
      </c>
      <c r="F203" s="110"/>
      <c r="G203" s="110">
        <f t="shared" ref="G203" si="49">F203*E203</f>
        <v>0</v>
      </c>
      <c r="H203" s="157" t="s">
        <v>811</v>
      </c>
      <c r="I203" s="110"/>
      <c r="J203" s="110"/>
      <c r="K203" s="110">
        <f t="shared" si="48"/>
        <v>0</v>
      </c>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outlineLevel="1" x14ac:dyDescent="0.2">
      <c r="A204" s="109" t="s">
        <v>114</v>
      </c>
      <c r="B204" s="195">
        <v>9</v>
      </c>
      <c r="C204" s="125" t="s">
        <v>2155</v>
      </c>
      <c r="D204" s="143"/>
      <c r="E204" s="111"/>
      <c r="F204" s="111"/>
      <c r="G204" s="111">
        <f>SUM(G205:G267)</f>
        <v>0</v>
      </c>
      <c r="H204" s="158"/>
      <c r="I204" s="111"/>
      <c r="J204" s="111"/>
      <c r="K204" s="111">
        <f t="shared" si="48"/>
        <v>0</v>
      </c>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ht="22.5" outlineLevel="1" x14ac:dyDescent="0.2">
      <c r="A205" s="108" t="s">
        <v>2156</v>
      </c>
      <c r="B205" s="108" t="s">
        <v>2157</v>
      </c>
      <c r="C205" s="123" t="s">
        <v>2158</v>
      </c>
      <c r="D205" s="141" t="s">
        <v>118</v>
      </c>
      <c r="E205" s="110">
        <v>11</v>
      </c>
      <c r="F205" s="110"/>
      <c r="G205" s="110">
        <f t="shared" ref="G205:G209" si="50">F205*E205</f>
        <v>0</v>
      </c>
      <c r="H205" s="157" t="s">
        <v>811</v>
      </c>
      <c r="I205" s="110"/>
      <c r="J205" s="110"/>
      <c r="K205" s="110">
        <f t="shared" si="48"/>
        <v>0</v>
      </c>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outlineLevel="1" x14ac:dyDescent="0.2">
      <c r="A206" s="108" t="s">
        <v>2159</v>
      </c>
      <c r="B206" s="108" t="s">
        <v>2160</v>
      </c>
      <c r="C206" s="123" t="s">
        <v>2161</v>
      </c>
      <c r="D206" s="141" t="s">
        <v>118</v>
      </c>
      <c r="E206" s="110">
        <v>11</v>
      </c>
      <c r="F206" s="110"/>
      <c r="G206" s="110">
        <f t="shared" si="50"/>
        <v>0</v>
      </c>
      <c r="H206" s="157" t="s">
        <v>134</v>
      </c>
      <c r="I206" s="110"/>
      <c r="J206" s="110"/>
      <c r="K206" s="110">
        <f t="shared" si="48"/>
        <v>0</v>
      </c>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ht="22.5" outlineLevel="1" x14ac:dyDescent="0.2">
      <c r="A207" s="108" t="s">
        <v>2162</v>
      </c>
      <c r="B207" s="108" t="s">
        <v>2163</v>
      </c>
      <c r="C207" s="123" t="s">
        <v>2164</v>
      </c>
      <c r="D207" s="141" t="s">
        <v>118</v>
      </c>
      <c r="E207" s="110">
        <v>9</v>
      </c>
      <c r="F207" s="110"/>
      <c r="G207" s="110">
        <f t="shared" si="50"/>
        <v>0</v>
      </c>
      <c r="H207" s="157" t="s">
        <v>811</v>
      </c>
      <c r="I207" s="110"/>
      <c r="J207" s="110"/>
      <c r="K207" s="110">
        <f t="shared" si="48"/>
        <v>0</v>
      </c>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outlineLevel="1" x14ac:dyDescent="0.2">
      <c r="A208" s="108" t="s">
        <v>2165</v>
      </c>
      <c r="B208" s="108" t="s">
        <v>2166</v>
      </c>
      <c r="C208" s="123" t="s">
        <v>2167</v>
      </c>
      <c r="D208" s="141" t="s">
        <v>118</v>
      </c>
      <c r="E208" s="110">
        <v>9</v>
      </c>
      <c r="F208" s="110"/>
      <c r="G208" s="110">
        <f t="shared" si="50"/>
        <v>0</v>
      </c>
      <c r="H208" s="157" t="s">
        <v>811</v>
      </c>
      <c r="I208" s="110"/>
      <c r="J208" s="110"/>
      <c r="K208" s="110">
        <f t="shared" si="48"/>
        <v>0</v>
      </c>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ht="22.5" outlineLevel="1" x14ac:dyDescent="0.2">
      <c r="A209" s="108" t="s">
        <v>2168</v>
      </c>
      <c r="B209" s="108" t="s">
        <v>2169</v>
      </c>
      <c r="C209" s="123" t="s">
        <v>2170</v>
      </c>
      <c r="D209" s="141" t="s">
        <v>179</v>
      </c>
      <c r="E209" s="110">
        <v>36.5</v>
      </c>
      <c r="F209" s="110"/>
      <c r="G209" s="110">
        <f t="shared" si="50"/>
        <v>0</v>
      </c>
      <c r="H209" s="157" t="s">
        <v>811</v>
      </c>
      <c r="I209" s="110"/>
      <c r="J209" s="110"/>
      <c r="K209" s="110">
        <f t="shared" si="48"/>
        <v>0</v>
      </c>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outlineLevel="1" x14ac:dyDescent="0.2">
      <c r="A210" s="108"/>
      <c r="B210" s="108" t="s">
        <v>134</v>
      </c>
      <c r="C210" s="124" t="s">
        <v>2171</v>
      </c>
      <c r="D210" s="142"/>
      <c r="E210" s="133" t="s">
        <v>134</v>
      </c>
      <c r="F210" s="110"/>
      <c r="G210" s="110"/>
      <c r="H210" s="157"/>
      <c r="I210" s="110"/>
      <c r="J210" s="110"/>
      <c r="K210" s="110">
        <f t="shared" si="48"/>
        <v>0</v>
      </c>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outlineLevel="1" x14ac:dyDescent="0.2">
      <c r="A211" s="108"/>
      <c r="B211" s="108" t="s">
        <v>134</v>
      </c>
      <c r="C211" s="124" t="s">
        <v>2172</v>
      </c>
      <c r="D211" s="142"/>
      <c r="E211" s="133">
        <v>36.5</v>
      </c>
      <c r="F211" s="110"/>
      <c r="G211" s="110"/>
      <c r="H211" s="157"/>
      <c r="I211" s="110"/>
      <c r="J211" s="110"/>
      <c r="K211" s="110">
        <f t="shared" si="48"/>
        <v>0</v>
      </c>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ht="22.5" outlineLevel="1" x14ac:dyDescent="0.2">
      <c r="A212" s="108" t="s">
        <v>2173</v>
      </c>
      <c r="B212" s="108" t="s">
        <v>2174</v>
      </c>
      <c r="C212" s="123" t="s">
        <v>2175</v>
      </c>
      <c r="D212" s="141" t="s">
        <v>118</v>
      </c>
      <c r="E212" s="110">
        <v>1</v>
      </c>
      <c r="F212" s="110"/>
      <c r="G212" s="110">
        <f t="shared" ref="G212" si="51">F212*E212</f>
        <v>0</v>
      </c>
      <c r="H212" s="157" t="s">
        <v>811</v>
      </c>
      <c r="I212" s="110"/>
      <c r="J212" s="110"/>
      <c r="K212" s="110">
        <f t="shared" si="48"/>
        <v>0</v>
      </c>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outlineLevel="1" x14ac:dyDescent="0.2">
      <c r="A213" s="108"/>
      <c r="B213" s="108" t="s">
        <v>134</v>
      </c>
      <c r="C213" s="124" t="s">
        <v>2176</v>
      </c>
      <c r="D213" s="142"/>
      <c r="E213" s="133" t="s">
        <v>134</v>
      </c>
      <c r="F213" s="110"/>
      <c r="G213" s="110"/>
      <c r="H213" s="157"/>
      <c r="I213" s="110"/>
      <c r="J213" s="110"/>
      <c r="K213" s="110">
        <f t="shared" si="48"/>
        <v>0</v>
      </c>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outlineLevel="1" x14ac:dyDescent="0.2">
      <c r="A214" s="108"/>
      <c r="B214" s="108" t="s">
        <v>134</v>
      </c>
      <c r="C214" s="124" t="s">
        <v>44</v>
      </c>
      <c r="D214" s="142"/>
      <c r="E214" s="133">
        <v>1</v>
      </c>
      <c r="F214" s="110"/>
      <c r="G214" s="110"/>
      <c r="H214" s="157"/>
      <c r="I214" s="110"/>
      <c r="J214" s="110"/>
      <c r="K214" s="110">
        <f t="shared" si="48"/>
        <v>0</v>
      </c>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outlineLevel="1" x14ac:dyDescent="0.2">
      <c r="A215" s="108" t="s">
        <v>2177</v>
      </c>
      <c r="B215" s="108" t="s">
        <v>2178</v>
      </c>
      <c r="C215" s="123" t="s">
        <v>2179</v>
      </c>
      <c r="D215" s="141" t="s">
        <v>179</v>
      </c>
      <c r="E215" s="110">
        <v>36.5</v>
      </c>
      <c r="F215" s="110"/>
      <c r="G215" s="110">
        <f t="shared" ref="G215:G217" si="52">F215*E215</f>
        <v>0</v>
      </c>
      <c r="H215" s="157" t="s">
        <v>811</v>
      </c>
      <c r="I215" s="110"/>
      <c r="J215" s="110"/>
      <c r="K215" s="110">
        <f t="shared" si="48"/>
        <v>0</v>
      </c>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outlineLevel="1" x14ac:dyDescent="0.2">
      <c r="A216" s="108" t="s">
        <v>2180</v>
      </c>
      <c r="B216" s="108" t="s">
        <v>2181</v>
      </c>
      <c r="C216" s="123" t="s">
        <v>2182</v>
      </c>
      <c r="D216" s="141" t="s">
        <v>160</v>
      </c>
      <c r="E216" s="110">
        <v>1</v>
      </c>
      <c r="F216" s="110"/>
      <c r="G216" s="110">
        <f t="shared" si="52"/>
        <v>0</v>
      </c>
      <c r="H216" s="157" t="s">
        <v>811</v>
      </c>
      <c r="I216" s="110"/>
      <c r="J216" s="110"/>
      <c r="K216" s="110">
        <f t="shared" si="48"/>
        <v>0</v>
      </c>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ht="22.5" outlineLevel="1" x14ac:dyDescent="0.2">
      <c r="A217" s="108" t="s">
        <v>2183</v>
      </c>
      <c r="B217" s="108" t="s">
        <v>2184</v>
      </c>
      <c r="C217" s="123" t="s">
        <v>2185</v>
      </c>
      <c r="D217" s="141" t="s">
        <v>179</v>
      </c>
      <c r="E217" s="110">
        <v>52.6</v>
      </c>
      <c r="F217" s="110"/>
      <c r="G217" s="110">
        <f t="shared" si="52"/>
        <v>0</v>
      </c>
      <c r="H217" s="157" t="s">
        <v>811</v>
      </c>
      <c r="I217" s="110"/>
      <c r="J217" s="110"/>
      <c r="K217" s="110">
        <f t="shared" si="48"/>
        <v>0</v>
      </c>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outlineLevel="1" x14ac:dyDescent="0.2">
      <c r="A218" s="108"/>
      <c r="B218" s="108" t="s">
        <v>134</v>
      </c>
      <c r="C218" s="124" t="s">
        <v>2186</v>
      </c>
      <c r="D218" s="142"/>
      <c r="E218" s="133" t="s">
        <v>134</v>
      </c>
      <c r="F218" s="110"/>
      <c r="G218" s="110"/>
      <c r="H218" s="157"/>
      <c r="I218" s="110"/>
      <c r="J218" s="110"/>
      <c r="K218" s="110">
        <f t="shared" si="48"/>
        <v>0</v>
      </c>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outlineLevel="1" x14ac:dyDescent="0.2">
      <c r="A219" s="108"/>
      <c r="B219" s="108" t="s">
        <v>134</v>
      </c>
      <c r="C219" s="124" t="s">
        <v>2187</v>
      </c>
      <c r="D219" s="142"/>
      <c r="E219" s="133">
        <v>52.6</v>
      </c>
      <c r="F219" s="110"/>
      <c r="G219" s="110"/>
      <c r="H219" s="157"/>
      <c r="I219" s="110"/>
      <c r="J219" s="110"/>
      <c r="K219" s="110">
        <f t="shared" si="48"/>
        <v>0</v>
      </c>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outlineLevel="1" x14ac:dyDescent="0.2">
      <c r="A220" s="108" t="s">
        <v>2188</v>
      </c>
      <c r="B220" s="108" t="s">
        <v>2189</v>
      </c>
      <c r="C220" s="123" t="s">
        <v>2190</v>
      </c>
      <c r="D220" s="141" t="s">
        <v>160</v>
      </c>
      <c r="E220" s="110">
        <v>5.7859999999999996</v>
      </c>
      <c r="F220" s="110"/>
      <c r="G220" s="110">
        <f t="shared" ref="G220" si="53">F220*E220</f>
        <v>0</v>
      </c>
      <c r="H220" s="157" t="s">
        <v>811</v>
      </c>
      <c r="I220" s="110"/>
      <c r="J220" s="110"/>
      <c r="K220" s="110">
        <f t="shared" si="48"/>
        <v>0</v>
      </c>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row>
    <row r="221" spans="1:47" outlineLevel="1" x14ac:dyDescent="0.2">
      <c r="A221" s="108"/>
      <c r="B221" s="108"/>
      <c r="C221" s="124" t="s">
        <v>2191</v>
      </c>
      <c r="D221" s="142"/>
      <c r="E221" s="133">
        <v>5.7859999999999996</v>
      </c>
      <c r="F221" s="110"/>
      <c r="G221" s="110"/>
      <c r="H221" s="157"/>
      <c r="I221" s="110"/>
      <c r="J221" s="110"/>
      <c r="K221" s="110">
        <f t="shared" si="48"/>
        <v>0</v>
      </c>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row>
    <row r="222" spans="1:47" ht="22.5" outlineLevel="1" x14ac:dyDescent="0.2">
      <c r="A222" s="108" t="s">
        <v>2192</v>
      </c>
      <c r="B222" s="108" t="s">
        <v>2193</v>
      </c>
      <c r="C222" s="123" t="s">
        <v>2194</v>
      </c>
      <c r="D222" s="141" t="s">
        <v>179</v>
      </c>
      <c r="E222" s="110">
        <v>97</v>
      </c>
      <c r="F222" s="110"/>
      <c r="G222" s="110">
        <f t="shared" ref="G222" si="54">F222*E222</f>
        <v>0</v>
      </c>
      <c r="H222" s="157" t="s">
        <v>811</v>
      </c>
      <c r="I222" s="110"/>
      <c r="J222" s="110"/>
      <c r="K222" s="110">
        <f t="shared" si="48"/>
        <v>0</v>
      </c>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row>
    <row r="223" spans="1:47" outlineLevel="1" x14ac:dyDescent="0.2">
      <c r="A223" s="108"/>
      <c r="B223" s="108" t="s">
        <v>134</v>
      </c>
      <c r="C223" s="124" t="s">
        <v>2195</v>
      </c>
      <c r="D223" s="142"/>
      <c r="E223" s="133" t="s">
        <v>134</v>
      </c>
      <c r="F223" s="110"/>
      <c r="G223" s="110"/>
      <c r="H223" s="157"/>
      <c r="I223" s="110"/>
      <c r="J223" s="110"/>
      <c r="K223" s="110">
        <f t="shared" si="48"/>
        <v>0</v>
      </c>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row>
    <row r="224" spans="1:47" outlineLevel="1" x14ac:dyDescent="0.2">
      <c r="A224" s="108"/>
      <c r="B224" s="108" t="s">
        <v>134</v>
      </c>
      <c r="C224" s="124" t="s">
        <v>2196</v>
      </c>
      <c r="D224" s="142"/>
      <c r="E224" s="133">
        <v>96</v>
      </c>
      <c r="F224" s="110"/>
      <c r="G224" s="110"/>
      <c r="H224" s="157"/>
      <c r="I224" s="110"/>
      <c r="J224" s="110"/>
      <c r="K224" s="110">
        <f t="shared" si="48"/>
        <v>0</v>
      </c>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row>
    <row r="225" spans="1:47" outlineLevel="1" x14ac:dyDescent="0.2">
      <c r="A225" s="108"/>
      <c r="B225" s="108" t="s">
        <v>134</v>
      </c>
      <c r="C225" s="124" t="s">
        <v>2197</v>
      </c>
      <c r="D225" s="142"/>
      <c r="E225" s="133" t="s">
        <v>134</v>
      </c>
      <c r="F225" s="110"/>
      <c r="G225" s="110"/>
      <c r="H225" s="157"/>
      <c r="I225" s="110"/>
      <c r="J225" s="110"/>
      <c r="K225" s="110">
        <f t="shared" si="48"/>
        <v>0</v>
      </c>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row>
    <row r="226" spans="1:47" outlineLevel="1" x14ac:dyDescent="0.2">
      <c r="A226" s="108"/>
      <c r="B226" s="108" t="s">
        <v>134</v>
      </c>
      <c r="C226" s="124" t="s">
        <v>2198</v>
      </c>
      <c r="D226" s="142"/>
      <c r="E226" s="133">
        <v>1</v>
      </c>
      <c r="F226" s="110"/>
      <c r="G226" s="110"/>
      <c r="H226" s="157"/>
      <c r="I226" s="110"/>
      <c r="J226" s="110"/>
      <c r="K226" s="110">
        <f t="shared" si="48"/>
        <v>0</v>
      </c>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row>
    <row r="227" spans="1:47" outlineLevel="1" x14ac:dyDescent="0.2">
      <c r="A227" s="108"/>
      <c r="B227" s="108" t="s">
        <v>134</v>
      </c>
      <c r="C227" s="124" t="s">
        <v>1915</v>
      </c>
      <c r="D227" s="142"/>
      <c r="E227" s="133">
        <v>97</v>
      </c>
      <c r="F227" s="110"/>
      <c r="G227" s="110"/>
      <c r="H227" s="157"/>
      <c r="I227" s="110"/>
      <c r="J227" s="110"/>
      <c r="K227" s="110">
        <f t="shared" si="48"/>
        <v>0</v>
      </c>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row>
    <row r="228" spans="1:47" outlineLevel="1" x14ac:dyDescent="0.2">
      <c r="A228" s="108" t="s">
        <v>2199</v>
      </c>
      <c r="B228" s="108" t="s">
        <v>2200</v>
      </c>
      <c r="C228" s="123" t="s">
        <v>2201</v>
      </c>
      <c r="D228" s="141" t="s">
        <v>179</v>
      </c>
      <c r="E228" s="110">
        <v>97.92</v>
      </c>
      <c r="F228" s="110"/>
      <c r="G228" s="110">
        <f t="shared" ref="G228" si="55">F228*E228</f>
        <v>0</v>
      </c>
      <c r="H228" s="157" t="s">
        <v>811</v>
      </c>
      <c r="I228" s="110"/>
      <c r="J228" s="110"/>
      <c r="K228" s="110">
        <f t="shared" si="48"/>
        <v>0</v>
      </c>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row>
    <row r="229" spans="1:47" outlineLevel="1" x14ac:dyDescent="0.2">
      <c r="A229" s="108"/>
      <c r="B229" s="108"/>
      <c r="C229" s="124" t="s">
        <v>2202</v>
      </c>
      <c r="D229" s="142"/>
      <c r="E229" s="133">
        <v>97.92</v>
      </c>
      <c r="F229" s="110"/>
      <c r="G229" s="110"/>
      <c r="H229" s="157"/>
      <c r="I229" s="110"/>
      <c r="J229" s="110"/>
      <c r="K229" s="110">
        <f t="shared" si="48"/>
        <v>0</v>
      </c>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row>
    <row r="230" spans="1:47" outlineLevel="1" x14ac:dyDescent="0.2">
      <c r="A230" s="108" t="s">
        <v>2203</v>
      </c>
      <c r="B230" s="108" t="s">
        <v>2204</v>
      </c>
      <c r="C230" s="123" t="s">
        <v>2205</v>
      </c>
      <c r="D230" s="141" t="s">
        <v>179</v>
      </c>
      <c r="E230" s="110">
        <v>1</v>
      </c>
      <c r="F230" s="110"/>
      <c r="G230" s="110">
        <f t="shared" ref="G230:G231" si="56">F230*E230</f>
        <v>0</v>
      </c>
      <c r="H230" s="157" t="s">
        <v>811</v>
      </c>
      <c r="I230" s="110"/>
      <c r="J230" s="110"/>
      <c r="K230" s="110">
        <f t="shared" si="48"/>
        <v>0</v>
      </c>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row>
    <row r="231" spans="1:47" ht="22.5" outlineLevel="1" x14ac:dyDescent="0.2">
      <c r="A231" s="108" t="s">
        <v>2206</v>
      </c>
      <c r="B231" s="108" t="s">
        <v>2207</v>
      </c>
      <c r="C231" s="123" t="s">
        <v>2208</v>
      </c>
      <c r="D231" s="141" t="s">
        <v>179</v>
      </c>
      <c r="E231" s="110">
        <v>43</v>
      </c>
      <c r="F231" s="110"/>
      <c r="G231" s="110">
        <f t="shared" si="56"/>
        <v>0</v>
      </c>
      <c r="H231" s="157" t="s">
        <v>811</v>
      </c>
      <c r="I231" s="110"/>
      <c r="J231" s="110"/>
      <c r="K231" s="110">
        <f t="shared" si="48"/>
        <v>0</v>
      </c>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row>
    <row r="232" spans="1:47" outlineLevel="1" x14ac:dyDescent="0.2">
      <c r="A232" s="108"/>
      <c r="B232" s="108" t="s">
        <v>134</v>
      </c>
      <c r="C232" s="124" t="s">
        <v>2209</v>
      </c>
      <c r="D232" s="142"/>
      <c r="E232" s="133" t="s">
        <v>134</v>
      </c>
      <c r="F232" s="110"/>
      <c r="G232" s="110"/>
      <c r="H232" s="157"/>
      <c r="I232" s="110"/>
      <c r="J232" s="110"/>
      <c r="K232" s="110">
        <f t="shared" si="48"/>
        <v>0</v>
      </c>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row>
    <row r="233" spans="1:47" outlineLevel="1" x14ac:dyDescent="0.2">
      <c r="A233" s="108"/>
      <c r="B233" s="108" t="s">
        <v>134</v>
      </c>
      <c r="C233" s="124" t="s">
        <v>2210</v>
      </c>
      <c r="D233" s="142"/>
      <c r="E233" s="133">
        <v>43</v>
      </c>
      <c r="F233" s="110"/>
      <c r="G233" s="110"/>
      <c r="H233" s="157"/>
      <c r="I233" s="110"/>
      <c r="J233" s="110"/>
      <c r="K233" s="110">
        <f t="shared" si="48"/>
        <v>0</v>
      </c>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row>
    <row r="234" spans="1:47" outlineLevel="1" x14ac:dyDescent="0.2">
      <c r="A234" s="108" t="s">
        <v>2211</v>
      </c>
      <c r="B234" s="108" t="s">
        <v>2212</v>
      </c>
      <c r="C234" s="123" t="s">
        <v>2213</v>
      </c>
      <c r="D234" s="141" t="s">
        <v>179</v>
      </c>
      <c r="E234" s="110">
        <v>43.86</v>
      </c>
      <c r="F234" s="110"/>
      <c r="G234" s="110">
        <f t="shared" ref="G234" si="57">F234*E234</f>
        <v>0</v>
      </c>
      <c r="H234" s="157" t="s">
        <v>811</v>
      </c>
      <c r="I234" s="110"/>
      <c r="J234" s="110"/>
      <c r="K234" s="110">
        <f t="shared" si="48"/>
        <v>0</v>
      </c>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row>
    <row r="235" spans="1:47" outlineLevel="1" x14ac:dyDescent="0.2">
      <c r="A235" s="108"/>
      <c r="B235" s="108"/>
      <c r="C235" s="124" t="s">
        <v>2214</v>
      </c>
      <c r="D235" s="142"/>
      <c r="E235" s="133">
        <v>43.86</v>
      </c>
      <c r="F235" s="110"/>
      <c r="G235" s="110"/>
      <c r="H235" s="157"/>
      <c r="I235" s="110"/>
      <c r="J235" s="110"/>
      <c r="K235" s="110">
        <f t="shared" si="48"/>
        <v>0</v>
      </c>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row>
    <row r="236" spans="1:47" ht="22.5" outlineLevel="1" x14ac:dyDescent="0.2">
      <c r="A236" s="108" t="s">
        <v>2215</v>
      </c>
      <c r="B236" s="108" t="s">
        <v>2216</v>
      </c>
      <c r="C236" s="123" t="s">
        <v>2217</v>
      </c>
      <c r="D236" s="141" t="s">
        <v>179</v>
      </c>
      <c r="E236" s="110">
        <v>209.8</v>
      </c>
      <c r="F236" s="110"/>
      <c r="G236" s="110">
        <f t="shared" ref="G236" si="58">F236*E236</f>
        <v>0</v>
      </c>
      <c r="H236" s="157" t="s">
        <v>811</v>
      </c>
      <c r="I236" s="110"/>
      <c r="J236" s="110"/>
      <c r="K236" s="110">
        <f t="shared" si="48"/>
        <v>0</v>
      </c>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row>
    <row r="237" spans="1:47" outlineLevel="1" x14ac:dyDescent="0.2">
      <c r="A237" s="108"/>
      <c r="B237" s="108" t="s">
        <v>134</v>
      </c>
      <c r="C237" s="124" t="s">
        <v>2218</v>
      </c>
      <c r="D237" s="142"/>
      <c r="E237" s="133" t="s">
        <v>134</v>
      </c>
      <c r="F237" s="110"/>
      <c r="G237" s="110"/>
      <c r="H237" s="157"/>
      <c r="I237" s="110"/>
      <c r="J237" s="110"/>
      <c r="K237" s="110">
        <f t="shared" si="48"/>
        <v>0</v>
      </c>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row>
    <row r="238" spans="1:47" outlineLevel="1" x14ac:dyDescent="0.2">
      <c r="A238" s="108"/>
      <c r="B238" s="108" t="s">
        <v>134</v>
      </c>
      <c r="C238" s="124" t="s">
        <v>2219</v>
      </c>
      <c r="D238" s="142"/>
      <c r="E238" s="133">
        <v>81.7</v>
      </c>
      <c r="F238" s="110"/>
      <c r="G238" s="110"/>
      <c r="H238" s="157"/>
      <c r="I238" s="110"/>
      <c r="J238" s="110"/>
      <c r="K238" s="110">
        <f t="shared" si="48"/>
        <v>0</v>
      </c>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row>
    <row r="239" spans="1:47" outlineLevel="1" x14ac:dyDescent="0.2">
      <c r="A239" s="108"/>
      <c r="B239" s="108" t="s">
        <v>134</v>
      </c>
      <c r="C239" s="124" t="s">
        <v>2220</v>
      </c>
      <c r="D239" s="142"/>
      <c r="E239" s="133" t="s">
        <v>134</v>
      </c>
      <c r="F239" s="110"/>
      <c r="G239" s="110"/>
      <c r="H239" s="157"/>
      <c r="I239" s="110"/>
      <c r="J239" s="110"/>
      <c r="K239" s="110">
        <f t="shared" si="48"/>
        <v>0</v>
      </c>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row>
    <row r="240" spans="1:47" outlineLevel="1" x14ac:dyDescent="0.2">
      <c r="A240" s="108"/>
      <c r="B240" s="108" t="s">
        <v>134</v>
      </c>
      <c r="C240" s="124" t="s">
        <v>2221</v>
      </c>
      <c r="D240" s="142"/>
      <c r="E240" s="133">
        <v>128.1</v>
      </c>
      <c r="F240" s="110"/>
      <c r="G240" s="110"/>
      <c r="H240" s="157"/>
      <c r="I240" s="110"/>
      <c r="J240" s="110"/>
      <c r="K240" s="110">
        <f t="shared" si="48"/>
        <v>0</v>
      </c>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row>
    <row r="241" spans="1:47" outlineLevel="1" x14ac:dyDescent="0.2">
      <c r="A241" s="108"/>
      <c r="B241" s="108" t="s">
        <v>134</v>
      </c>
      <c r="C241" s="124" t="s">
        <v>1915</v>
      </c>
      <c r="D241" s="142"/>
      <c r="E241" s="133">
        <v>209.8</v>
      </c>
      <c r="F241" s="110"/>
      <c r="G241" s="110"/>
      <c r="H241" s="157"/>
      <c r="I241" s="110"/>
      <c r="J241" s="110"/>
      <c r="K241" s="110">
        <f t="shared" si="48"/>
        <v>0</v>
      </c>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row>
    <row r="242" spans="1:47" outlineLevel="1" x14ac:dyDescent="0.2">
      <c r="A242" s="108" t="s">
        <v>1797</v>
      </c>
      <c r="B242" s="108" t="s">
        <v>2222</v>
      </c>
      <c r="C242" s="123" t="s">
        <v>2223</v>
      </c>
      <c r="D242" s="141" t="s">
        <v>179</v>
      </c>
      <c r="E242" s="110">
        <v>83.334000000000003</v>
      </c>
      <c r="F242" s="110"/>
      <c r="G242" s="110">
        <f t="shared" ref="G242" si="59">F242*E242</f>
        <v>0</v>
      </c>
      <c r="H242" s="157" t="s">
        <v>811</v>
      </c>
      <c r="I242" s="110"/>
      <c r="J242" s="110"/>
      <c r="K242" s="110">
        <f t="shared" si="48"/>
        <v>0</v>
      </c>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row>
    <row r="243" spans="1:47" outlineLevel="1" x14ac:dyDescent="0.2">
      <c r="A243" s="108"/>
      <c r="B243" s="108"/>
      <c r="C243" s="124" t="s">
        <v>2224</v>
      </c>
      <c r="D243" s="142"/>
      <c r="E243" s="133">
        <v>83.334000000000003</v>
      </c>
      <c r="F243" s="110"/>
      <c r="G243" s="110"/>
      <c r="H243" s="157"/>
      <c r="I243" s="110"/>
      <c r="J243" s="110"/>
      <c r="K243" s="110">
        <f t="shared" si="48"/>
        <v>0</v>
      </c>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row>
    <row r="244" spans="1:47" outlineLevel="1" x14ac:dyDescent="0.2">
      <c r="A244" s="108" t="s">
        <v>2225</v>
      </c>
      <c r="B244" s="108" t="s">
        <v>2226</v>
      </c>
      <c r="C244" s="123" t="s">
        <v>2227</v>
      </c>
      <c r="D244" s="141" t="s">
        <v>179</v>
      </c>
      <c r="E244" s="110">
        <v>130.66200000000001</v>
      </c>
      <c r="F244" s="110"/>
      <c r="G244" s="110">
        <f t="shared" ref="G244" si="60">F244*E244</f>
        <v>0</v>
      </c>
      <c r="H244" s="157" t="s">
        <v>811</v>
      </c>
      <c r="I244" s="110"/>
      <c r="J244" s="110"/>
      <c r="K244" s="110">
        <f t="shared" si="48"/>
        <v>0</v>
      </c>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row>
    <row r="245" spans="1:47" outlineLevel="1" x14ac:dyDescent="0.2">
      <c r="A245" s="108"/>
      <c r="B245" s="108"/>
      <c r="C245" s="124" t="s">
        <v>2228</v>
      </c>
      <c r="D245" s="142"/>
      <c r="E245" s="133">
        <v>130.66200000000001</v>
      </c>
      <c r="F245" s="110"/>
      <c r="G245" s="110"/>
      <c r="H245" s="157"/>
      <c r="I245" s="110"/>
      <c r="J245" s="110"/>
      <c r="K245" s="110">
        <f t="shared" si="48"/>
        <v>0</v>
      </c>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row>
    <row r="246" spans="1:47" ht="22.5" outlineLevel="1" x14ac:dyDescent="0.2">
      <c r="A246" s="108" t="s">
        <v>1823</v>
      </c>
      <c r="B246" s="108" t="s">
        <v>2229</v>
      </c>
      <c r="C246" s="123" t="s">
        <v>2230</v>
      </c>
      <c r="D246" s="141" t="s">
        <v>179</v>
      </c>
      <c r="E246" s="110">
        <v>17.399999999999999</v>
      </c>
      <c r="F246" s="110"/>
      <c r="G246" s="110">
        <f t="shared" ref="G246" si="61">F246*E246</f>
        <v>0</v>
      </c>
      <c r="H246" s="157" t="s">
        <v>811</v>
      </c>
      <c r="I246" s="110"/>
      <c r="J246" s="110"/>
      <c r="K246" s="110">
        <f t="shared" si="48"/>
        <v>0</v>
      </c>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row>
    <row r="247" spans="1:47" outlineLevel="1" x14ac:dyDescent="0.2">
      <c r="A247" s="108"/>
      <c r="B247" s="108" t="s">
        <v>134</v>
      </c>
      <c r="C247" s="124" t="s">
        <v>2231</v>
      </c>
      <c r="D247" s="142"/>
      <c r="E247" s="133" t="s">
        <v>134</v>
      </c>
      <c r="F247" s="110"/>
      <c r="G247" s="110"/>
      <c r="H247" s="157"/>
      <c r="I247" s="110"/>
      <c r="J247" s="110"/>
      <c r="K247" s="110">
        <f t="shared" si="48"/>
        <v>0</v>
      </c>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row>
    <row r="248" spans="1:47" outlineLevel="1" x14ac:dyDescent="0.2">
      <c r="A248" s="108"/>
      <c r="B248" s="108" t="s">
        <v>134</v>
      </c>
      <c r="C248" s="124" t="s">
        <v>2232</v>
      </c>
      <c r="D248" s="142"/>
      <c r="E248" s="133">
        <v>17.399999999999999</v>
      </c>
      <c r="F248" s="110"/>
      <c r="G248" s="110"/>
      <c r="H248" s="157"/>
      <c r="I248" s="110"/>
      <c r="J248" s="110"/>
      <c r="K248" s="110">
        <f t="shared" si="48"/>
        <v>0</v>
      </c>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row>
    <row r="249" spans="1:47" ht="22.5" outlineLevel="1" x14ac:dyDescent="0.2">
      <c r="A249" s="108" t="s">
        <v>2233</v>
      </c>
      <c r="B249" s="108" t="s">
        <v>2234</v>
      </c>
      <c r="C249" s="123" t="s">
        <v>2235</v>
      </c>
      <c r="D249" s="141" t="s">
        <v>179</v>
      </c>
      <c r="E249" s="110">
        <v>8.6999999999999993</v>
      </c>
      <c r="F249" s="110"/>
      <c r="G249" s="110">
        <f t="shared" ref="G249:G250" si="62">F249*E249</f>
        <v>0</v>
      </c>
      <c r="H249" s="157" t="s">
        <v>811</v>
      </c>
      <c r="I249" s="110"/>
      <c r="J249" s="110"/>
      <c r="K249" s="110">
        <f t="shared" si="48"/>
        <v>0</v>
      </c>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row>
    <row r="250" spans="1:47" outlineLevel="1" x14ac:dyDescent="0.2">
      <c r="A250" s="108" t="s">
        <v>2236</v>
      </c>
      <c r="B250" s="108" t="s">
        <v>2237</v>
      </c>
      <c r="C250" s="123" t="s">
        <v>2238</v>
      </c>
      <c r="D250" s="141" t="s">
        <v>160</v>
      </c>
      <c r="E250" s="110">
        <v>92</v>
      </c>
      <c r="F250" s="110"/>
      <c r="G250" s="110">
        <f t="shared" si="62"/>
        <v>0</v>
      </c>
      <c r="H250" s="157" t="s">
        <v>811</v>
      </c>
      <c r="I250" s="110"/>
      <c r="J250" s="110"/>
      <c r="K250" s="110">
        <f t="shared" si="48"/>
        <v>0</v>
      </c>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row>
    <row r="251" spans="1:47" ht="22.5" outlineLevel="1" x14ac:dyDescent="0.2">
      <c r="A251" s="108"/>
      <c r="B251" s="108" t="s">
        <v>134</v>
      </c>
      <c r="C251" s="123" t="s">
        <v>2239</v>
      </c>
      <c r="D251" s="141"/>
      <c r="E251" s="110" t="s">
        <v>134</v>
      </c>
      <c r="F251" s="110"/>
      <c r="G251" s="110"/>
      <c r="H251" s="157"/>
      <c r="I251" s="110"/>
      <c r="J251" s="110"/>
      <c r="K251" s="110">
        <f t="shared" si="48"/>
        <v>0</v>
      </c>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row>
    <row r="252" spans="1:47" outlineLevel="1" x14ac:dyDescent="0.2">
      <c r="A252" s="108"/>
      <c r="B252" s="108" t="s">
        <v>134</v>
      </c>
      <c r="C252" s="124" t="s">
        <v>2027</v>
      </c>
      <c r="D252" s="142"/>
      <c r="E252" s="133">
        <v>92</v>
      </c>
      <c r="F252" s="110"/>
      <c r="G252" s="110"/>
      <c r="H252" s="157"/>
      <c r="I252" s="110"/>
      <c r="J252" s="110"/>
      <c r="K252" s="110">
        <f t="shared" si="48"/>
        <v>0</v>
      </c>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row>
    <row r="253" spans="1:47" ht="22.5" outlineLevel="1" x14ac:dyDescent="0.2">
      <c r="A253" s="108" t="s">
        <v>2240</v>
      </c>
      <c r="B253" s="108" t="s">
        <v>2241</v>
      </c>
      <c r="C253" s="123" t="s">
        <v>2242</v>
      </c>
      <c r="D253" s="141" t="s">
        <v>160</v>
      </c>
      <c r="E253" s="110">
        <v>1084.2</v>
      </c>
      <c r="F253" s="110"/>
      <c r="G253" s="110">
        <f t="shared" ref="G253" si="63">F253*E253</f>
        <v>0</v>
      </c>
      <c r="H253" s="157" t="s">
        <v>811</v>
      </c>
      <c r="I253" s="110"/>
      <c r="J253" s="110"/>
      <c r="K253" s="110">
        <f t="shared" si="48"/>
        <v>0</v>
      </c>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row>
    <row r="254" spans="1:47" outlineLevel="1" x14ac:dyDescent="0.2">
      <c r="A254" s="108"/>
      <c r="B254" s="108" t="s">
        <v>134</v>
      </c>
      <c r="C254" s="124" t="s">
        <v>2243</v>
      </c>
      <c r="D254" s="142"/>
      <c r="E254" s="133" t="s">
        <v>134</v>
      </c>
      <c r="F254" s="110"/>
      <c r="G254" s="110"/>
      <c r="H254" s="157"/>
      <c r="I254" s="110"/>
      <c r="J254" s="110"/>
      <c r="K254" s="110">
        <f t="shared" si="48"/>
        <v>0</v>
      </c>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row>
    <row r="255" spans="1:47" outlineLevel="1" x14ac:dyDescent="0.2">
      <c r="A255" s="108"/>
      <c r="B255" s="108" t="s">
        <v>134</v>
      </c>
      <c r="C255" s="124" t="s">
        <v>2244</v>
      </c>
      <c r="D255" s="142"/>
      <c r="E255" s="133">
        <v>1084.2</v>
      </c>
      <c r="F255" s="110"/>
      <c r="G255" s="110"/>
      <c r="H255" s="157"/>
      <c r="I255" s="110"/>
      <c r="J255" s="110"/>
      <c r="K255" s="110">
        <f t="shared" si="48"/>
        <v>0</v>
      </c>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row>
    <row r="256" spans="1:47" ht="22.5" outlineLevel="1" x14ac:dyDescent="0.2">
      <c r="A256" s="108" t="s">
        <v>2245</v>
      </c>
      <c r="B256" s="108" t="s">
        <v>2246</v>
      </c>
      <c r="C256" s="123" t="s">
        <v>2247</v>
      </c>
      <c r="D256" s="141" t="s">
        <v>179</v>
      </c>
      <c r="E256" s="110">
        <v>73.75</v>
      </c>
      <c r="F256" s="110"/>
      <c r="G256" s="110">
        <f t="shared" ref="G256" si="64">F256*E256</f>
        <v>0</v>
      </c>
      <c r="H256" s="157" t="s">
        <v>811</v>
      </c>
      <c r="I256" s="110"/>
      <c r="J256" s="110"/>
      <c r="K256" s="110">
        <f t="shared" si="48"/>
        <v>0</v>
      </c>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row>
    <row r="257" spans="1:47" outlineLevel="1" x14ac:dyDescent="0.2">
      <c r="A257" s="108"/>
      <c r="B257" s="108" t="s">
        <v>134</v>
      </c>
      <c r="C257" s="124" t="s">
        <v>2248</v>
      </c>
      <c r="D257" s="142"/>
      <c r="E257" s="133" t="s">
        <v>134</v>
      </c>
      <c r="F257" s="110"/>
      <c r="G257" s="110"/>
      <c r="H257" s="157"/>
      <c r="I257" s="110"/>
      <c r="J257" s="110"/>
      <c r="K257" s="110">
        <f t="shared" si="48"/>
        <v>0</v>
      </c>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row>
    <row r="258" spans="1:47" outlineLevel="1" x14ac:dyDescent="0.2">
      <c r="A258" s="108"/>
      <c r="B258" s="108" t="s">
        <v>134</v>
      </c>
      <c r="C258" s="124" t="s">
        <v>2249</v>
      </c>
      <c r="D258" s="142"/>
      <c r="E258" s="133">
        <v>73.75</v>
      </c>
      <c r="F258" s="110"/>
      <c r="G258" s="110"/>
      <c r="H258" s="157"/>
      <c r="I258" s="110"/>
      <c r="J258" s="110"/>
      <c r="K258" s="110">
        <f t="shared" si="48"/>
        <v>0</v>
      </c>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row>
    <row r="259" spans="1:47" outlineLevel="1" x14ac:dyDescent="0.2">
      <c r="A259" s="108" t="s">
        <v>62</v>
      </c>
      <c r="B259" s="108" t="s">
        <v>2250</v>
      </c>
      <c r="C259" s="123" t="s">
        <v>2251</v>
      </c>
      <c r="D259" s="141" t="s">
        <v>179</v>
      </c>
      <c r="E259" s="110">
        <v>73.75</v>
      </c>
      <c r="F259" s="110"/>
      <c r="G259" s="110">
        <f t="shared" ref="G259:G264" si="65">F259*E259</f>
        <v>0</v>
      </c>
      <c r="H259" s="157" t="s">
        <v>811</v>
      </c>
      <c r="I259" s="110"/>
      <c r="J259" s="110"/>
      <c r="K259" s="110">
        <f t="shared" si="48"/>
        <v>0</v>
      </c>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row>
    <row r="260" spans="1:47" outlineLevel="1" x14ac:dyDescent="0.2">
      <c r="A260" s="108" t="s">
        <v>64</v>
      </c>
      <c r="B260" s="108" t="s">
        <v>2252</v>
      </c>
      <c r="C260" s="123" t="s">
        <v>2253</v>
      </c>
      <c r="D260" s="141" t="s">
        <v>179</v>
      </c>
      <c r="E260" s="110">
        <v>73.75</v>
      </c>
      <c r="F260" s="110"/>
      <c r="G260" s="110">
        <f t="shared" si="65"/>
        <v>0</v>
      </c>
      <c r="H260" s="157" t="s">
        <v>811</v>
      </c>
      <c r="I260" s="110"/>
      <c r="J260" s="110"/>
      <c r="K260" s="110">
        <f t="shared" si="48"/>
        <v>0</v>
      </c>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row>
    <row r="261" spans="1:47" ht="33.75" outlineLevel="1" x14ac:dyDescent="0.2">
      <c r="A261" s="108" t="s">
        <v>66</v>
      </c>
      <c r="B261" s="108" t="s">
        <v>2254</v>
      </c>
      <c r="C261" s="123" t="s">
        <v>2255</v>
      </c>
      <c r="D261" s="141" t="s">
        <v>118</v>
      </c>
      <c r="E261" s="110">
        <v>5</v>
      </c>
      <c r="F261" s="110"/>
      <c r="G261" s="110">
        <f t="shared" si="65"/>
        <v>0</v>
      </c>
      <c r="H261" s="157" t="s">
        <v>811</v>
      </c>
      <c r="I261" s="110"/>
      <c r="J261" s="110"/>
      <c r="K261" s="110">
        <f t="shared" si="48"/>
        <v>0</v>
      </c>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row>
    <row r="262" spans="1:47" ht="22.5" outlineLevel="1" x14ac:dyDescent="0.2">
      <c r="A262" s="108" t="s">
        <v>2256</v>
      </c>
      <c r="B262" s="108" t="s">
        <v>2257</v>
      </c>
      <c r="C262" s="123" t="s">
        <v>2258</v>
      </c>
      <c r="D262" s="141" t="s">
        <v>118</v>
      </c>
      <c r="E262" s="110">
        <v>5</v>
      </c>
      <c r="F262" s="110"/>
      <c r="G262" s="110">
        <f t="shared" si="65"/>
        <v>0</v>
      </c>
      <c r="H262" s="157" t="s">
        <v>811</v>
      </c>
      <c r="I262" s="110"/>
      <c r="J262" s="110"/>
      <c r="K262" s="110">
        <f t="shared" si="48"/>
        <v>0</v>
      </c>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row>
    <row r="263" spans="1:47" ht="22.5" outlineLevel="1" x14ac:dyDescent="0.2">
      <c r="A263" s="108" t="s">
        <v>2259</v>
      </c>
      <c r="B263" s="108" t="s">
        <v>2260</v>
      </c>
      <c r="C263" s="123" t="s">
        <v>2261</v>
      </c>
      <c r="D263" s="141" t="s">
        <v>160</v>
      </c>
      <c r="E263" s="110">
        <v>135.6</v>
      </c>
      <c r="F263" s="110"/>
      <c r="G263" s="110">
        <f t="shared" si="65"/>
        <v>0</v>
      </c>
      <c r="H263" s="157" t="s">
        <v>811</v>
      </c>
      <c r="I263" s="110"/>
      <c r="J263" s="110"/>
      <c r="K263" s="110">
        <f t="shared" si="48"/>
        <v>0</v>
      </c>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row>
    <row r="264" spans="1:47" ht="22.5" outlineLevel="1" x14ac:dyDescent="0.2">
      <c r="A264" s="108" t="s">
        <v>68</v>
      </c>
      <c r="B264" s="108" t="s">
        <v>2262</v>
      </c>
      <c r="C264" s="123" t="s">
        <v>2263</v>
      </c>
      <c r="D264" s="141" t="s">
        <v>118</v>
      </c>
      <c r="E264" s="110">
        <v>2</v>
      </c>
      <c r="F264" s="110"/>
      <c r="G264" s="110">
        <f t="shared" si="65"/>
        <v>0</v>
      </c>
      <c r="H264" s="157" t="s">
        <v>811</v>
      </c>
      <c r="I264" s="110"/>
      <c r="J264" s="110"/>
      <c r="K264" s="110">
        <f t="shared" si="48"/>
        <v>0</v>
      </c>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row>
    <row r="265" spans="1:47" outlineLevel="1" x14ac:dyDescent="0.2">
      <c r="A265" s="108"/>
      <c r="B265" s="108" t="s">
        <v>134</v>
      </c>
      <c r="C265" s="124" t="s">
        <v>2264</v>
      </c>
      <c r="D265" s="142"/>
      <c r="E265" s="133" t="s">
        <v>134</v>
      </c>
      <c r="F265" s="110"/>
      <c r="G265" s="110"/>
      <c r="H265" s="157"/>
      <c r="I265" s="110"/>
      <c r="J265" s="110"/>
      <c r="K265" s="110">
        <f t="shared" ref="K265:K287" si="66">G265</f>
        <v>0</v>
      </c>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row>
    <row r="266" spans="1:47" outlineLevel="1" x14ac:dyDescent="0.2">
      <c r="A266" s="108"/>
      <c r="B266" s="108" t="s">
        <v>134</v>
      </c>
      <c r="C266" s="124" t="s">
        <v>46</v>
      </c>
      <c r="D266" s="142"/>
      <c r="E266" s="133">
        <v>2</v>
      </c>
      <c r="F266" s="110"/>
      <c r="G266" s="110"/>
      <c r="H266" s="157"/>
      <c r="I266" s="110"/>
      <c r="J266" s="110"/>
      <c r="K266" s="110">
        <f t="shared" si="66"/>
        <v>0</v>
      </c>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row>
    <row r="267" spans="1:47" ht="22.5" outlineLevel="1" x14ac:dyDescent="0.2">
      <c r="A267" s="108" t="s">
        <v>2265</v>
      </c>
      <c r="B267" s="108" t="s">
        <v>2266</v>
      </c>
      <c r="C267" s="123" t="s">
        <v>2267</v>
      </c>
      <c r="D267" s="141" t="s">
        <v>118</v>
      </c>
      <c r="E267" s="110">
        <v>4</v>
      </c>
      <c r="F267" s="110"/>
      <c r="G267" s="110">
        <f t="shared" ref="G267" si="67">F267*E267</f>
        <v>0</v>
      </c>
      <c r="H267" s="157" t="s">
        <v>811</v>
      </c>
      <c r="I267" s="110"/>
      <c r="J267" s="110"/>
      <c r="K267" s="110">
        <f t="shared" si="66"/>
        <v>0</v>
      </c>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row>
    <row r="268" spans="1:47" outlineLevel="1" x14ac:dyDescent="0.2">
      <c r="A268" s="109" t="s">
        <v>114</v>
      </c>
      <c r="B268" s="195">
        <v>997</v>
      </c>
      <c r="C268" s="125" t="s">
        <v>2268</v>
      </c>
      <c r="D268" s="143"/>
      <c r="E268" s="111"/>
      <c r="F268" s="111"/>
      <c r="G268" s="111">
        <f>SUM(G269:G283)</f>
        <v>0</v>
      </c>
      <c r="H268" s="158"/>
      <c r="I268" s="111"/>
      <c r="J268" s="111"/>
      <c r="K268" s="111">
        <f t="shared" si="66"/>
        <v>0</v>
      </c>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row>
    <row r="269" spans="1:47" outlineLevel="1" x14ac:dyDescent="0.2">
      <c r="A269" s="108" t="s">
        <v>2269</v>
      </c>
      <c r="B269" s="108" t="s">
        <v>2270</v>
      </c>
      <c r="C269" s="123" t="s">
        <v>2271</v>
      </c>
      <c r="D269" s="141" t="s">
        <v>210</v>
      </c>
      <c r="E269" s="110">
        <v>416.012</v>
      </c>
      <c r="F269" s="110"/>
      <c r="G269" s="110">
        <f t="shared" ref="G269:G270" si="68">F269*E269</f>
        <v>0</v>
      </c>
      <c r="H269" s="157" t="s">
        <v>811</v>
      </c>
      <c r="I269" s="110"/>
      <c r="J269" s="110"/>
      <c r="K269" s="110">
        <f t="shared" si="66"/>
        <v>0</v>
      </c>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row>
    <row r="270" spans="1:47" outlineLevel="1" x14ac:dyDescent="0.2">
      <c r="A270" s="108" t="s">
        <v>2272</v>
      </c>
      <c r="B270" s="108" t="s">
        <v>2273</v>
      </c>
      <c r="C270" s="123" t="s">
        <v>2274</v>
      </c>
      <c r="D270" s="141" t="s">
        <v>210</v>
      </c>
      <c r="E270" s="110">
        <v>5824.1679999999997</v>
      </c>
      <c r="F270" s="110"/>
      <c r="G270" s="110">
        <f t="shared" si="68"/>
        <v>0</v>
      </c>
      <c r="H270" s="157" t="s">
        <v>811</v>
      </c>
      <c r="I270" s="110"/>
      <c r="J270" s="110"/>
      <c r="K270" s="110">
        <f t="shared" si="66"/>
        <v>0</v>
      </c>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row>
    <row r="271" spans="1:47" outlineLevel="1" x14ac:dyDescent="0.2">
      <c r="A271" s="108"/>
      <c r="B271" s="108"/>
      <c r="C271" s="123" t="s">
        <v>2275</v>
      </c>
      <c r="D271" s="141"/>
      <c r="E271" s="110">
        <v>5824.1679999999997</v>
      </c>
      <c r="F271" s="110"/>
      <c r="G271" s="110"/>
      <c r="H271" s="157"/>
      <c r="I271" s="110"/>
      <c r="J271" s="110"/>
      <c r="K271" s="110">
        <f t="shared" si="66"/>
        <v>0</v>
      </c>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row>
    <row r="272" spans="1:47" outlineLevel="1" x14ac:dyDescent="0.2">
      <c r="A272" s="108" t="s">
        <v>2276</v>
      </c>
      <c r="B272" s="108" t="s">
        <v>2277</v>
      </c>
      <c r="C272" s="123" t="s">
        <v>2278</v>
      </c>
      <c r="D272" s="141" t="s">
        <v>210</v>
      </c>
      <c r="E272" s="110">
        <v>416.012</v>
      </c>
      <c r="F272" s="110"/>
      <c r="G272" s="110">
        <f t="shared" ref="G272:G275" si="69">F272*E272</f>
        <v>0</v>
      </c>
      <c r="H272" s="157" t="s">
        <v>811</v>
      </c>
      <c r="I272" s="110"/>
      <c r="J272" s="110"/>
      <c r="K272" s="110">
        <f t="shared" si="66"/>
        <v>0</v>
      </c>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row>
    <row r="273" spans="1:47" ht="22.5" outlineLevel="1" x14ac:dyDescent="0.2">
      <c r="A273" s="108" t="s">
        <v>2279</v>
      </c>
      <c r="B273" s="108" t="s">
        <v>2280</v>
      </c>
      <c r="C273" s="123" t="s">
        <v>2281</v>
      </c>
      <c r="D273" s="141" t="s">
        <v>210</v>
      </c>
      <c r="E273" s="110">
        <v>19.5</v>
      </c>
      <c r="F273" s="110"/>
      <c r="G273" s="110">
        <f t="shared" si="69"/>
        <v>0</v>
      </c>
      <c r="H273" s="157" t="s">
        <v>811</v>
      </c>
      <c r="I273" s="110"/>
      <c r="J273" s="110"/>
      <c r="K273" s="110">
        <f t="shared" si="66"/>
        <v>0</v>
      </c>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row>
    <row r="274" spans="1:47" ht="22.5" outlineLevel="1" x14ac:dyDescent="0.2">
      <c r="A274" s="108" t="s">
        <v>2282</v>
      </c>
      <c r="B274" s="108" t="s">
        <v>2283</v>
      </c>
      <c r="C274" s="123" t="s">
        <v>2284</v>
      </c>
      <c r="D274" s="141" t="s">
        <v>210</v>
      </c>
      <c r="E274" s="110">
        <v>60.384</v>
      </c>
      <c r="F274" s="110"/>
      <c r="G274" s="110">
        <f t="shared" si="69"/>
        <v>0</v>
      </c>
      <c r="H274" s="157" t="s">
        <v>811</v>
      </c>
      <c r="I274" s="110"/>
      <c r="J274" s="110"/>
      <c r="K274" s="110">
        <f t="shared" si="66"/>
        <v>0</v>
      </c>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row>
    <row r="275" spans="1:47" ht="22.5" outlineLevel="1" x14ac:dyDescent="0.2">
      <c r="A275" s="108" t="s">
        <v>2285</v>
      </c>
      <c r="B275" s="108" t="s">
        <v>2286</v>
      </c>
      <c r="C275" s="123" t="s">
        <v>2287</v>
      </c>
      <c r="D275" s="141" t="s">
        <v>210</v>
      </c>
      <c r="E275" s="110">
        <v>18.957000000000001</v>
      </c>
      <c r="F275" s="110"/>
      <c r="G275" s="110">
        <f t="shared" si="69"/>
        <v>0</v>
      </c>
      <c r="H275" s="157" t="s">
        <v>811</v>
      </c>
      <c r="I275" s="110"/>
      <c r="J275" s="110"/>
      <c r="K275" s="110">
        <f t="shared" si="66"/>
        <v>0</v>
      </c>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row>
    <row r="276" spans="1:47" outlineLevel="1" x14ac:dyDescent="0.2">
      <c r="A276" s="108"/>
      <c r="B276" s="108" t="s">
        <v>134</v>
      </c>
      <c r="C276" s="124" t="s">
        <v>2288</v>
      </c>
      <c r="D276" s="142"/>
      <c r="E276" s="133">
        <v>4.9489999999999998</v>
      </c>
      <c r="F276" s="110"/>
      <c r="G276" s="110"/>
      <c r="H276" s="157"/>
      <c r="I276" s="110"/>
      <c r="J276" s="110"/>
      <c r="K276" s="110">
        <f t="shared" si="66"/>
        <v>0</v>
      </c>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row>
    <row r="277" spans="1:47" outlineLevel="1" x14ac:dyDescent="0.2">
      <c r="A277" s="108"/>
      <c r="B277" s="108" t="s">
        <v>134</v>
      </c>
      <c r="C277" s="124" t="s">
        <v>2289</v>
      </c>
      <c r="D277" s="142"/>
      <c r="E277" s="133">
        <v>14.007999999999999</v>
      </c>
      <c r="F277" s="110"/>
      <c r="G277" s="110"/>
      <c r="H277" s="157"/>
      <c r="I277" s="110"/>
      <c r="J277" s="110"/>
      <c r="K277" s="110">
        <f t="shared" si="66"/>
        <v>0</v>
      </c>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row>
    <row r="278" spans="1:47" outlineLevel="1" x14ac:dyDescent="0.2">
      <c r="A278" s="108"/>
      <c r="B278" s="108" t="s">
        <v>134</v>
      </c>
      <c r="C278" s="124" t="s">
        <v>1915</v>
      </c>
      <c r="D278" s="142"/>
      <c r="E278" s="133">
        <v>18.957000000000001</v>
      </c>
      <c r="F278" s="110"/>
      <c r="G278" s="110"/>
      <c r="H278" s="157"/>
      <c r="I278" s="110"/>
      <c r="J278" s="110"/>
      <c r="K278" s="110">
        <f t="shared" si="66"/>
        <v>0</v>
      </c>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row>
    <row r="279" spans="1:47" ht="22.5" outlineLevel="1" x14ac:dyDescent="0.2">
      <c r="A279" s="108" t="s">
        <v>2290</v>
      </c>
      <c r="B279" s="108" t="s">
        <v>2291</v>
      </c>
      <c r="C279" s="123" t="s">
        <v>2292</v>
      </c>
      <c r="D279" s="141" t="s">
        <v>210</v>
      </c>
      <c r="E279" s="110">
        <v>1138.1420000000001</v>
      </c>
      <c r="F279" s="110"/>
      <c r="G279" s="110">
        <f t="shared" ref="G279" si="70">F279*E279</f>
        <v>0</v>
      </c>
      <c r="H279" s="157" t="s">
        <v>811</v>
      </c>
      <c r="I279" s="110"/>
      <c r="J279" s="110"/>
      <c r="K279" s="110">
        <f t="shared" si="66"/>
        <v>0</v>
      </c>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row>
    <row r="280" spans="1:47" outlineLevel="1" x14ac:dyDescent="0.2">
      <c r="A280" s="108"/>
      <c r="B280" s="108" t="s">
        <v>134</v>
      </c>
      <c r="C280" s="124" t="s">
        <v>2293</v>
      </c>
      <c r="D280" s="142"/>
      <c r="E280" s="133">
        <v>62.204999999999998</v>
      </c>
      <c r="F280" s="110"/>
      <c r="G280" s="110"/>
      <c r="H280" s="157"/>
      <c r="I280" s="110"/>
      <c r="J280" s="110"/>
      <c r="K280" s="110">
        <f t="shared" si="66"/>
        <v>0</v>
      </c>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row>
    <row r="281" spans="1:47" outlineLevel="1" x14ac:dyDescent="0.2">
      <c r="A281" s="108"/>
      <c r="B281" s="108" t="s">
        <v>134</v>
      </c>
      <c r="C281" s="124" t="s">
        <v>2294</v>
      </c>
      <c r="D281" s="142"/>
      <c r="E281" s="133">
        <v>239.54</v>
      </c>
      <c r="F281" s="110"/>
      <c r="G281" s="110"/>
      <c r="H281" s="157"/>
      <c r="I281" s="110"/>
      <c r="J281" s="110"/>
      <c r="K281" s="110">
        <f t="shared" si="66"/>
        <v>0</v>
      </c>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row>
    <row r="282" spans="1:47" outlineLevel="1" x14ac:dyDescent="0.2">
      <c r="A282" s="108"/>
      <c r="B282" s="108" t="s">
        <v>134</v>
      </c>
      <c r="C282" s="124" t="s">
        <v>2295</v>
      </c>
      <c r="D282" s="142"/>
      <c r="E282" s="133">
        <v>836.39700000000005</v>
      </c>
      <c r="F282" s="110"/>
      <c r="G282" s="110"/>
      <c r="H282" s="157"/>
      <c r="I282" s="110"/>
      <c r="J282" s="110"/>
      <c r="K282" s="110">
        <f t="shared" si="66"/>
        <v>0</v>
      </c>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row>
    <row r="283" spans="1:47" outlineLevel="1" x14ac:dyDescent="0.2">
      <c r="A283" s="108"/>
      <c r="B283" s="108" t="s">
        <v>134</v>
      </c>
      <c r="C283" s="124" t="s">
        <v>1915</v>
      </c>
      <c r="D283" s="142"/>
      <c r="E283" s="133">
        <v>1138.1420000000001</v>
      </c>
      <c r="F283" s="110"/>
      <c r="G283" s="110"/>
      <c r="H283" s="157"/>
      <c r="I283" s="110"/>
      <c r="J283" s="110"/>
      <c r="K283" s="110">
        <f t="shared" si="66"/>
        <v>0</v>
      </c>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row>
    <row r="284" spans="1:47" outlineLevel="1" x14ac:dyDescent="0.2">
      <c r="A284" s="109" t="s">
        <v>114</v>
      </c>
      <c r="B284" s="195">
        <v>998</v>
      </c>
      <c r="C284" s="125" t="s">
        <v>2296</v>
      </c>
      <c r="D284" s="143"/>
      <c r="E284" s="111"/>
      <c r="F284" s="111"/>
      <c r="G284" s="111">
        <f>G285</f>
        <v>0</v>
      </c>
      <c r="H284" s="158"/>
      <c r="I284" s="111"/>
      <c r="J284" s="111"/>
      <c r="K284" s="111">
        <f t="shared" si="66"/>
        <v>0</v>
      </c>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row>
    <row r="285" spans="1:47" outlineLevel="1" x14ac:dyDescent="0.2">
      <c r="A285" s="108" t="s">
        <v>2297</v>
      </c>
      <c r="B285" s="108" t="s">
        <v>2298</v>
      </c>
      <c r="C285" s="123" t="s">
        <v>2299</v>
      </c>
      <c r="D285" s="141" t="s">
        <v>210</v>
      </c>
      <c r="E285" s="110">
        <v>468.93</v>
      </c>
      <c r="F285" s="110"/>
      <c r="G285" s="110">
        <f t="shared" ref="G285:G287" si="71">F285*E285</f>
        <v>0</v>
      </c>
      <c r="H285" s="157" t="s">
        <v>811</v>
      </c>
      <c r="I285" s="110"/>
      <c r="J285" s="110"/>
      <c r="K285" s="110">
        <f t="shared" si="66"/>
        <v>0</v>
      </c>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row>
    <row r="286" spans="1:47" outlineLevel="1" x14ac:dyDescent="0.2">
      <c r="A286" s="109" t="s">
        <v>114</v>
      </c>
      <c r="B286" s="195">
        <v>999</v>
      </c>
      <c r="C286" s="125" t="s">
        <v>1269</v>
      </c>
      <c r="D286" s="143"/>
      <c r="E286" s="111"/>
      <c r="F286" s="111"/>
      <c r="G286" s="111">
        <f>G287</f>
        <v>0</v>
      </c>
      <c r="H286" s="158"/>
      <c r="I286" s="111"/>
      <c r="J286" s="111"/>
      <c r="K286" s="111">
        <f t="shared" si="66"/>
        <v>0</v>
      </c>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row>
    <row r="287" spans="1:47" outlineLevel="1" x14ac:dyDescent="0.2">
      <c r="A287" s="204" t="s">
        <v>2300</v>
      </c>
      <c r="B287" s="204" t="s">
        <v>2301</v>
      </c>
      <c r="C287" s="205" t="s">
        <v>2302</v>
      </c>
      <c r="D287" s="206" t="s">
        <v>118</v>
      </c>
      <c r="E287" s="207">
        <v>8</v>
      </c>
      <c r="F287" s="207"/>
      <c r="G287" s="207">
        <f t="shared" si="71"/>
        <v>0</v>
      </c>
      <c r="H287" s="208" t="s">
        <v>811</v>
      </c>
      <c r="I287" s="207"/>
      <c r="J287" s="207"/>
      <c r="K287" s="207">
        <f t="shared" si="66"/>
        <v>0</v>
      </c>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row>
    <row r="288" spans="1:47" ht="13.5" thickBot="1" x14ac:dyDescent="0.25">
      <c r="B288" s="5" t="s">
        <v>134</v>
      </c>
      <c r="C288" s="129" t="s">
        <v>134</v>
      </c>
      <c r="D288" s="7"/>
      <c r="E288" s="136"/>
      <c r="F288" s="4"/>
      <c r="G288" s="4"/>
      <c r="H288" s="7"/>
      <c r="P288">
        <v>12</v>
      </c>
      <c r="Q288">
        <v>21</v>
      </c>
    </row>
    <row r="289" spans="1:18" ht="13.5" thickBot="1" x14ac:dyDescent="0.25">
      <c r="A289" s="119"/>
      <c r="B289" s="120" t="s">
        <v>28</v>
      </c>
      <c r="C289" s="130" t="s">
        <v>134</v>
      </c>
      <c r="D289" s="146"/>
      <c r="E289" s="137"/>
      <c r="F289" s="121"/>
      <c r="G289" s="122">
        <f>G8+G106+G109+G116+G125+G177+G204+G268+G284+G286</f>
        <v>0</v>
      </c>
      <c r="H289" s="7"/>
      <c r="I289" s="239">
        <f t="shared" ref="I289:K289" si="72">I8+I106+I109+I116+I125+I177+I204+I268+I284+I286</f>
        <v>0</v>
      </c>
      <c r="J289" s="240">
        <f t="shared" si="72"/>
        <v>0</v>
      </c>
      <c r="K289" s="241">
        <f t="shared" si="72"/>
        <v>0</v>
      </c>
      <c r="P289" t="e">
        <f>SUMIF(#REF!,P288,G7:G287)</f>
        <v>#REF!</v>
      </c>
      <c r="Q289" t="e">
        <f>SUMIF(#REF!,Q288,G7:G287)</f>
        <v>#REF!</v>
      </c>
      <c r="R289" t="s">
        <v>807</v>
      </c>
    </row>
  </sheetData>
  <sheetProtection password="CCE1" sheet="1" objects="1" scenarios="1"/>
  <protectedRanges>
    <protectedRange sqref="F9:F28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AU24"/>
  <sheetViews>
    <sheetView showZeros="0" view="pageBreakPreview" zoomScale="85" zoomScaleNormal="100" zoomScaleSheetLayoutView="85" workbookViewId="0">
      <selection activeCell="C28" sqref="C28"/>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1891</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1734</v>
      </c>
      <c r="C8" s="115" t="s">
        <v>1735</v>
      </c>
      <c r="D8" s="140"/>
      <c r="E8" s="116"/>
      <c r="F8" s="116"/>
      <c r="G8" s="116">
        <f>SUM(G9:G22)</f>
        <v>0</v>
      </c>
      <c r="H8" s="156"/>
      <c r="I8" s="116"/>
      <c r="J8" s="116"/>
      <c r="K8" s="116">
        <f>G8</f>
        <v>0</v>
      </c>
      <c r="R8" t="s">
        <v>115</v>
      </c>
    </row>
    <row r="9" spans="1:47" outlineLevel="1" x14ac:dyDescent="0.2">
      <c r="A9" s="108">
        <v>1</v>
      </c>
      <c r="B9" s="108" t="s">
        <v>1736</v>
      </c>
      <c r="C9" s="123" t="s">
        <v>2980</v>
      </c>
      <c r="D9" s="141" t="s">
        <v>118</v>
      </c>
      <c r="E9" s="110">
        <v>1</v>
      </c>
      <c r="F9" s="110"/>
      <c r="G9" s="110">
        <f t="shared" ref="G9" si="0">F9*E9</f>
        <v>0</v>
      </c>
      <c r="H9" s="157" t="s">
        <v>810</v>
      </c>
      <c r="I9" s="110"/>
      <c r="J9" s="110"/>
      <c r="K9" s="110">
        <f t="shared" ref="K9:K22" si="1">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v>2</v>
      </c>
      <c r="B10" s="108" t="s">
        <v>1737</v>
      </c>
      <c r="C10" s="123" t="s">
        <v>2981</v>
      </c>
      <c r="D10" s="141" t="s">
        <v>118</v>
      </c>
      <c r="E10" s="110">
        <v>1</v>
      </c>
      <c r="F10" s="110"/>
      <c r="G10" s="110">
        <f t="shared" ref="G10:G22" si="2">F10*E10</f>
        <v>0</v>
      </c>
      <c r="H10" s="157" t="s">
        <v>810</v>
      </c>
      <c r="I10" s="110"/>
      <c r="J10" s="110"/>
      <c r="K10" s="110">
        <f t="shared" si="1"/>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v>3</v>
      </c>
      <c r="B11" s="108" t="s">
        <v>1738</v>
      </c>
      <c r="C11" s="123" t="s">
        <v>2982</v>
      </c>
      <c r="D11" s="141" t="s">
        <v>118</v>
      </c>
      <c r="E11" s="110">
        <v>1</v>
      </c>
      <c r="F11" s="110"/>
      <c r="G11" s="110">
        <f t="shared" si="2"/>
        <v>0</v>
      </c>
      <c r="H11" s="157" t="s">
        <v>810</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ht="22.5" outlineLevel="1" x14ac:dyDescent="0.2">
      <c r="A12" s="108">
        <v>4</v>
      </c>
      <c r="B12" s="108" t="s">
        <v>1739</v>
      </c>
      <c r="C12" s="123" t="s">
        <v>2983</v>
      </c>
      <c r="D12" s="141" t="s">
        <v>118</v>
      </c>
      <c r="E12" s="110">
        <v>1</v>
      </c>
      <c r="F12" s="110"/>
      <c r="G12" s="110">
        <f t="shared" si="2"/>
        <v>0</v>
      </c>
      <c r="H12" s="157" t="s">
        <v>810</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ht="22.5" outlineLevel="1" x14ac:dyDescent="0.2">
      <c r="A13" s="108">
        <v>5</v>
      </c>
      <c r="B13" s="108" t="s">
        <v>1740</v>
      </c>
      <c r="C13" s="123" t="s">
        <v>2984</v>
      </c>
      <c r="D13" s="141" t="s">
        <v>118</v>
      </c>
      <c r="E13" s="110">
        <v>1</v>
      </c>
      <c r="F13" s="110"/>
      <c r="G13" s="110">
        <f t="shared" si="2"/>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x14ac:dyDescent="0.2">
      <c r="A14" s="108">
        <v>6</v>
      </c>
      <c r="B14" s="108" t="s">
        <v>1741</v>
      </c>
      <c r="C14" s="123" t="s">
        <v>2985</v>
      </c>
      <c r="D14" s="141" t="s">
        <v>118</v>
      </c>
      <c r="E14" s="110">
        <v>1</v>
      </c>
      <c r="F14" s="110"/>
      <c r="G14" s="110">
        <f t="shared" si="2"/>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7</v>
      </c>
      <c r="B15" s="108" t="s">
        <v>1742</v>
      </c>
      <c r="C15" s="123" t="s">
        <v>2986</v>
      </c>
      <c r="D15" s="141" t="s">
        <v>118</v>
      </c>
      <c r="E15" s="110">
        <v>2</v>
      </c>
      <c r="F15" s="110"/>
      <c r="G15" s="110">
        <f t="shared" si="2"/>
        <v>0</v>
      </c>
      <c r="H15" s="157" t="s">
        <v>810</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8</v>
      </c>
      <c r="B16" s="108" t="s">
        <v>1743</v>
      </c>
      <c r="C16" s="123" t="s">
        <v>2987</v>
      </c>
      <c r="D16" s="141" t="s">
        <v>118</v>
      </c>
      <c r="E16" s="110">
        <v>2</v>
      </c>
      <c r="F16" s="110"/>
      <c r="G16" s="110">
        <f t="shared" si="2"/>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v>9</v>
      </c>
      <c r="B17" s="108" t="s">
        <v>1744</v>
      </c>
      <c r="C17" s="123" t="s">
        <v>2988</v>
      </c>
      <c r="D17" s="141" t="s">
        <v>118</v>
      </c>
      <c r="E17" s="110">
        <v>2</v>
      </c>
      <c r="F17" s="110"/>
      <c r="G17" s="110">
        <f t="shared" si="2"/>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v>10</v>
      </c>
      <c r="B18" s="108"/>
      <c r="C18" s="123" t="s">
        <v>3056</v>
      </c>
      <c r="D18" s="141" t="s">
        <v>160</v>
      </c>
      <c r="E18" s="110">
        <v>120</v>
      </c>
      <c r="F18" s="110"/>
      <c r="G18" s="110">
        <f t="shared" si="2"/>
        <v>0</v>
      </c>
      <c r="H18" s="157" t="s">
        <v>810</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v>11</v>
      </c>
      <c r="B19" s="108"/>
      <c r="C19" s="123" t="s">
        <v>1747</v>
      </c>
      <c r="D19" s="141" t="s">
        <v>118</v>
      </c>
      <c r="E19" s="110">
        <v>1</v>
      </c>
      <c r="F19" s="110"/>
      <c r="G19" s="110">
        <f t="shared" si="2"/>
        <v>0</v>
      </c>
      <c r="H19" s="157" t="s">
        <v>810</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v>12</v>
      </c>
      <c r="B20" s="108"/>
      <c r="C20" s="123" t="s">
        <v>1748</v>
      </c>
      <c r="D20" s="141" t="s">
        <v>118</v>
      </c>
      <c r="E20" s="110">
        <v>1</v>
      </c>
      <c r="F20" s="110"/>
      <c r="G20" s="110">
        <f t="shared" si="2"/>
        <v>0</v>
      </c>
      <c r="H20" s="157" t="s">
        <v>810</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13</v>
      </c>
      <c r="B21" s="108"/>
      <c r="C21" s="123" t="s">
        <v>1745</v>
      </c>
      <c r="D21" s="141" t="s">
        <v>118</v>
      </c>
      <c r="E21" s="110">
        <v>1</v>
      </c>
      <c r="F21" s="110"/>
      <c r="G21" s="110">
        <f t="shared" si="2"/>
        <v>0</v>
      </c>
      <c r="H21" s="157" t="s">
        <v>810</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17">
        <v>14</v>
      </c>
      <c r="B22" s="117"/>
      <c r="C22" s="196" t="s">
        <v>1746</v>
      </c>
      <c r="D22" s="197" t="s">
        <v>118</v>
      </c>
      <c r="E22" s="118">
        <v>1</v>
      </c>
      <c r="F22" s="118"/>
      <c r="G22" s="118">
        <f t="shared" si="2"/>
        <v>0</v>
      </c>
      <c r="H22" s="159" t="s">
        <v>810</v>
      </c>
      <c r="I22" s="118"/>
      <c r="J22" s="118"/>
      <c r="K22" s="118">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ht="13.5" thickBot="1" x14ac:dyDescent="0.25">
      <c r="B23" s="5" t="s">
        <v>134</v>
      </c>
      <c r="C23" s="129" t="s">
        <v>134</v>
      </c>
      <c r="D23" s="7"/>
      <c r="E23" s="136"/>
      <c r="F23" s="4"/>
      <c r="G23" s="4"/>
      <c r="H23" s="7"/>
      <c r="P23">
        <v>12</v>
      </c>
      <c r="Q23">
        <v>21</v>
      </c>
    </row>
    <row r="24" spans="1:47" ht="13.5" thickBot="1" x14ac:dyDescent="0.25">
      <c r="A24" s="119"/>
      <c r="B24" s="120" t="s">
        <v>28</v>
      </c>
      <c r="C24" s="130" t="s">
        <v>134</v>
      </c>
      <c r="D24" s="146"/>
      <c r="E24" s="137"/>
      <c r="F24" s="121"/>
      <c r="G24" s="122">
        <f>G8</f>
        <v>0</v>
      </c>
      <c r="H24" s="7"/>
      <c r="I24" s="239">
        <f t="shared" ref="I24:K24" si="3">I8</f>
        <v>0</v>
      </c>
      <c r="J24" s="240">
        <f t="shared" si="3"/>
        <v>0</v>
      </c>
      <c r="K24" s="241">
        <f t="shared" si="3"/>
        <v>0</v>
      </c>
      <c r="P24" t="e">
        <f>SUMIF(#REF!,P23,G7:G22)</f>
        <v>#REF!</v>
      </c>
      <c r="Q24" t="e">
        <f>SUMIF(#REF!,Q23,G7:G22)</f>
        <v>#REF!</v>
      </c>
      <c r="R24" t="s">
        <v>807</v>
      </c>
    </row>
  </sheetData>
  <sheetProtection algorithmName="SHA-512" hashValue="/pdkRfOuUPHic6MN1QdMi9W4lVBt6ux3KMwP9EpAXZKqgMTtInDDeXFNcK3ikkaQapRJWJQd7vG5DLim5C4zkw==" saltValue="Cu9GBnCyuKkBzXZW/hnGOw==" spinCount="100000" sheet="1" objects="1" scenarios="1"/>
  <protectedRanges>
    <protectedRange sqref="F9:F2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AU79"/>
  <sheetViews>
    <sheetView showZeros="0" view="pageBreakPreview" zoomScale="70" zoomScaleNormal="100" zoomScaleSheetLayoutView="70" workbookViewId="0">
      <pane ySplit="7" topLeftCell="A8" activePane="bottomLeft" state="frozen"/>
      <selection pane="bottomLeft" activeCell="AA53" sqref="AA53"/>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1749</v>
      </c>
      <c r="D4" s="414"/>
      <c r="E4" s="414"/>
      <c r="F4" s="414"/>
      <c r="G4" s="415"/>
      <c r="R4" t="s">
        <v>104</v>
      </c>
    </row>
    <row r="5" spans="1:47" x14ac:dyDescent="0.2">
      <c r="A5" s="151" t="s">
        <v>105</v>
      </c>
      <c r="B5" s="152"/>
      <c r="C5" s="152"/>
      <c r="D5" s="138"/>
      <c r="E5" s="131"/>
      <c r="F5" s="104"/>
      <c r="G5" s="105"/>
      <c r="R5" t="s">
        <v>106</v>
      </c>
    </row>
    <row r="7" spans="1:47" ht="38.25" x14ac:dyDescent="0.2">
      <c r="A7" s="209" t="s">
        <v>107</v>
      </c>
      <c r="B7" s="115" t="s">
        <v>108</v>
      </c>
      <c r="C7" s="115" t="s">
        <v>109</v>
      </c>
      <c r="D7" s="210" t="s">
        <v>110</v>
      </c>
      <c r="E7" s="211" t="s">
        <v>111</v>
      </c>
      <c r="F7" s="212" t="s">
        <v>112</v>
      </c>
      <c r="G7" s="213" t="s">
        <v>28</v>
      </c>
      <c r="H7" s="214" t="s">
        <v>113</v>
      </c>
      <c r="I7" s="242" t="s">
        <v>2353</v>
      </c>
      <c r="J7" s="242" t="s">
        <v>2354</v>
      </c>
      <c r="K7" s="242" t="s">
        <v>2355</v>
      </c>
    </row>
    <row r="8" spans="1:47" outlineLevel="1" x14ac:dyDescent="0.2">
      <c r="A8" s="109" t="s">
        <v>114</v>
      </c>
      <c r="B8" s="195" t="s">
        <v>1751</v>
      </c>
      <c r="C8" s="125" t="s">
        <v>43</v>
      </c>
      <c r="D8" s="143" t="s">
        <v>1750</v>
      </c>
      <c r="E8" s="111" t="s">
        <v>1750</v>
      </c>
      <c r="F8" s="111" t="s">
        <v>1750</v>
      </c>
      <c r="G8" s="111">
        <f>SUM(G9:G10)</f>
        <v>0</v>
      </c>
      <c r="H8" s="158"/>
      <c r="I8" s="111">
        <f>G8</f>
        <v>0</v>
      </c>
      <c r="J8" s="111"/>
      <c r="K8" s="111"/>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x14ac:dyDescent="0.2">
      <c r="A9" s="108">
        <v>1</v>
      </c>
      <c r="B9" s="108" t="s">
        <v>1752</v>
      </c>
      <c r="C9" s="123" t="s">
        <v>1753</v>
      </c>
      <c r="D9" s="141" t="s">
        <v>1754</v>
      </c>
      <c r="E9" s="110">
        <v>1.04E-2</v>
      </c>
      <c r="F9" s="110"/>
      <c r="G9" s="110">
        <f t="shared" ref="G9" si="0">F9*E9</f>
        <v>0</v>
      </c>
      <c r="H9" s="157" t="s">
        <v>811</v>
      </c>
      <c r="I9" s="110">
        <f t="shared" ref="I9:I67" si="1">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1755</v>
      </c>
      <c r="D10" s="142"/>
      <c r="E10" s="133">
        <v>1.0400000000000001E-2</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9" t="s">
        <v>114</v>
      </c>
      <c r="B11" s="195" t="s">
        <v>1757</v>
      </c>
      <c r="C11" s="125" t="s">
        <v>894</v>
      </c>
      <c r="D11" s="143" t="s">
        <v>1750</v>
      </c>
      <c r="E11" s="111" t="s">
        <v>1750</v>
      </c>
      <c r="F11" s="111"/>
      <c r="G11" s="111">
        <f>SUM(G12:G22)</f>
        <v>0</v>
      </c>
      <c r="H11" s="158"/>
      <c r="I11" s="111">
        <f t="shared" si="1"/>
        <v>0</v>
      </c>
      <c r="J11" s="111"/>
      <c r="K11" s="111"/>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v>2</v>
      </c>
      <c r="B12" s="108" t="s">
        <v>1758</v>
      </c>
      <c r="C12" s="123" t="s">
        <v>896</v>
      </c>
      <c r="D12" s="141" t="s">
        <v>128</v>
      </c>
      <c r="E12" s="110">
        <v>106.4</v>
      </c>
      <c r="F12" s="110"/>
      <c r="G12" s="110">
        <f t="shared" ref="G12" si="2">F12*E12</f>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c r="B13" s="108"/>
      <c r="C13" s="124" t="s">
        <v>2542</v>
      </c>
      <c r="D13" s="142"/>
      <c r="E13" s="133">
        <v>87.84</v>
      </c>
      <c r="F13" s="110"/>
      <c r="G13" s="110"/>
      <c r="H13" s="157"/>
      <c r="I13" s="110">
        <f t="shared" si="1"/>
        <v>0</v>
      </c>
      <c r="J13" s="110"/>
      <c r="K13" s="110"/>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c r="B14" s="108"/>
      <c r="C14" s="124" t="s">
        <v>2543</v>
      </c>
      <c r="D14" s="142"/>
      <c r="E14" s="133">
        <v>18.560000000000002</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3</v>
      </c>
      <c r="B15" s="108" t="s">
        <v>1759</v>
      </c>
      <c r="C15" s="123" t="s">
        <v>1760</v>
      </c>
      <c r="D15" s="141" t="s">
        <v>128</v>
      </c>
      <c r="E15" s="110">
        <v>53.2</v>
      </c>
      <c r="F15" s="110"/>
      <c r="G15" s="110">
        <f t="shared" ref="G15" si="3">F15*E15</f>
        <v>0</v>
      </c>
      <c r="H15" s="157" t="s">
        <v>811</v>
      </c>
      <c r="I15" s="110">
        <f t="shared" si="1"/>
        <v>0</v>
      </c>
      <c r="J15" s="110"/>
      <c r="K15" s="110"/>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c r="B16" s="108"/>
      <c r="C16" s="124" t="s">
        <v>2546</v>
      </c>
      <c r="D16" s="142"/>
      <c r="E16" s="133">
        <v>43.92</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c r="B17" s="108"/>
      <c r="C17" s="124" t="s">
        <v>2544</v>
      </c>
      <c r="D17" s="142"/>
      <c r="E17" s="133">
        <v>9.2800000000000011</v>
      </c>
      <c r="F17" s="110"/>
      <c r="G17" s="110"/>
      <c r="H17" s="157"/>
      <c r="I17" s="110">
        <f t="shared" si="1"/>
        <v>0</v>
      </c>
      <c r="J17" s="110"/>
      <c r="K17" s="110"/>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v>4</v>
      </c>
      <c r="B18" s="108" t="s">
        <v>136</v>
      </c>
      <c r="C18" s="123" t="s">
        <v>1762</v>
      </c>
      <c r="D18" s="141" t="s">
        <v>128</v>
      </c>
      <c r="E18" s="110">
        <v>53.2</v>
      </c>
      <c r="F18" s="110"/>
      <c r="G18" s="110">
        <f t="shared" ref="G18" si="4">F18*E18</f>
        <v>0</v>
      </c>
      <c r="H18" s="157" t="s">
        <v>811</v>
      </c>
      <c r="I18" s="110">
        <f t="shared" si="1"/>
        <v>0</v>
      </c>
      <c r="J18" s="110"/>
      <c r="K18" s="110"/>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c r="B19" s="108"/>
      <c r="C19" s="124" t="s">
        <v>2546</v>
      </c>
      <c r="D19" s="142"/>
      <c r="E19" s="133">
        <v>43.92</v>
      </c>
      <c r="F19" s="110"/>
      <c r="G19" s="110"/>
      <c r="H19" s="157"/>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c r="B20" s="108"/>
      <c r="C20" s="124" t="s">
        <v>2544</v>
      </c>
      <c r="D20" s="142"/>
      <c r="E20" s="133">
        <v>9.2800000000000011</v>
      </c>
      <c r="F20" s="110"/>
      <c r="G20" s="110"/>
      <c r="H20" s="157"/>
      <c r="I20" s="110">
        <f t="shared" si="1"/>
        <v>0</v>
      </c>
      <c r="J20" s="110"/>
      <c r="K20" s="110"/>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5</v>
      </c>
      <c r="B21" s="108" t="s">
        <v>1763</v>
      </c>
      <c r="C21" s="123" t="s">
        <v>1764</v>
      </c>
      <c r="D21" s="141" t="s">
        <v>128</v>
      </c>
      <c r="E21" s="110">
        <v>8.64</v>
      </c>
      <c r="F21" s="110"/>
      <c r="G21" s="110">
        <f t="shared" ref="G21" si="5">F21*E21</f>
        <v>0</v>
      </c>
      <c r="H21" s="157" t="s">
        <v>811</v>
      </c>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c r="B22" s="108"/>
      <c r="C22" s="124" t="s">
        <v>2545</v>
      </c>
      <c r="D22" s="142"/>
      <c r="E22" s="133">
        <v>8.64</v>
      </c>
      <c r="F22" s="110"/>
      <c r="G22" s="110"/>
      <c r="H22" s="157"/>
      <c r="I22" s="110">
        <f t="shared" si="1"/>
        <v>0</v>
      </c>
      <c r="J22" s="110"/>
      <c r="K22" s="110"/>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9" t="s">
        <v>114</v>
      </c>
      <c r="B23" s="195" t="s">
        <v>1765</v>
      </c>
      <c r="C23" s="125" t="s">
        <v>897</v>
      </c>
      <c r="D23" s="143" t="s">
        <v>1750</v>
      </c>
      <c r="E23" s="111" t="s">
        <v>1750</v>
      </c>
      <c r="F23" s="111"/>
      <c r="G23" s="111">
        <f>SUM(G24:G35)</f>
        <v>0</v>
      </c>
      <c r="H23" s="158"/>
      <c r="I23" s="111">
        <f t="shared" si="1"/>
        <v>0</v>
      </c>
      <c r="J23" s="111"/>
      <c r="K23" s="111"/>
      <c r="L23" s="107"/>
      <c r="M23" s="107"/>
      <c r="N23" s="107"/>
      <c r="O23" s="107"/>
      <c r="P23" s="107"/>
      <c r="Q23" s="107"/>
      <c r="R23" s="107" t="s">
        <v>121</v>
      </c>
      <c r="S23" s="107">
        <v>0</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v>6</v>
      </c>
      <c r="B24" s="108" t="s">
        <v>138</v>
      </c>
      <c r="C24" s="123" t="s">
        <v>1766</v>
      </c>
      <c r="D24" s="141" t="s">
        <v>128</v>
      </c>
      <c r="E24" s="110">
        <v>106.4</v>
      </c>
      <c r="F24" s="110"/>
      <c r="G24" s="110">
        <f t="shared" ref="G24" si="6">F24*E24</f>
        <v>0</v>
      </c>
      <c r="H24" s="157" t="s">
        <v>811</v>
      </c>
      <c r="I24" s="110">
        <f t="shared" si="1"/>
        <v>0</v>
      </c>
      <c r="J24" s="110"/>
      <c r="K24" s="110"/>
      <c r="L24" s="107"/>
      <c r="M24" s="107"/>
      <c r="N24" s="107"/>
      <c r="O24" s="107"/>
      <c r="P24" s="107"/>
      <c r="Q24" s="107"/>
      <c r="R24" s="107" t="s">
        <v>121</v>
      </c>
      <c r="S24" s="107">
        <v>0</v>
      </c>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c r="C25" s="124" t="s">
        <v>2542</v>
      </c>
      <c r="D25" s="142"/>
      <c r="E25" s="133">
        <v>87.84</v>
      </c>
      <c r="F25" s="110"/>
      <c r="G25" s="110"/>
      <c r="H25" s="157"/>
      <c r="I25" s="110">
        <f t="shared" si="1"/>
        <v>0</v>
      </c>
      <c r="J25" s="110"/>
      <c r="K25" s="110"/>
      <c r="L25" s="107"/>
      <c r="M25" s="107"/>
      <c r="N25" s="107"/>
      <c r="O25" s="107"/>
      <c r="P25" s="107"/>
      <c r="Q25" s="107"/>
      <c r="R25" s="107" t="s">
        <v>119</v>
      </c>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c r="B26" s="108"/>
      <c r="C26" s="124" t="s">
        <v>2543</v>
      </c>
      <c r="D26" s="142"/>
      <c r="E26" s="133">
        <v>18.560000000000002</v>
      </c>
      <c r="F26" s="110"/>
      <c r="G26" s="110"/>
      <c r="H26" s="157"/>
      <c r="I26" s="110">
        <f t="shared" si="1"/>
        <v>0</v>
      </c>
      <c r="J26" s="110"/>
      <c r="K26" s="110"/>
      <c r="L26" s="107"/>
      <c r="M26" s="107"/>
      <c r="N26" s="107"/>
      <c r="O26" s="107"/>
      <c r="P26" s="107"/>
      <c r="Q26" s="107"/>
      <c r="R26" s="107" t="s">
        <v>121</v>
      </c>
      <c r="S26" s="107">
        <v>0</v>
      </c>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x14ac:dyDescent="0.2">
      <c r="A27" s="108">
        <v>7</v>
      </c>
      <c r="B27" s="108" t="s">
        <v>1767</v>
      </c>
      <c r="C27" s="123" t="s">
        <v>153</v>
      </c>
      <c r="D27" s="141" t="s">
        <v>128</v>
      </c>
      <c r="E27" s="110">
        <v>106.4</v>
      </c>
      <c r="F27" s="110"/>
      <c r="G27" s="110">
        <f t="shared" ref="G27" si="7">F27*E27</f>
        <v>0</v>
      </c>
      <c r="H27" s="157" t="s">
        <v>811</v>
      </c>
      <c r="I27" s="110">
        <f t="shared" si="1"/>
        <v>0</v>
      </c>
      <c r="J27" s="110"/>
      <c r="K27" s="110"/>
      <c r="R27" t="s">
        <v>115</v>
      </c>
    </row>
    <row r="28" spans="1:47" outlineLevel="1" x14ac:dyDescent="0.2">
      <c r="A28" s="108"/>
      <c r="B28" s="108"/>
      <c r="C28" s="124" t="s">
        <v>2541</v>
      </c>
      <c r="D28" s="142"/>
      <c r="E28" s="133">
        <v>87.84</v>
      </c>
      <c r="F28" s="110"/>
      <c r="G28" s="110"/>
      <c r="H28" s="157"/>
      <c r="I28" s="110">
        <f t="shared" si="1"/>
        <v>0</v>
      </c>
      <c r="J28" s="110"/>
      <c r="K28" s="110"/>
      <c r="L28" s="107"/>
      <c r="M28" s="107"/>
      <c r="N28" s="107"/>
      <c r="O28" s="107"/>
      <c r="P28" s="107"/>
      <c r="Q28" s="107"/>
      <c r="R28" s="107" t="s">
        <v>119</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c r="C29" s="124" t="s">
        <v>2543</v>
      </c>
      <c r="D29" s="142"/>
      <c r="E29" s="133">
        <v>18.560000000000002</v>
      </c>
      <c r="F29" s="110"/>
      <c r="G29" s="110"/>
      <c r="H29" s="157"/>
      <c r="I29" s="110">
        <f t="shared" si="1"/>
        <v>0</v>
      </c>
      <c r="J29" s="110"/>
      <c r="K29" s="110"/>
      <c r="L29" s="107"/>
      <c r="M29" s="107"/>
      <c r="N29" s="107"/>
      <c r="O29" s="107"/>
      <c r="P29" s="107"/>
      <c r="Q29" s="107"/>
      <c r="R29" s="107" t="s">
        <v>121</v>
      </c>
      <c r="S29" s="107">
        <v>0</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8</v>
      </c>
      <c r="B30" s="108" t="s">
        <v>1768</v>
      </c>
      <c r="C30" s="123" t="s">
        <v>901</v>
      </c>
      <c r="D30" s="141" t="s">
        <v>128</v>
      </c>
      <c r="E30" s="110">
        <v>33.340000000000003</v>
      </c>
      <c r="F30" s="110"/>
      <c r="G30" s="110">
        <f t="shared" ref="G30" si="8">F30*E30</f>
        <v>0</v>
      </c>
      <c r="H30" s="157" t="s">
        <v>811</v>
      </c>
      <c r="I30" s="110">
        <f t="shared" si="1"/>
        <v>0</v>
      </c>
      <c r="J30" s="110"/>
      <c r="K30" s="110"/>
      <c r="L30" s="107"/>
      <c r="M30" s="107"/>
      <c r="N30" s="107"/>
      <c r="O30" s="107"/>
      <c r="P30" s="107"/>
      <c r="Q30" s="107"/>
      <c r="R30" s="107" t="s">
        <v>121</v>
      </c>
      <c r="S30" s="107">
        <v>0</v>
      </c>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c r="B31" s="108"/>
      <c r="C31" s="124" t="s">
        <v>2547</v>
      </c>
      <c r="D31" s="142"/>
      <c r="E31" s="133">
        <v>31.720000000000002</v>
      </c>
      <c r="F31" s="110"/>
      <c r="G31" s="110"/>
      <c r="H31" s="157"/>
      <c r="I31" s="110">
        <f t="shared" si="1"/>
        <v>0</v>
      </c>
      <c r="J31" s="110"/>
      <c r="K31" s="110"/>
      <c r="L31" s="107"/>
      <c r="M31" s="107"/>
      <c r="N31" s="107"/>
      <c r="O31" s="107"/>
      <c r="P31" s="107"/>
      <c r="Q31" s="107"/>
      <c r="R31" s="107" t="s">
        <v>119</v>
      </c>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c r="B32" s="108"/>
      <c r="C32" s="124" t="s">
        <v>2548</v>
      </c>
      <c r="D32" s="142"/>
      <c r="E32" s="133">
        <v>1.62</v>
      </c>
      <c r="F32" s="110"/>
      <c r="G32" s="110"/>
      <c r="H32" s="157"/>
      <c r="I32" s="110">
        <f t="shared" si="1"/>
        <v>0</v>
      </c>
      <c r="J32" s="110"/>
      <c r="K32" s="110"/>
      <c r="L32" s="107"/>
      <c r="M32" s="107"/>
      <c r="N32" s="107"/>
      <c r="O32" s="107"/>
      <c r="P32" s="107"/>
      <c r="Q32" s="107"/>
      <c r="R32" s="107" t="s">
        <v>121</v>
      </c>
      <c r="S32" s="107">
        <v>0</v>
      </c>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v>9</v>
      </c>
      <c r="B33" s="108" t="s">
        <v>902</v>
      </c>
      <c r="C33" s="123" t="s">
        <v>903</v>
      </c>
      <c r="D33" s="141" t="s">
        <v>128</v>
      </c>
      <c r="E33" s="110">
        <v>33.340000000000003</v>
      </c>
      <c r="F33" s="110"/>
      <c r="G33" s="110">
        <f t="shared" ref="G33" si="9">F33*E33</f>
        <v>0</v>
      </c>
      <c r="H33" s="157" t="s">
        <v>811</v>
      </c>
      <c r="I33" s="110">
        <f t="shared" si="1"/>
        <v>0</v>
      </c>
      <c r="J33" s="110"/>
      <c r="K33" s="110"/>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c r="B34" s="108"/>
      <c r="C34" s="124" t="s">
        <v>2549</v>
      </c>
      <c r="D34" s="142"/>
      <c r="E34" s="133">
        <v>31.720000000000002</v>
      </c>
      <c r="F34" s="110"/>
      <c r="G34" s="110"/>
      <c r="H34" s="157"/>
      <c r="I34" s="110">
        <f t="shared" si="1"/>
        <v>0</v>
      </c>
      <c r="J34" s="110"/>
      <c r="K34" s="110"/>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c r="B35" s="108"/>
      <c r="C35" s="124" t="s">
        <v>2548</v>
      </c>
      <c r="D35" s="142"/>
      <c r="E35" s="133">
        <v>1.62</v>
      </c>
      <c r="F35" s="110"/>
      <c r="G35" s="110"/>
      <c r="H35" s="157"/>
      <c r="I35" s="110">
        <f t="shared" si="1"/>
        <v>0</v>
      </c>
      <c r="J35" s="110"/>
      <c r="K35" s="110"/>
      <c r="L35" s="107"/>
      <c r="M35" s="107"/>
      <c r="N35" s="107"/>
      <c r="O35" s="107"/>
      <c r="P35" s="107"/>
      <c r="Q35" s="107"/>
      <c r="R35" s="107" t="s">
        <v>121</v>
      </c>
      <c r="S35" s="107">
        <v>0</v>
      </c>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x14ac:dyDescent="0.2">
      <c r="A36" s="109" t="s">
        <v>114</v>
      </c>
      <c r="B36" s="195" t="s">
        <v>1769</v>
      </c>
      <c r="C36" s="125" t="s">
        <v>904</v>
      </c>
      <c r="D36" s="143" t="s">
        <v>1750</v>
      </c>
      <c r="E36" s="111" t="s">
        <v>1750</v>
      </c>
      <c r="F36" s="111"/>
      <c r="G36" s="111">
        <f>SUM(G37:G41)</f>
        <v>0</v>
      </c>
      <c r="H36" s="158"/>
      <c r="I36" s="111">
        <f t="shared" si="1"/>
        <v>0</v>
      </c>
      <c r="J36" s="111"/>
      <c r="K36" s="111"/>
      <c r="R36" t="s">
        <v>115</v>
      </c>
    </row>
    <row r="37" spans="1:47" ht="22.5" outlineLevel="1" x14ac:dyDescent="0.2">
      <c r="A37" s="108">
        <v>10</v>
      </c>
      <c r="B37" s="108" t="s">
        <v>905</v>
      </c>
      <c r="C37" s="123" t="s">
        <v>1771</v>
      </c>
      <c r="D37" s="141" t="s">
        <v>128</v>
      </c>
      <c r="E37" s="110">
        <v>19.52</v>
      </c>
      <c r="F37" s="110"/>
      <c r="G37" s="110">
        <f t="shared" ref="G37" si="10">F37*E37</f>
        <v>0</v>
      </c>
      <c r="H37" s="157" t="s">
        <v>811</v>
      </c>
      <c r="I37" s="110">
        <f t="shared" si="1"/>
        <v>0</v>
      </c>
      <c r="J37" s="110"/>
      <c r="K37" s="110"/>
      <c r="L37" s="107"/>
      <c r="M37" s="107"/>
      <c r="N37" s="107"/>
      <c r="O37" s="107"/>
      <c r="P37" s="107"/>
      <c r="Q37" s="107"/>
      <c r="R37" s="107" t="s">
        <v>119</v>
      </c>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c r="B38" s="108"/>
      <c r="C38" s="124" t="s">
        <v>2550</v>
      </c>
      <c r="D38" s="142"/>
      <c r="E38" s="133">
        <v>19.520000000000003</v>
      </c>
      <c r="F38" s="110"/>
      <c r="G38" s="110"/>
      <c r="H38" s="157"/>
      <c r="I38" s="110">
        <f t="shared" si="1"/>
        <v>0</v>
      </c>
      <c r="J38" s="110"/>
      <c r="K38" s="110"/>
      <c r="L38" s="107"/>
      <c r="M38" s="107"/>
      <c r="N38" s="107"/>
      <c r="O38" s="107"/>
      <c r="P38" s="107"/>
      <c r="Q38" s="107"/>
      <c r="R38" s="107" t="s">
        <v>121</v>
      </c>
      <c r="S38" s="107">
        <v>0</v>
      </c>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11</v>
      </c>
      <c r="B39" s="108" t="s">
        <v>140</v>
      </c>
      <c r="C39" s="123" t="s">
        <v>141</v>
      </c>
      <c r="D39" s="141" t="s">
        <v>128</v>
      </c>
      <c r="E39" s="110">
        <v>77.94</v>
      </c>
      <c r="F39" s="110"/>
      <c r="G39" s="110">
        <f t="shared" ref="G39" si="11">F39*E39</f>
        <v>0</v>
      </c>
      <c r="H39" s="157" t="s">
        <v>811</v>
      </c>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c r="B40" s="108"/>
      <c r="C40" s="124" t="s">
        <v>2551</v>
      </c>
      <c r="D40" s="142"/>
      <c r="E40" s="133">
        <v>61.000000000000007</v>
      </c>
      <c r="F40" s="110"/>
      <c r="G40" s="110"/>
      <c r="H40" s="157"/>
      <c r="I40" s="110">
        <f t="shared" si="1"/>
        <v>0</v>
      </c>
      <c r="J40" s="110"/>
      <c r="K40" s="110"/>
      <c r="L40" s="107"/>
      <c r="M40" s="107"/>
      <c r="N40" s="107"/>
      <c r="O40" s="107"/>
      <c r="P40" s="107"/>
      <c r="Q40" s="107"/>
      <c r="R40" s="107" t="s">
        <v>119</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x14ac:dyDescent="0.2">
      <c r="A41" s="108"/>
      <c r="B41" s="108"/>
      <c r="C41" s="124" t="s">
        <v>2552</v>
      </c>
      <c r="D41" s="142"/>
      <c r="E41" s="133">
        <v>16.940000000000001</v>
      </c>
      <c r="F41" s="110"/>
      <c r="G41" s="110"/>
      <c r="H41" s="157"/>
      <c r="I41" s="110">
        <f t="shared" si="1"/>
        <v>0</v>
      </c>
      <c r="J41" s="110"/>
      <c r="K41" s="110"/>
      <c r="R41" t="s">
        <v>115</v>
      </c>
    </row>
    <row r="42" spans="1:47" outlineLevel="1" x14ac:dyDescent="0.2">
      <c r="A42" s="109" t="s">
        <v>114</v>
      </c>
      <c r="B42" s="195" t="s">
        <v>1770</v>
      </c>
      <c r="C42" s="125" t="s">
        <v>1773</v>
      </c>
      <c r="D42" s="143" t="s">
        <v>1750</v>
      </c>
      <c r="E42" s="111" t="s">
        <v>1750</v>
      </c>
      <c r="F42" s="111"/>
      <c r="G42" s="111">
        <f>SUM(G43:G50)</f>
        <v>0</v>
      </c>
      <c r="H42" s="158"/>
      <c r="I42" s="111">
        <f t="shared" si="1"/>
        <v>0</v>
      </c>
      <c r="J42" s="111"/>
      <c r="K42" s="111"/>
      <c r="L42" s="107"/>
      <c r="M42" s="107"/>
      <c r="N42" s="107"/>
      <c r="O42" s="107"/>
      <c r="P42" s="107"/>
      <c r="Q42" s="107"/>
      <c r="R42" s="107" t="s">
        <v>119</v>
      </c>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v>12</v>
      </c>
      <c r="B43" s="108" t="s">
        <v>1775</v>
      </c>
      <c r="C43" s="123" t="s">
        <v>1776</v>
      </c>
      <c r="D43" s="141" t="s">
        <v>160</v>
      </c>
      <c r="E43" s="110">
        <v>104</v>
      </c>
      <c r="F43" s="110"/>
      <c r="G43" s="110">
        <f t="shared" ref="G43" si="12">F43*E43</f>
        <v>0</v>
      </c>
      <c r="H43" s="157" t="s">
        <v>811</v>
      </c>
      <c r="I43" s="110">
        <f t="shared" si="1"/>
        <v>0</v>
      </c>
      <c r="J43" s="110"/>
      <c r="K43" s="110"/>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c r="B44" s="108"/>
      <c r="C44" s="124" t="s">
        <v>1777</v>
      </c>
      <c r="D44" s="142"/>
      <c r="E44" s="133">
        <v>104.00000000000001</v>
      </c>
      <c r="F44" s="110"/>
      <c r="G44" s="110"/>
      <c r="H44" s="157"/>
      <c r="I44" s="110">
        <f t="shared" si="1"/>
        <v>0</v>
      </c>
      <c r="J44" s="110"/>
      <c r="K44" s="110"/>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v>13</v>
      </c>
      <c r="B45" s="108" t="s">
        <v>1779</v>
      </c>
      <c r="C45" s="123" t="s">
        <v>1780</v>
      </c>
      <c r="D45" s="141" t="s">
        <v>160</v>
      </c>
      <c r="E45" s="110">
        <v>48.8</v>
      </c>
      <c r="F45" s="110"/>
      <c r="G45" s="110">
        <f t="shared" ref="G45" si="13">F45*E45</f>
        <v>0</v>
      </c>
      <c r="H45" s="157" t="s">
        <v>811</v>
      </c>
      <c r="I45" s="110">
        <f t="shared" si="1"/>
        <v>0</v>
      </c>
      <c r="J45" s="110"/>
      <c r="K45" s="110"/>
      <c r="L45" s="107"/>
      <c r="M45" s="107"/>
      <c r="N45" s="107"/>
      <c r="O45" s="107"/>
      <c r="P45" s="107"/>
      <c r="Q45" s="107"/>
      <c r="R45" s="107" t="s">
        <v>119</v>
      </c>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c r="B46" s="108"/>
      <c r="C46" s="124" t="s">
        <v>1781</v>
      </c>
      <c r="D46" s="142"/>
      <c r="E46" s="133">
        <v>48.800000000000004</v>
      </c>
      <c r="F46" s="110"/>
      <c r="G46" s="110"/>
      <c r="H46" s="157"/>
      <c r="I46" s="110">
        <f t="shared" si="1"/>
        <v>0</v>
      </c>
      <c r="J46" s="110"/>
      <c r="K46" s="110"/>
      <c r="L46" s="107"/>
      <c r="M46" s="107"/>
      <c r="N46" s="107"/>
      <c r="O46" s="107"/>
      <c r="P46" s="107"/>
      <c r="Q46" s="107"/>
      <c r="R46" s="107" t="s">
        <v>121</v>
      </c>
      <c r="S46" s="107">
        <v>0</v>
      </c>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v>14</v>
      </c>
      <c r="B47" s="108" t="s">
        <v>1783</v>
      </c>
      <c r="C47" s="123" t="s">
        <v>1784</v>
      </c>
      <c r="D47" s="141" t="s">
        <v>160</v>
      </c>
      <c r="E47" s="110">
        <v>104</v>
      </c>
      <c r="F47" s="110"/>
      <c r="G47" s="110">
        <f t="shared" ref="G47" si="14">F47*E47</f>
        <v>0</v>
      </c>
      <c r="H47" s="157" t="s">
        <v>811</v>
      </c>
      <c r="I47" s="110">
        <f t="shared" si="1"/>
        <v>0</v>
      </c>
      <c r="J47" s="110"/>
      <c r="K47" s="110"/>
      <c r="L47" s="107"/>
      <c r="M47" s="107"/>
      <c r="N47" s="107"/>
      <c r="O47" s="107"/>
      <c r="P47" s="107"/>
      <c r="Q47" s="107"/>
      <c r="R47" s="107" t="s">
        <v>121</v>
      </c>
      <c r="S47" s="107">
        <v>0</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c r="B48" s="108"/>
      <c r="C48" s="124" t="s">
        <v>1777</v>
      </c>
      <c r="D48" s="142"/>
      <c r="E48" s="133">
        <v>104.00000000000001</v>
      </c>
      <c r="F48" s="110"/>
      <c r="G48" s="110"/>
      <c r="H48" s="157"/>
      <c r="I48" s="110">
        <f t="shared" si="1"/>
        <v>0</v>
      </c>
      <c r="J48" s="110"/>
      <c r="K48" s="110"/>
      <c r="L48" s="107"/>
      <c r="M48" s="107"/>
      <c r="N48" s="107"/>
      <c r="O48" s="107"/>
      <c r="P48" s="107"/>
      <c r="Q48" s="107"/>
      <c r="R48" s="107" t="s">
        <v>119</v>
      </c>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v>15</v>
      </c>
      <c r="B49" s="108" t="s">
        <v>1785</v>
      </c>
      <c r="C49" s="123" t="s">
        <v>1786</v>
      </c>
      <c r="D49" s="141" t="s">
        <v>717</v>
      </c>
      <c r="E49" s="110">
        <v>2.08</v>
      </c>
      <c r="F49" s="110"/>
      <c r="G49" s="110">
        <f t="shared" ref="G49" si="15">F49*E49</f>
        <v>0</v>
      </c>
      <c r="H49" s="157" t="s">
        <v>811</v>
      </c>
      <c r="I49" s="110">
        <f t="shared" si="1"/>
        <v>0</v>
      </c>
      <c r="J49" s="110"/>
      <c r="K49" s="110"/>
      <c r="L49" s="107"/>
      <c r="M49" s="107"/>
      <c r="N49" s="107"/>
      <c r="O49" s="107"/>
      <c r="P49" s="107"/>
      <c r="Q49" s="107"/>
      <c r="R49" s="107" t="s">
        <v>121</v>
      </c>
      <c r="S49" s="107">
        <v>0</v>
      </c>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c r="B50" s="108"/>
      <c r="C50" s="124" t="s">
        <v>1787</v>
      </c>
      <c r="D50" s="142"/>
      <c r="E50" s="133">
        <v>2.08</v>
      </c>
      <c r="F50" s="110"/>
      <c r="G50" s="110"/>
      <c r="H50" s="157"/>
      <c r="I50" s="110">
        <f t="shared" si="1"/>
        <v>0</v>
      </c>
      <c r="J50" s="110"/>
      <c r="K50" s="110"/>
      <c r="L50" s="107"/>
      <c r="M50" s="107"/>
      <c r="N50" s="107"/>
      <c r="O50" s="107"/>
      <c r="P50" s="107"/>
      <c r="Q50" s="107"/>
      <c r="R50" s="107" t="s">
        <v>121</v>
      </c>
      <c r="S50" s="107">
        <v>0</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9" t="s">
        <v>114</v>
      </c>
      <c r="B51" s="195" t="s">
        <v>1778</v>
      </c>
      <c r="C51" s="125" t="s">
        <v>1788</v>
      </c>
      <c r="D51" s="143" t="s">
        <v>1750</v>
      </c>
      <c r="E51" s="111" t="s">
        <v>1750</v>
      </c>
      <c r="F51" s="111"/>
      <c r="G51" s="111">
        <f>SUM(G52:G53)</f>
        <v>0</v>
      </c>
      <c r="H51" s="158"/>
      <c r="I51" s="111">
        <f t="shared" si="1"/>
        <v>0</v>
      </c>
      <c r="J51" s="111"/>
      <c r="K51" s="111"/>
      <c r="L51" s="107"/>
      <c r="M51" s="107"/>
      <c r="N51" s="107"/>
      <c r="O51" s="107"/>
      <c r="P51" s="107"/>
      <c r="Q51" s="107"/>
      <c r="R51" s="107" t="s">
        <v>121</v>
      </c>
      <c r="S51" s="107">
        <v>0</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v>16</v>
      </c>
      <c r="B52" s="108" t="s">
        <v>1790</v>
      </c>
      <c r="C52" s="123" t="s">
        <v>1791</v>
      </c>
      <c r="D52" s="141" t="s">
        <v>179</v>
      </c>
      <c r="E52" s="110">
        <v>64</v>
      </c>
      <c r="F52" s="110"/>
      <c r="G52" s="110">
        <f t="shared" ref="G52:G53" si="16">F52*E52</f>
        <v>0</v>
      </c>
      <c r="H52" s="157" t="s">
        <v>811</v>
      </c>
      <c r="I52" s="110">
        <f t="shared" si="1"/>
        <v>0</v>
      </c>
      <c r="J52" s="110"/>
      <c r="K52" s="110"/>
      <c r="L52" s="107"/>
      <c r="M52" s="107"/>
      <c r="N52" s="107"/>
      <c r="O52" s="107"/>
      <c r="P52" s="107"/>
      <c r="Q52" s="107"/>
      <c r="R52" s="107" t="s">
        <v>119</v>
      </c>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17</v>
      </c>
      <c r="B53" s="108" t="s">
        <v>1793</v>
      </c>
      <c r="C53" s="123" t="s">
        <v>1794</v>
      </c>
      <c r="D53" s="141" t="s">
        <v>179</v>
      </c>
      <c r="E53" s="110">
        <v>64</v>
      </c>
      <c r="F53" s="110"/>
      <c r="G53" s="110">
        <f t="shared" si="16"/>
        <v>0</v>
      </c>
      <c r="H53" s="157" t="s">
        <v>811</v>
      </c>
      <c r="I53" s="110">
        <f t="shared" si="1"/>
        <v>0</v>
      </c>
      <c r="J53" s="110"/>
      <c r="K53" s="110"/>
      <c r="L53" s="107"/>
      <c r="M53" s="107"/>
      <c r="N53" s="107"/>
      <c r="O53" s="107"/>
      <c r="P53" s="107"/>
      <c r="Q53" s="107"/>
      <c r="R53" s="107" t="s">
        <v>121</v>
      </c>
      <c r="S53" s="107">
        <v>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ht="25.5" outlineLevel="1" x14ac:dyDescent="0.2">
      <c r="A54" s="109" t="s">
        <v>114</v>
      </c>
      <c r="B54" s="195" t="s">
        <v>1795</v>
      </c>
      <c r="C54" s="125" t="s">
        <v>907</v>
      </c>
      <c r="D54" s="143" t="s">
        <v>1750</v>
      </c>
      <c r="E54" s="111" t="s">
        <v>1750</v>
      </c>
      <c r="F54" s="111"/>
      <c r="G54" s="111">
        <f>SUM(G55:G57)</f>
        <v>0</v>
      </c>
      <c r="H54" s="158"/>
      <c r="I54" s="111">
        <f t="shared" si="1"/>
        <v>0</v>
      </c>
      <c r="J54" s="111"/>
      <c r="K54" s="111"/>
      <c r="L54" s="107"/>
      <c r="M54" s="107"/>
      <c r="N54" s="107"/>
      <c r="O54" s="107"/>
      <c r="P54" s="107"/>
      <c r="Q54" s="107"/>
      <c r="R54" s="107" t="s">
        <v>121</v>
      </c>
      <c r="S54" s="107">
        <v>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v>18</v>
      </c>
      <c r="B55" s="108" t="s">
        <v>908</v>
      </c>
      <c r="C55" s="123" t="s">
        <v>909</v>
      </c>
      <c r="D55" s="141" t="s">
        <v>128</v>
      </c>
      <c r="E55" s="110">
        <v>9.1760000000000002</v>
      </c>
      <c r="F55" s="110"/>
      <c r="G55" s="110">
        <f t="shared" ref="G55" si="17">F55*E55</f>
        <v>0</v>
      </c>
      <c r="H55" s="157" t="s">
        <v>811</v>
      </c>
      <c r="I55" s="110">
        <f t="shared" si="1"/>
        <v>0</v>
      </c>
      <c r="J55" s="110"/>
      <c r="K55" s="110"/>
      <c r="L55" s="107"/>
      <c r="M55" s="107"/>
      <c r="N55" s="107"/>
      <c r="O55" s="107"/>
      <c r="P55" s="107"/>
      <c r="Q55" s="107"/>
      <c r="R55" s="107" t="s">
        <v>121</v>
      </c>
      <c r="S55" s="107">
        <v>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c r="B56" s="108"/>
      <c r="C56" s="124" t="s">
        <v>2553</v>
      </c>
      <c r="D56" s="142"/>
      <c r="E56" s="133">
        <v>7.32</v>
      </c>
      <c r="F56" s="110"/>
      <c r="G56" s="110"/>
      <c r="H56" s="157"/>
      <c r="I56" s="110">
        <f t="shared" si="1"/>
        <v>0</v>
      </c>
      <c r="J56" s="110"/>
      <c r="K56" s="110"/>
      <c r="L56" s="107"/>
      <c r="M56" s="107"/>
      <c r="N56" s="107"/>
      <c r="O56" s="107"/>
      <c r="P56" s="107"/>
      <c r="Q56" s="107"/>
      <c r="R56" s="107" t="s">
        <v>119</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c r="C57" s="124" t="s">
        <v>2554</v>
      </c>
      <c r="D57" s="142"/>
      <c r="E57" s="133">
        <v>1.8560000000000001</v>
      </c>
      <c r="F57" s="110"/>
      <c r="G57" s="110"/>
      <c r="H57" s="157"/>
      <c r="I57" s="110">
        <f t="shared" si="1"/>
        <v>0</v>
      </c>
      <c r="J57" s="110"/>
      <c r="K57" s="110"/>
      <c r="L57" s="107"/>
      <c r="M57" s="107"/>
      <c r="N57" s="107"/>
      <c r="O57" s="107"/>
      <c r="P57" s="107"/>
      <c r="Q57" s="107"/>
      <c r="R57" s="107" t="s">
        <v>121</v>
      </c>
      <c r="S57" s="107">
        <v>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outlineLevel="1" x14ac:dyDescent="0.2">
      <c r="A58" s="109" t="s">
        <v>114</v>
      </c>
      <c r="B58" s="195" t="s">
        <v>1797</v>
      </c>
      <c r="C58" s="125" t="s">
        <v>1798</v>
      </c>
      <c r="D58" s="143" t="s">
        <v>1750</v>
      </c>
      <c r="E58" s="111" t="s">
        <v>1750</v>
      </c>
      <c r="F58" s="111"/>
      <c r="G58" s="111">
        <f>SUM(G59:G69)</f>
        <v>0</v>
      </c>
      <c r="H58" s="158"/>
      <c r="I58" s="111">
        <f t="shared" si="1"/>
        <v>0</v>
      </c>
      <c r="J58" s="111"/>
      <c r="K58" s="111"/>
      <c r="L58" s="107"/>
      <c r="M58" s="107"/>
      <c r="N58" s="107"/>
      <c r="O58" s="107"/>
      <c r="P58" s="107"/>
      <c r="Q58" s="107"/>
      <c r="R58" s="107" t="s">
        <v>121</v>
      </c>
      <c r="S58" s="107">
        <v>0</v>
      </c>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row>
    <row r="59" spans="1:47" outlineLevel="1" x14ac:dyDescent="0.2">
      <c r="A59" s="108">
        <v>19</v>
      </c>
      <c r="B59" s="108" t="s">
        <v>1800</v>
      </c>
      <c r="C59" s="123" t="s">
        <v>1801</v>
      </c>
      <c r="D59" s="141" t="s">
        <v>118</v>
      </c>
      <c r="E59" s="110">
        <v>16</v>
      </c>
      <c r="F59" s="110"/>
      <c r="G59" s="110">
        <f t="shared" ref="G59:G62" si="18">F59*E59</f>
        <v>0</v>
      </c>
      <c r="H59" s="157" t="s">
        <v>811</v>
      </c>
      <c r="I59" s="110">
        <f t="shared" si="1"/>
        <v>0</v>
      </c>
      <c r="J59" s="110"/>
      <c r="K59" s="110"/>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v>20</v>
      </c>
      <c r="B60" s="108" t="s">
        <v>1803</v>
      </c>
      <c r="C60" s="123" t="s">
        <v>1804</v>
      </c>
      <c r="D60" s="141" t="s">
        <v>118</v>
      </c>
      <c r="E60" s="110">
        <v>3</v>
      </c>
      <c r="F60" s="110"/>
      <c r="G60" s="110">
        <f t="shared" si="18"/>
        <v>0</v>
      </c>
      <c r="H60" s="157" t="s">
        <v>811</v>
      </c>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x14ac:dyDescent="0.2">
      <c r="A61" s="108">
        <v>21</v>
      </c>
      <c r="B61" s="108" t="s">
        <v>1806</v>
      </c>
      <c r="C61" s="123" t="s">
        <v>1807</v>
      </c>
      <c r="D61" s="141" t="s">
        <v>118</v>
      </c>
      <c r="E61" s="110">
        <v>5</v>
      </c>
      <c r="F61" s="110"/>
      <c r="G61" s="110">
        <f t="shared" si="18"/>
        <v>0</v>
      </c>
      <c r="H61" s="157" t="s">
        <v>811</v>
      </c>
      <c r="I61" s="110">
        <f t="shared" si="1"/>
        <v>0</v>
      </c>
      <c r="J61" s="110"/>
      <c r="K61" s="110"/>
      <c r="R61" t="s">
        <v>115</v>
      </c>
    </row>
    <row r="62" spans="1:47" outlineLevel="1" x14ac:dyDescent="0.2">
      <c r="A62" s="108">
        <v>22</v>
      </c>
      <c r="B62" s="108" t="s">
        <v>1809</v>
      </c>
      <c r="C62" s="123" t="s">
        <v>1810</v>
      </c>
      <c r="D62" s="141" t="s">
        <v>179</v>
      </c>
      <c r="E62" s="110">
        <v>67.099999999999994</v>
      </c>
      <c r="F62" s="110"/>
      <c r="G62" s="110">
        <f t="shared" si="18"/>
        <v>0</v>
      </c>
      <c r="H62" s="157" t="s">
        <v>811</v>
      </c>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outlineLevel="1" x14ac:dyDescent="0.2">
      <c r="A63" s="108"/>
      <c r="B63" s="108"/>
      <c r="C63" s="124" t="s">
        <v>56</v>
      </c>
      <c r="D63" s="142"/>
      <c r="E63" s="133">
        <v>61.000000000000007</v>
      </c>
      <c r="F63" s="110"/>
      <c r="G63" s="110"/>
      <c r="H63" s="157"/>
      <c r="I63" s="110">
        <f t="shared" si="1"/>
        <v>0</v>
      </c>
      <c r="J63" s="110"/>
      <c r="K63" s="110"/>
      <c r="L63" s="107"/>
      <c r="M63" s="107"/>
      <c r="N63" s="107"/>
      <c r="O63" s="107"/>
      <c r="P63" s="107"/>
      <c r="Q63" s="107"/>
      <c r="R63" s="107" t="s">
        <v>121</v>
      </c>
      <c r="S63" s="107">
        <v>0</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row>
    <row r="64" spans="1:47" outlineLevel="1" x14ac:dyDescent="0.2">
      <c r="A64" s="108"/>
      <c r="B64" s="108"/>
      <c r="C64" s="124" t="s">
        <v>1811</v>
      </c>
      <c r="D64" s="142"/>
      <c r="E64" s="133">
        <v>6.1000000000000005</v>
      </c>
      <c r="F64" s="110"/>
      <c r="G64" s="110"/>
      <c r="H64" s="157"/>
      <c r="I64" s="110">
        <f t="shared" si="1"/>
        <v>0</v>
      </c>
      <c r="J64" s="110"/>
      <c r="K64" s="110"/>
      <c r="L64" s="107"/>
      <c r="M64" s="107"/>
      <c r="N64" s="107"/>
      <c r="O64" s="107"/>
      <c r="P64" s="107"/>
      <c r="Q64" s="107"/>
      <c r="R64" s="107" t="s">
        <v>121</v>
      </c>
      <c r="S64" s="107">
        <v>0</v>
      </c>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outlineLevel="1" x14ac:dyDescent="0.2">
      <c r="A65" s="108">
        <v>23</v>
      </c>
      <c r="B65" s="108" t="s">
        <v>1813</v>
      </c>
      <c r="C65" s="123" t="s">
        <v>1814</v>
      </c>
      <c r="D65" s="141" t="s">
        <v>179</v>
      </c>
      <c r="E65" s="110">
        <v>61</v>
      </c>
      <c r="F65" s="110"/>
      <c r="G65" s="110">
        <f t="shared" ref="G65:G66" si="19">F65*E65</f>
        <v>0</v>
      </c>
      <c r="H65" s="157" t="s">
        <v>811</v>
      </c>
      <c r="I65" s="110">
        <f t="shared" si="1"/>
        <v>0</v>
      </c>
      <c r="J65" s="110"/>
      <c r="K65" s="110"/>
      <c r="L65" s="107"/>
      <c r="M65" s="107"/>
      <c r="N65" s="107"/>
      <c r="O65" s="107"/>
      <c r="P65" s="107"/>
      <c r="Q65" s="107"/>
      <c r="R65" s="107" t="s">
        <v>119</v>
      </c>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outlineLevel="1" x14ac:dyDescent="0.2">
      <c r="A66" s="108">
        <v>24</v>
      </c>
      <c r="B66" s="108" t="s">
        <v>1816</v>
      </c>
      <c r="C66" s="123" t="s">
        <v>1817</v>
      </c>
      <c r="D66" s="141" t="s">
        <v>179</v>
      </c>
      <c r="E66" s="110">
        <v>5.2</v>
      </c>
      <c r="F66" s="110"/>
      <c r="G66" s="110">
        <f t="shared" si="19"/>
        <v>0</v>
      </c>
      <c r="H66" s="157" t="s">
        <v>811</v>
      </c>
      <c r="I66" s="110">
        <f t="shared" si="1"/>
        <v>0</v>
      </c>
      <c r="J66" s="110"/>
      <c r="K66" s="110"/>
      <c r="L66" s="107"/>
      <c r="M66" s="107"/>
      <c r="N66" s="107"/>
      <c r="O66" s="107"/>
      <c r="P66" s="107"/>
      <c r="Q66" s="107"/>
      <c r="R66" s="107" t="s">
        <v>121</v>
      </c>
      <c r="S66" s="107">
        <v>0</v>
      </c>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outlineLevel="1" x14ac:dyDescent="0.2">
      <c r="A67" s="108"/>
      <c r="B67" s="108"/>
      <c r="C67" s="124" t="s">
        <v>1818</v>
      </c>
      <c r="D67" s="142"/>
      <c r="E67" s="133">
        <v>5.2</v>
      </c>
      <c r="F67" s="110"/>
      <c r="G67" s="110"/>
      <c r="H67" s="157"/>
      <c r="I67" s="110">
        <f t="shared" si="1"/>
        <v>0</v>
      </c>
      <c r="J67" s="110"/>
      <c r="K67" s="110"/>
      <c r="L67" s="107"/>
      <c r="M67" s="107"/>
      <c r="N67" s="107"/>
      <c r="O67" s="107"/>
      <c r="P67" s="107"/>
      <c r="Q67" s="107"/>
      <c r="R67" s="107" t="s">
        <v>121</v>
      </c>
      <c r="S67" s="107">
        <v>0</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outlineLevel="1" x14ac:dyDescent="0.2">
      <c r="A68" s="108">
        <v>25</v>
      </c>
      <c r="B68" s="108" t="s">
        <v>1820</v>
      </c>
      <c r="C68" s="123" t="s">
        <v>1821</v>
      </c>
      <c r="D68" s="141" t="s">
        <v>179</v>
      </c>
      <c r="E68" s="110">
        <v>5.2</v>
      </c>
      <c r="F68" s="110"/>
      <c r="G68" s="110">
        <f t="shared" ref="G68" si="20">F68*E68</f>
        <v>0</v>
      </c>
      <c r="H68" s="157" t="s">
        <v>811</v>
      </c>
      <c r="I68" s="110">
        <f t="shared" ref="I68:I77" si="21">G68</f>
        <v>0</v>
      </c>
      <c r="J68" s="110"/>
      <c r="K68" s="110"/>
      <c r="L68" s="107"/>
      <c r="M68" s="107"/>
      <c r="N68" s="107"/>
      <c r="O68" s="107"/>
      <c r="P68" s="107"/>
      <c r="Q68" s="107"/>
      <c r="R68" s="107" t="s">
        <v>121</v>
      </c>
      <c r="S68" s="107">
        <v>0</v>
      </c>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outlineLevel="1" x14ac:dyDescent="0.2">
      <c r="A69" s="108"/>
      <c r="B69" s="108"/>
      <c r="C69" s="124" t="s">
        <v>1822</v>
      </c>
      <c r="D69" s="142"/>
      <c r="E69" s="133">
        <v>5.2</v>
      </c>
      <c r="F69" s="110"/>
      <c r="G69" s="110"/>
      <c r="H69" s="157"/>
      <c r="I69" s="110">
        <f t="shared" si="21"/>
        <v>0</v>
      </c>
      <c r="J69" s="110"/>
      <c r="K69" s="110"/>
      <c r="L69" s="107"/>
      <c r="M69" s="107"/>
      <c r="N69" s="107"/>
      <c r="O69" s="107"/>
      <c r="P69" s="107"/>
      <c r="Q69" s="107"/>
      <c r="R69" s="107" t="s">
        <v>121</v>
      </c>
      <c r="S69" s="107">
        <v>0</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x14ac:dyDescent="0.2">
      <c r="A70" s="109" t="s">
        <v>114</v>
      </c>
      <c r="B70" s="195" t="s">
        <v>1823</v>
      </c>
      <c r="C70" s="125" t="s">
        <v>1824</v>
      </c>
      <c r="D70" s="143" t="s">
        <v>1750</v>
      </c>
      <c r="E70" s="111" t="s">
        <v>1750</v>
      </c>
      <c r="F70" s="111"/>
      <c r="G70" s="111">
        <f>SUM(G71:G77)</f>
        <v>0</v>
      </c>
      <c r="H70" s="158"/>
      <c r="I70" s="111">
        <f t="shared" si="21"/>
        <v>0</v>
      </c>
      <c r="J70" s="111"/>
      <c r="K70" s="111"/>
      <c r="L70" s="107"/>
      <c r="M70" s="107"/>
      <c r="N70" s="107"/>
      <c r="O70" s="107"/>
      <c r="P70" s="107"/>
      <c r="Q70" s="107"/>
      <c r="R70" s="107" t="s">
        <v>119</v>
      </c>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v>26</v>
      </c>
      <c r="B71" s="108" t="s">
        <v>920</v>
      </c>
      <c r="C71" s="123" t="s">
        <v>1826</v>
      </c>
      <c r="D71" s="141" t="s">
        <v>118</v>
      </c>
      <c r="E71" s="110">
        <v>1</v>
      </c>
      <c r="F71" s="110"/>
      <c r="G71" s="110">
        <f t="shared" ref="G71:G77" si="22">F71*E71</f>
        <v>0</v>
      </c>
      <c r="H71" s="157" t="s">
        <v>810</v>
      </c>
      <c r="I71" s="201">
        <f t="shared" si="21"/>
        <v>0</v>
      </c>
      <c r="J71" s="110"/>
      <c r="K71" s="110"/>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x14ac:dyDescent="0.2">
      <c r="A72" s="108">
        <v>27</v>
      </c>
      <c r="B72" s="108" t="s">
        <v>1828</v>
      </c>
      <c r="C72" s="123" t="s">
        <v>1829</v>
      </c>
      <c r="D72" s="141" t="s">
        <v>118</v>
      </c>
      <c r="E72" s="110">
        <v>1</v>
      </c>
      <c r="F72" s="110"/>
      <c r="G72" s="110">
        <f t="shared" si="22"/>
        <v>0</v>
      </c>
      <c r="H72" s="157" t="s">
        <v>811</v>
      </c>
      <c r="I72" s="110">
        <f t="shared" si="21"/>
        <v>0</v>
      </c>
      <c r="J72" s="110"/>
      <c r="K72" s="110"/>
      <c r="L72" s="107"/>
      <c r="M72" s="107"/>
      <c r="N72" s="107"/>
      <c r="O72" s="107"/>
      <c r="P72" s="107"/>
      <c r="Q72" s="107"/>
      <c r="R72" s="107" t="s">
        <v>121</v>
      </c>
      <c r="S72" s="107">
        <v>0</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v>28</v>
      </c>
      <c r="B73" s="108" t="s">
        <v>1831</v>
      </c>
      <c r="C73" s="123" t="s">
        <v>1832</v>
      </c>
      <c r="D73" s="141" t="s">
        <v>118</v>
      </c>
      <c r="E73" s="110">
        <v>1</v>
      </c>
      <c r="F73" s="110"/>
      <c r="G73" s="110">
        <f t="shared" si="22"/>
        <v>0</v>
      </c>
      <c r="H73" s="157" t="s">
        <v>811</v>
      </c>
      <c r="I73" s="110">
        <f t="shared" si="21"/>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v>29</v>
      </c>
      <c r="B74" s="108" t="s">
        <v>1833</v>
      </c>
      <c r="C74" s="123" t="s">
        <v>1834</v>
      </c>
      <c r="D74" s="141" t="s">
        <v>118</v>
      </c>
      <c r="E74" s="110">
        <v>1</v>
      </c>
      <c r="F74" s="110"/>
      <c r="G74" s="110">
        <f t="shared" si="22"/>
        <v>0</v>
      </c>
      <c r="H74" s="157" t="s">
        <v>811</v>
      </c>
      <c r="I74" s="110">
        <f t="shared" si="21"/>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v>30</v>
      </c>
      <c r="B75" s="108" t="s">
        <v>1001</v>
      </c>
      <c r="C75" s="123" t="s">
        <v>1836</v>
      </c>
      <c r="D75" s="141" t="s">
        <v>179</v>
      </c>
      <c r="E75" s="110">
        <v>61</v>
      </c>
      <c r="F75" s="110"/>
      <c r="G75" s="110">
        <f t="shared" si="22"/>
        <v>0</v>
      </c>
      <c r="H75" s="157" t="s">
        <v>811</v>
      </c>
      <c r="I75" s="110">
        <f t="shared" si="21"/>
        <v>0</v>
      </c>
      <c r="J75" s="110"/>
      <c r="K75" s="110"/>
      <c r="L75" s="107"/>
      <c r="M75" s="107"/>
      <c r="N75" s="107"/>
      <c r="O75" s="107"/>
      <c r="P75" s="107"/>
      <c r="Q75" s="107"/>
      <c r="R75" s="107" t="s">
        <v>121</v>
      </c>
      <c r="S75" s="107">
        <v>0</v>
      </c>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x14ac:dyDescent="0.2">
      <c r="A76" s="108">
        <v>31</v>
      </c>
      <c r="B76" s="108" t="s">
        <v>998</v>
      </c>
      <c r="C76" s="123" t="s">
        <v>1838</v>
      </c>
      <c r="D76" s="141" t="s">
        <v>179</v>
      </c>
      <c r="E76" s="110">
        <v>61</v>
      </c>
      <c r="F76" s="110"/>
      <c r="G76" s="110">
        <f t="shared" si="22"/>
        <v>0</v>
      </c>
      <c r="H76" s="157" t="s">
        <v>811</v>
      </c>
      <c r="I76" s="110">
        <f t="shared" si="21"/>
        <v>0</v>
      </c>
      <c r="J76" s="110"/>
      <c r="K76" s="110"/>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x14ac:dyDescent="0.2">
      <c r="A77" s="117">
        <v>32</v>
      </c>
      <c r="B77" s="117" t="s">
        <v>2555</v>
      </c>
      <c r="C77" s="196" t="s">
        <v>2602</v>
      </c>
      <c r="D77" s="197" t="s">
        <v>118</v>
      </c>
      <c r="E77" s="118">
        <v>1</v>
      </c>
      <c r="F77" s="118"/>
      <c r="G77" s="118">
        <f t="shared" si="22"/>
        <v>0</v>
      </c>
      <c r="H77" s="159" t="s">
        <v>811</v>
      </c>
      <c r="I77" s="118">
        <f t="shared" si="21"/>
        <v>0</v>
      </c>
      <c r="J77" s="118"/>
      <c r="K77" s="118"/>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ht="13.5" thickBot="1" x14ac:dyDescent="0.25">
      <c r="B78" s="5" t="s">
        <v>134</v>
      </c>
      <c r="C78" s="129" t="s">
        <v>134</v>
      </c>
      <c r="D78" s="7"/>
      <c r="E78" s="136"/>
      <c r="F78" s="4"/>
      <c r="G78" s="4"/>
      <c r="H78" s="7"/>
      <c r="P78">
        <v>12</v>
      </c>
      <c r="Q78">
        <v>21</v>
      </c>
    </row>
    <row r="79" spans="1:47" ht="13.5" thickBot="1" x14ac:dyDescent="0.25">
      <c r="A79" s="119"/>
      <c r="B79" s="120" t="s">
        <v>28</v>
      </c>
      <c r="C79" s="130" t="s">
        <v>134</v>
      </c>
      <c r="D79" s="146"/>
      <c r="E79" s="137"/>
      <c r="F79" s="121"/>
      <c r="G79" s="122">
        <f>G8+G11+G23+G36+G42+G51+G54+G58+G70</f>
        <v>0</v>
      </c>
      <c r="H79" s="7"/>
      <c r="I79" s="239">
        <f>I8+I11+I23+I36+I42+I51+I54+I58+I70</f>
        <v>0</v>
      </c>
      <c r="J79" s="240">
        <f>J8+J11+J23+J36+J42+J51+J54+J58+J70</f>
        <v>0</v>
      </c>
      <c r="K79" s="241">
        <f>K8+K11+K23+K36+K42+K51+K54+K58+K70</f>
        <v>0</v>
      </c>
      <c r="P79" t="e">
        <f>SUMIF(#REF!,P78,G7:G77)</f>
        <v>#REF!</v>
      </c>
      <c r="Q79" t="e">
        <f>SUMIF(#REF!,Q78,G7:G77)</f>
        <v>#REF!</v>
      </c>
      <c r="R79" t="s">
        <v>807</v>
      </c>
    </row>
  </sheetData>
  <sheetProtection password="CCE1" sheet="1" objects="1" scenarios="1"/>
  <protectedRanges>
    <protectedRange sqref="F9:F77"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AU107"/>
  <sheetViews>
    <sheetView showZeros="0" view="pageBreakPreview" zoomScale="70" zoomScaleNormal="100" zoomScaleSheetLayoutView="70" workbookViewId="0">
      <pane ySplit="7" topLeftCell="A8" activePane="bottomLeft" state="frozen"/>
      <selection pane="bottomLeft" activeCell="N38" sqref="N38"/>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1839</v>
      </c>
      <c r="D4" s="414"/>
      <c r="E4" s="414"/>
      <c r="F4" s="414"/>
      <c r="G4" s="415"/>
      <c r="R4" t="s">
        <v>104</v>
      </c>
    </row>
    <row r="5" spans="1:47" x14ac:dyDescent="0.2">
      <c r="A5" s="151" t="s">
        <v>105</v>
      </c>
      <c r="B5" s="152"/>
      <c r="C5" s="152"/>
      <c r="D5" s="138"/>
      <c r="E5" s="131"/>
      <c r="F5" s="104"/>
      <c r="G5" s="105"/>
      <c r="R5" t="s">
        <v>106</v>
      </c>
    </row>
    <row r="7" spans="1:47" ht="38.25" x14ac:dyDescent="0.2">
      <c r="A7" s="209" t="s">
        <v>107</v>
      </c>
      <c r="B7" s="115" t="s">
        <v>108</v>
      </c>
      <c r="C7" s="115" t="s">
        <v>109</v>
      </c>
      <c r="D7" s="210" t="s">
        <v>110</v>
      </c>
      <c r="E7" s="211" t="s">
        <v>111</v>
      </c>
      <c r="F7" s="212" t="s">
        <v>112</v>
      </c>
      <c r="G7" s="213" t="s">
        <v>28</v>
      </c>
      <c r="H7" s="214" t="s">
        <v>113</v>
      </c>
      <c r="I7" s="242" t="s">
        <v>2353</v>
      </c>
      <c r="J7" s="242" t="s">
        <v>2354</v>
      </c>
      <c r="K7" s="242" t="s">
        <v>2355</v>
      </c>
    </row>
    <row r="8" spans="1:47" outlineLevel="1" x14ac:dyDescent="0.2">
      <c r="A8" s="109" t="s">
        <v>114</v>
      </c>
      <c r="B8" s="195" t="s">
        <v>1751</v>
      </c>
      <c r="C8" s="125" t="s">
        <v>43</v>
      </c>
      <c r="D8" s="143"/>
      <c r="E8" s="111"/>
      <c r="F8" s="111"/>
      <c r="G8" s="111">
        <f>SUM(G9:G10)</f>
        <v>0</v>
      </c>
      <c r="H8" s="158"/>
      <c r="I8" s="111">
        <f>G8</f>
        <v>0</v>
      </c>
      <c r="J8" s="111"/>
      <c r="K8" s="111"/>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x14ac:dyDescent="0.2">
      <c r="A9" s="108">
        <v>1</v>
      </c>
      <c r="B9" s="108" t="s">
        <v>1752</v>
      </c>
      <c r="C9" s="123" t="s">
        <v>1753</v>
      </c>
      <c r="D9" s="141" t="s">
        <v>1754</v>
      </c>
      <c r="E9" s="110">
        <v>1.2E-2</v>
      </c>
      <c r="F9" s="110"/>
      <c r="G9" s="110">
        <f t="shared" ref="G9" si="0">F9*E9</f>
        <v>0</v>
      </c>
      <c r="H9" s="157" t="s">
        <v>811</v>
      </c>
      <c r="I9" s="110">
        <f t="shared" ref="I9:I67" si="1">G9</f>
        <v>0</v>
      </c>
      <c r="J9" s="110"/>
      <c r="K9" s="110"/>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1840</v>
      </c>
      <c r="D10" s="142"/>
      <c r="E10" s="133">
        <v>1.2E-2</v>
      </c>
      <c r="F10" s="110"/>
      <c r="G10" s="110"/>
      <c r="H10" s="157"/>
      <c r="I10" s="110">
        <f t="shared" si="1"/>
        <v>0</v>
      </c>
      <c r="J10" s="110"/>
      <c r="K10" s="110"/>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9" t="s">
        <v>114</v>
      </c>
      <c r="B11" s="195" t="s">
        <v>1757</v>
      </c>
      <c r="C11" s="125" t="s">
        <v>894</v>
      </c>
      <c r="D11" s="143"/>
      <c r="E11" s="111"/>
      <c r="F11" s="111"/>
      <c r="G11" s="111">
        <f>SUM(G12:G32)</f>
        <v>0</v>
      </c>
      <c r="H11" s="158"/>
      <c r="I11" s="111">
        <f t="shared" si="1"/>
        <v>0</v>
      </c>
      <c r="J11" s="111"/>
      <c r="K11" s="111"/>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v>2</v>
      </c>
      <c r="B12" s="108" t="s">
        <v>1841</v>
      </c>
      <c r="C12" s="123" t="s">
        <v>896</v>
      </c>
      <c r="D12" s="141" t="s">
        <v>128</v>
      </c>
      <c r="E12" s="110">
        <v>142.9</v>
      </c>
      <c r="F12" s="110"/>
      <c r="G12" s="110">
        <f t="shared" ref="G12" si="2">F12*E12</f>
        <v>0</v>
      </c>
      <c r="H12" s="157" t="s">
        <v>811</v>
      </c>
      <c r="I12" s="110">
        <f t="shared" si="1"/>
        <v>0</v>
      </c>
      <c r="J12" s="110"/>
      <c r="K12" s="110"/>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c r="B13" s="108"/>
      <c r="C13" s="124" t="s">
        <v>2556</v>
      </c>
      <c r="D13" s="142"/>
      <c r="E13" s="133">
        <v>18.900000000000002</v>
      </c>
      <c r="F13" s="110"/>
      <c r="G13" s="110"/>
      <c r="H13" s="157"/>
      <c r="I13" s="110">
        <f t="shared" si="1"/>
        <v>0</v>
      </c>
      <c r="J13" s="110"/>
      <c r="K13" s="110"/>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c r="B14" s="108"/>
      <c r="C14" s="124" t="s">
        <v>2557</v>
      </c>
      <c r="D14" s="142"/>
      <c r="E14" s="133">
        <v>40.300000000000004</v>
      </c>
      <c r="F14" s="110"/>
      <c r="G14" s="110"/>
      <c r="H14" s="157"/>
      <c r="I14" s="110">
        <f t="shared" si="1"/>
        <v>0</v>
      </c>
      <c r="J14" s="110"/>
      <c r="K14" s="110"/>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c r="B15" s="108"/>
      <c r="C15" s="124" t="s">
        <v>2558</v>
      </c>
      <c r="D15" s="142"/>
      <c r="E15" s="133">
        <v>25.200000000000003</v>
      </c>
      <c r="F15" s="110"/>
      <c r="G15" s="110">
        <f t="shared" ref="G15" si="3">F15*E15</f>
        <v>0</v>
      </c>
      <c r="H15" s="157"/>
      <c r="I15" s="110">
        <f t="shared" si="1"/>
        <v>0</v>
      </c>
      <c r="J15" s="110"/>
      <c r="K15" s="110"/>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c r="B16" s="108"/>
      <c r="C16" s="124" t="s">
        <v>2559</v>
      </c>
      <c r="D16" s="142"/>
      <c r="E16" s="133">
        <v>58.500000000000007</v>
      </c>
      <c r="F16" s="110"/>
      <c r="G16" s="110"/>
      <c r="H16" s="157"/>
      <c r="I16" s="110">
        <f t="shared" si="1"/>
        <v>0</v>
      </c>
      <c r="J16" s="110"/>
      <c r="K16" s="110"/>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v>3</v>
      </c>
      <c r="B17" s="108" t="s">
        <v>1842</v>
      </c>
      <c r="C17" s="123" t="s">
        <v>1843</v>
      </c>
      <c r="D17" s="141" t="s">
        <v>128</v>
      </c>
      <c r="E17" s="110">
        <v>176.11954</v>
      </c>
      <c r="F17" s="110"/>
      <c r="G17" s="110">
        <f t="shared" ref="G17:G19" si="4">F17*E17</f>
        <v>0</v>
      </c>
      <c r="H17" s="157" t="s">
        <v>811</v>
      </c>
      <c r="I17" s="110">
        <f t="shared" si="1"/>
        <v>0</v>
      </c>
      <c r="J17" s="110"/>
      <c r="K17" s="110"/>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c r="B18" s="108"/>
      <c r="C18" s="123" t="s">
        <v>1844</v>
      </c>
      <c r="D18" s="141"/>
      <c r="E18" s="110">
        <v>176.11954</v>
      </c>
      <c r="F18" s="110"/>
      <c r="G18" s="110">
        <f t="shared" si="4"/>
        <v>0</v>
      </c>
      <c r="H18" s="157"/>
      <c r="I18" s="110">
        <f t="shared" si="1"/>
        <v>0</v>
      </c>
      <c r="J18" s="110"/>
      <c r="K18" s="110"/>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v>4</v>
      </c>
      <c r="B19" s="108" t="s">
        <v>1759</v>
      </c>
      <c r="C19" s="123" t="s">
        <v>1760</v>
      </c>
      <c r="D19" s="141" t="s">
        <v>128</v>
      </c>
      <c r="E19" s="110">
        <v>184.70976999999999</v>
      </c>
      <c r="F19" s="110"/>
      <c r="G19" s="110">
        <f t="shared" si="4"/>
        <v>0</v>
      </c>
      <c r="H19" s="157" t="s">
        <v>811</v>
      </c>
      <c r="I19" s="110">
        <f t="shared" si="1"/>
        <v>0</v>
      </c>
      <c r="J19" s="110"/>
      <c r="K19" s="110"/>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c r="B20" s="108"/>
      <c r="C20" s="124" t="s">
        <v>2560</v>
      </c>
      <c r="D20" s="142"/>
      <c r="E20" s="133">
        <v>29.250000000000004</v>
      </c>
      <c r="F20" s="110"/>
      <c r="G20" s="110"/>
      <c r="H20" s="157"/>
      <c r="I20" s="110">
        <f t="shared" si="1"/>
        <v>0</v>
      </c>
      <c r="J20" s="110"/>
      <c r="K20" s="110"/>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c r="B21" s="108"/>
      <c r="C21" s="124" t="s">
        <v>2561</v>
      </c>
      <c r="D21" s="142"/>
      <c r="E21" s="133">
        <v>9.4500000000000011</v>
      </c>
      <c r="F21" s="110"/>
      <c r="G21" s="110">
        <f t="shared" ref="G21" si="5">F21*E21</f>
        <v>0</v>
      </c>
      <c r="H21" s="157"/>
      <c r="I21" s="110">
        <f t="shared" si="1"/>
        <v>0</v>
      </c>
      <c r="J21" s="110"/>
      <c r="K21" s="110"/>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c r="B22" s="108"/>
      <c r="C22" s="124" t="s">
        <v>2562</v>
      </c>
      <c r="D22" s="142"/>
      <c r="E22" s="133">
        <v>20.150000000000002</v>
      </c>
      <c r="F22" s="110"/>
      <c r="G22" s="110"/>
      <c r="H22" s="157"/>
      <c r="I22" s="110">
        <f t="shared" si="1"/>
        <v>0</v>
      </c>
      <c r="J22" s="110"/>
      <c r="K22" s="110"/>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c r="B23" s="108"/>
      <c r="C23" s="124" t="s">
        <v>2563</v>
      </c>
      <c r="D23" s="142"/>
      <c r="E23" s="133">
        <v>113.25977</v>
      </c>
      <c r="F23" s="110"/>
      <c r="G23" s="110"/>
      <c r="H23" s="157"/>
      <c r="I23" s="110">
        <f t="shared" si="1"/>
        <v>0</v>
      </c>
      <c r="J23" s="110"/>
      <c r="K23" s="110"/>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c r="B24" s="108"/>
      <c r="C24" s="124" t="s">
        <v>2564</v>
      </c>
      <c r="D24" s="142"/>
      <c r="E24" s="133">
        <v>12.600000000000001</v>
      </c>
      <c r="F24" s="110"/>
      <c r="G24" s="110"/>
      <c r="H24" s="157"/>
      <c r="I24" s="110">
        <f t="shared" si="1"/>
        <v>0</v>
      </c>
      <c r="J24" s="110"/>
      <c r="K24" s="110"/>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v>5</v>
      </c>
      <c r="B25" s="108" t="s">
        <v>136</v>
      </c>
      <c r="C25" s="123" t="s">
        <v>1762</v>
      </c>
      <c r="D25" s="141" t="s">
        <v>128</v>
      </c>
      <c r="E25" s="110">
        <v>159.50977</v>
      </c>
      <c r="F25" s="110"/>
      <c r="G25" s="110">
        <f t="shared" ref="G25" si="6">F25*E25</f>
        <v>0</v>
      </c>
      <c r="H25" s="157" t="s">
        <v>811</v>
      </c>
      <c r="I25" s="110">
        <f t="shared" si="1"/>
        <v>0</v>
      </c>
      <c r="J25" s="110"/>
      <c r="K25" s="110"/>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c r="B26" s="108"/>
      <c r="C26" s="124" t="s">
        <v>2560</v>
      </c>
      <c r="D26" s="142"/>
      <c r="E26" s="133">
        <v>29.250000000000004</v>
      </c>
      <c r="F26" s="110"/>
      <c r="G26" s="110"/>
      <c r="H26" s="157"/>
      <c r="I26" s="110">
        <f t="shared" si="1"/>
        <v>0</v>
      </c>
      <c r="J26" s="110"/>
      <c r="K26" s="110"/>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4" t="s">
        <v>2561</v>
      </c>
      <c r="D27" s="142"/>
      <c r="E27" s="133">
        <v>9.4500000000000011</v>
      </c>
      <c r="F27" s="110"/>
      <c r="G27" s="110"/>
      <c r="H27" s="157"/>
      <c r="I27" s="110">
        <f t="shared" si="1"/>
        <v>0</v>
      </c>
      <c r="J27" s="110"/>
      <c r="K27" s="110"/>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c r="B28" s="108"/>
      <c r="C28" s="124" t="s">
        <v>2562</v>
      </c>
      <c r="D28" s="142"/>
      <c r="E28" s="133">
        <v>20.150000000000002</v>
      </c>
      <c r="F28" s="110"/>
      <c r="G28" s="110"/>
      <c r="H28" s="157"/>
      <c r="I28" s="110">
        <f t="shared" si="1"/>
        <v>0</v>
      </c>
      <c r="J28" s="110"/>
      <c r="K28" s="11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c r="C29" s="124" t="s">
        <v>2565</v>
      </c>
      <c r="D29" s="142"/>
      <c r="E29" s="133">
        <v>88.05977</v>
      </c>
      <c r="F29" s="110"/>
      <c r="G29" s="110"/>
      <c r="H29" s="157"/>
      <c r="I29" s="110">
        <f t="shared" si="1"/>
        <v>0</v>
      </c>
      <c r="J29" s="110"/>
      <c r="K29" s="110"/>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c r="B30" s="108"/>
      <c r="C30" s="124" t="s">
        <v>2564</v>
      </c>
      <c r="D30" s="142"/>
      <c r="E30" s="133">
        <v>12.600000000000001</v>
      </c>
      <c r="F30" s="110"/>
      <c r="G30" s="110"/>
      <c r="H30" s="157"/>
      <c r="I30" s="110">
        <f t="shared" si="1"/>
        <v>0</v>
      </c>
      <c r="J30" s="110"/>
      <c r="K30" s="11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6</v>
      </c>
      <c r="B31" s="108" t="s">
        <v>1763</v>
      </c>
      <c r="C31" s="123" t="s">
        <v>1764</v>
      </c>
      <c r="D31" s="141" t="s">
        <v>128</v>
      </c>
      <c r="E31" s="110">
        <v>3</v>
      </c>
      <c r="F31" s="110"/>
      <c r="G31" s="110">
        <f t="shared" ref="G31" si="7">F31*E31</f>
        <v>0</v>
      </c>
      <c r="H31" s="157" t="s">
        <v>811</v>
      </c>
      <c r="I31" s="110">
        <f t="shared" si="1"/>
        <v>0</v>
      </c>
      <c r="J31" s="110"/>
      <c r="K31" s="110"/>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c r="B32" s="108"/>
      <c r="C32" s="124" t="s">
        <v>2566</v>
      </c>
      <c r="D32" s="142"/>
      <c r="E32" s="133">
        <v>3.0000000000000004</v>
      </c>
      <c r="F32" s="110"/>
      <c r="G32" s="110"/>
      <c r="H32" s="157"/>
      <c r="I32" s="110">
        <f t="shared" si="1"/>
        <v>0</v>
      </c>
      <c r="J32" s="110"/>
      <c r="K32" s="110"/>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9" t="s">
        <v>114</v>
      </c>
      <c r="B33" s="195" t="s">
        <v>1765</v>
      </c>
      <c r="C33" s="125" t="s">
        <v>897</v>
      </c>
      <c r="D33" s="143"/>
      <c r="E33" s="111"/>
      <c r="F33" s="111"/>
      <c r="G33" s="111">
        <f>SUM(G34:G57)</f>
        <v>0</v>
      </c>
      <c r="H33" s="158"/>
      <c r="I33" s="111">
        <f t="shared" si="1"/>
        <v>0</v>
      </c>
      <c r="J33" s="111"/>
      <c r="K33" s="111"/>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7</v>
      </c>
      <c r="B34" s="108" t="s">
        <v>138</v>
      </c>
      <c r="C34" s="123" t="s">
        <v>1766</v>
      </c>
      <c r="D34" s="141" t="s">
        <v>128</v>
      </c>
      <c r="E34" s="110">
        <v>319.01954000000001</v>
      </c>
      <c r="F34" s="110"/>
      <c r="G34" s="110">
        <f t="shared" ref="G34" si="8">F34*E34</f>
        <v>0</v>
      </c>
      <c r="H34" s="157" t="s">
        <v>811</v>
      </c>
      <c r="I34" s="110">
        <f t="shared" si="1"/>
        <v>0</v>
      </c>
      <c r="J34" s="110"/>
      <c r="K34" s="110"/>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c r="B35" s="108"/>
      <c r="C35" s="124" t="s">
        <v>2559</v>
      </c>
      <c r="D35" s="142"/>
      <c r="E35" s="133">
        <v>58.500000000000007</v>
      </c>
      <c r="F35" s="110"/>
      <c r="G35" s="110"/>
      <c r="H35" s="157"/>
      <c r="I35" s="110">
        <f t="shared" si="1"/>
        <v>0</v>
      </c>
      <c r="J35" s="110"/>
      <c r="K35" s="110"/>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c r="B36" s="108"/>
      <c r="C36" s="124" t="s">
        <v>2556</v>
      </c>
      <c r="D36" s="142"/>
      <c r="E36" s="133">
        <v>18.900000000000002</v>
      </c>
      <c r="F36" s="110"/>
      <c r="G36" s="110"/>
      <c r="H36" s="157"/>
      <c r="I36" s="110">
        <f t="shared" si="1"/>
        <v>0</v>
      </c>
      <c r="J36" s="110"/>
      <c r="K36" s="110"/>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x14ac:dyDescent="0.2">
      <c r="A37" s="108"/>
      <c r="B37" s="108"/>
      <c r="C37" s="124" t="s">
        <v>2557</v>
      </c>
      <c r="D37" s="142"/>
      <c r="E37" s="133">
        <v>40.300000000000004</v>
      </c>
      <c r="F37" s="110"/>
      <c r="G37" s="110">
        <f t="shared" ref="G37" si="9">F37*E37</f>
        <v>0</v>
      </c>
      <c r="H37" s="157"/>
      <c r="I37" s="110">
        <f t="shared" si="1"/>
        <v>0</v>
      </c>
      <c r="J37" s="110"/>
      <c r="K37" s="110"/>
      <c r="R37" t="s">
        <v>115</v>
      </c>
    </row>
    <row r="38" spans="1:47" outlineLevel="1" x14ac:dyDescent="0.2">
      <c r="A38" s="108"/>
      <c r="B38" s="108"/>
      <c r="C38" s="124" t="s">
        <v>2567</v>
      </c>
      <c r="D38" s="142"/>
      <c r="E38" s="133">
        <v>176.11954</v>
      </c>
      <c r="F38" s="110"/>
      <c r="G38" s="110"/>
      <c r="H38" s="157"/>
      <c r="I38" s="110">
        <f t="shared" si="1"/>
        <v>0</v>
      </c>
      <c r="J38" s="110"/>
      <c r="K38" s="110"/>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c r="B39" s="108"/>
      <c r="C39" s="124" t="s">
        <v>2558</v>
      </c>
      <c r="D39" s="142"/>
      <c r="E39" s="133">
        <v>25.200000000000003</v>
      </c>
      <c r="F39" s="110"/>
      <c r="G39" s="110"/>
      <c r="H39" s="157"/>
      <c r="I39" s="110">
        <f t="shared" si="1"/>
        <v>0</v>
      </c>
      <c r="J39" s="110"/>
      <c r="K39" s="110"/>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v>8</v>
      </c>
      <c r="B40" s="108" t="s">
        <v>1767</v>
      </c>
      <c r="C40" s="123" t="s">
        <v>153</v>
      </c>
      <c r="D40" s="141" t="s">
        <v>128</v>
      </c>
      <c r="E40" s="110">
        <v>319.01954000000001</v>
      </c>
      <c r="F40" s="110"/>
      <c r="G40" s="110">
        <f t="shared" ref="G40" si="10">F40*E40</f>
        <v>0</v>
      </c>
      <c r="H40" s="157" t="s">
        <v>811</v>
      </c>
      <c r="I40" s="110">
        <f t="shared" si="1"/>
        <v>0</v>
      </c>
      <c r="J40" s="110"/>
      <c r="K40" s="110"/>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c r="B41" s="108"/>
      <c r="C41" s="124" t="s">
        <v>2559</v>
      </c>
      <c r="D41" s="142"/>
      <c r="E41" s="133">
        <v>58.500000000000007</v>
      </c>
      <c r="F41" s="110"/>
      <c r="G41" s="110"/>
      <c r="H41" s="157"/>
      <c r="I41" s="110">
        <f t="shared" si="1"/>
        <v>0</v>
      </c>
      <c r="J41" s="110"/>
      <c r="K41" s="110"/>
      <c r="L41" s="107"/>
      <c r="M41" s="107"/>
      <c r="N41" s="107"/>
      <c r="O41" s="107"/>
      <c r="P41" s="107"/>
      <c r="Q41" s="107"/>
      <c r="R41" s="107" t="s">
        <v>119</v>
      </c>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c r="B42" s="108"/>
      <c r="C42" s="124" t="s">
        <v>2556</v>
      </c>
      <c r="D42" s="142"/>
      <c r="E42" s="133">
        <v>18.900000000000002</v>
      </c>
      <c r="F42" s="110"/>
      <c r="G42" s="110"/>
      <c r="H42" s="157"/>
      <c r="I42" s="110">
        <f t="shared" si="1"/>
        <v>0</v>
      </c>
      <c r="J42" s="110"/>
      <c r="K42" s="110"/>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c r="B43" s="108"/>
      <c r="C43" s="124" t="s">
        <v>2557</v>
      </c>
      <c r="D43" s="142"/>
      <c r="E43" s="133">
        <v>40.300000000000004</v>
      </c>
      <c r="F43" s="110"/>
      <c r="G43" s="110">
        <f t="shared" ref="G43" si="11">F43*E43</f>
        <v>0</v>
      </c>
      <c r="H43" s="157"/>
      <c r="I43" s="110">
        <f t="shared" si="1"/>
        <v>0</v>
      </c>
      <c r="J43" s="110"/>
      <c r="K43" s="110"/>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8"/>
      <c r="B44" s="108"/>
      <c r="C44" s="124" t="s">
        <v>2567</v>
      </c>
      <c r="D44" s="142"/>
      <c r="E44" s="133">
        <v>176.11954</v>
      </c>
      <c r="F44" s="110"/>
      <c r="G44" s="110"/>
      <c r="H44" s="157"/>
      <c r="I44" s="110">
        <f t="shared" si="1"/>
        <v>0</v>
      </c>
      <c r="J44" s="110"/>
      <c r="K44" s="110"/>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c r="B45" s="108"/>
      <c r="C45" s="124" t="s">
        <v>2558</v>
      </c>
      <c r="D45" s="142"/>
      <c r="E45" s="133">
        <v>25.200000000000003</v>
      </c>
      <c r="F45" s="110"/>
      <c r="G45" s="110"/>
      <c r="H45" s="157"/>
      <c r="I45" s="110">
        <f t="shared" si="1"/>
        <v>0</v>
      </c>
      <c r="J45" s="110"/>
      <c r="K45" s="110"/>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9</v>
      </c>
      <c r="B46" s="108" t="s">
        <v>1768</v>
      </c>
      <c r="C46" s="123" t="s">
        <v>901</v>
      </c>
      <c r="D46" s="141" t="s">
        <v>128</v>
      </c>
      <c r="E46" s="110">
        <v>91.84</v>
      </c>
      <c r="F46" s="110"/>
      <c r="G46" s="110">
        <f t="shared" ref="G46" si="12">F46*E46</f>
        <v>0</v>
      </c>
      <c r="H46" s="157" t="s">
        <v>811</v>
      </c>
      <c r="I46" s="110">
        <f t="shared" si="1"/>
        <v>0</v>
      </c>
      <c r="J46" s="110"/>
      <c r="K46" s="110"/>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c r="B47" s="108"/>
      <c r="C47" s="124" t="s">
        <v>2568</v>
      </c>
      <c r="D47" s="142"/>
      <c r="E47" s="133">
        <v>25.35</v>
      </c>
      <c r="F47" s="110"/>
      <c r="G47" s="110"/>
      <c r="H47" s="157"/>
      <c r="I47" s="110">
        <f t="shared" si="1"/>
        <v>0</v>
      </c>
      <c r="J47" s="110"/>
      <c r="K47" s="110"/>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c r="B48" s="108"/>
      <c r="C48" s="124" t="s">
        <v>2569</v>
      </c>
      <c r="D48" s="142"/>
      <c r="E48" s="133">
        <v>4.5500000000000007</v>
      </c>
      <c r="F48" s="110"/>
      <c r="G48" s="110"/>
      <c r="H48" s="157"/>
      <c r="I48" s="110">
        <f t="shared" si="1"/>
        <v>0</v>
      </c>
      <c r="J48" s="110"/>
      <c r="K48" s="110"/>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c r="B49" s="108"/>
      <c r="C49" s="124" t="s">
        <v>2570</v>
      </c>
      <c r="D49" s="142"/>
      <c r="E49" s="133">
        <v>20.150000000000002</v>
      </c>
      <c r="F49" s="110"/>
      <c r="G49" s="110"/>
      <c r="H49" s="157"/>
      <c r="I49" s="110">
        <f t="shared" si="1"/>
        <v>0</v>
      </c>
      <c r="J49" s="110"/>
      <c r="K49" s="110"/>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c r="B50" s="108"/>
      <c r="C50" s="124" t="s">
        <v>2571</v>
      </c>
      <c r="D50" s="142"/>
      <c r="E50" s="133">
        <v>28.14</v>
      </c>
      <c r="F50" s="110"/>
      <c r="G50" s="110"/>
      <c r="H50" s="157"/>
      <c r="I50" s="110">
        <f t="shared" si="1"/>
        <v>0</v>
      </c>
      <c r="J50" s="110"/>
      <c r="K50" s="110"/>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c r="B51" s="108"/>
      <c r="C51" s="124" t="s">
        <v>2572</v>
      </c>
      <c r="D51" s="142"/>
      <c r="E51" s="133">
        <v>13.65</v>
      </c>
      <c r="F51" s="110"/>
      <c r="G51" s="110"/>
      <c r="H51" s="157"/>
      <c r="I51" s="110">
        <f t="shared" si="1"/>
        <v>0</v>
      </c>
      <c r="J51" s="110"/>
      <c r="K51" s="110"/>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8">
        <v>10</v>
      </c>
      <c r="B52" s="108" t="s">
        <v>902</v>
      </c>
      <c r="C52" s="123" t="s">
        <v>903</v>
      </c>
      <c r="D52" s="141" t="s">
        <v>128</v>
      </c>
      <c r="E52" s="110">
        <v>91.84</v>
      </c>
      <c r="F52" s="110"/>
      <c r="G52" s="110">
        <f t="shared" ref="G52" si="13">F52*E52</f>
        <v>0</v>
      </c>
      <c r="H52" s="157" t="s">
        <v>811</v>
      </c>
      <c r="I52" s="110">
        <f t="shared" si="1"/>
        <v>0</v>
      </c>
      <c r="J52" s="110"/>
      <c r="K52" s="110"/>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c r="B53" s="108"/>
      <c r="C53" s="124" t="s">
        <v>2568</v>
      </c>
      <c r="D53" s="142"/>
      <c r="E53" s="133">
        <v>25.35</v>
      </c>
      <c r="F53" s="110"/>
      <c r="G53" s="110"/>
      <c r="H53" s="157"/>
      <c r="I53" s="110">
        <f t="shared" si="1"/>
        <v>0</v>
      </c>
      <c r="J53" s="110"/>
      <c r="K53" s="110"/>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08"/>
      <c r="B54" s="108"/>
      <c r="C54" s="124" t="s">
        <v>2569</v>
      </c>
      <c r="D54" s="142"/>
      <c r="E54" s="133">
        <v>4.5500000000000007</v>
      </c>
      <c r="F54" s="110"/>
      <c r="G54" s="110"/>
      <c r="H54" s="157"/>
      <c r="I54" s="110">
        <f t="shared" si="1"/>
        <v>0</v>
      </c>
      <c r="J54" s="110"/>
      <c r="K54" s="110"/>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outlineLevel="1" x14ac:dyDescent="0.2">
      <c r="A55" s="108"/>
      <c r="B55" s="108"/>
      <c r="C55" s="124" t="s">
        <v>2570</v>
      </c>
      <c r="D55" s="142"/>
      <c r="E55" s="133">
        <v>20.150000000000002</v>
      </c>
      <c r="F55" s="110"/>
      <c r="G55" s="110"/>
      <c r="H55" s="157"/>
      <c r="I55" s="110">
        <f t="shared" si="1"/>
        <v>0</v>
      </c>
      <c r="J55" s="110"/>
      <c r="K55" s="110"/>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row>
    <row r="56" spans="1:47" outlineLevel="1" x14ac:dyDescent="0.2">
      <c r="A56" s="108"/>
      <c r="B56" s="108"/>
      <c r="C56" s="124" t="s">
        <v>2571</v>
      </c>
      <c r="D56" s="142"/>
      <c r="E56" s="133">
        <v>28.14</v>
      </c>
      <c r="F56" s="110"/>
      <c r="G56" s="110"/>
      <c r="H56" s="157"/>
      <c r="I56" s="110">
        <f t="shared" si="1"/>
        <v>0</v>
      </c>
      <c r="J56" s="110"/>
      <c r="K56" s="110"/>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row>
    <row r="57" spans="1:47" outlineLevel="1" x14ac:dyDescent="0.2">
      <c r="A57" s="108"/>
      <c r="B57" s="108"/>
      <c r="C57" s="124" t="s">
        <v>2572</v>
      </c>
      <c r="D57" s="142"/>
      <c r="E57" s="133">
        <v>13.65</v>
      </c>
      <c r="F57" s="110"/>
      <c r="G57" s="110"/>
      <c r="H57" s="157"/>
      <c r="I57" s="110">
        <f t="shared" si="1"/>
        <v>0</v>
      </c>
      <c r="J57" s="110"/>
      <c r="K57" s="110"/>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row>
    <row r="58" spans="1:47" x14ac:dyDescent="0.2">
      <c r="A58" s="109" t="s">
        <v>114</v>
      </c>
      <c r="B58" s="195" t="s">
        <v>1769</v>
      </c>
      <c r="C58" s="125" t="s">
        <v>904</v>
      </c>
      <c r="D58" s="143"/>
      <c r="E58" s="111"/>
      <c r="F58" s="111"/>
      <c r="G58" s="111">
        <f>SUM(G59:G68)</f>
        <v>0</v>
      </c>
      <c r="H58" s="158"/>
      <c r="I58" s="111">
        <f t="shared" si="1"/>
        <v>0</v>
      </c>
      <c r="J58" s="111"/>
      <c r="K58" s="111"/>
      <c r="R58" t="s">
        <v>115</v>
      </c>
    </row>
    <row r="59" spans="1:47" ht="22.5" outlineLevel="1" x14ac:dyDescent="0.2">
      <c r="A59" s="108">
        <v>11</v>
      </c>
      <c r="B59" s="108" t="s">
        <v>905</v>
      </c>
      <c r="C59" s="123" t="s">
        <v>1771</v>
      </c>
      <c r="D59" s="141" t="s">
        <v>128</v>
      </c>
      <c r="E59" s="110">
        <v>49</v>
      </c>
      <c r="F59" s="110"/>
      <c r="G59" s="110">
        <f t="shared" ref="G59" si="14">F59*E59</f>
        <v>0</v>
      </c>
      <c r="H59" s="157" t="s">
        <v>811</v>
      </c>
      <c r="I59" s="110">
        <f t="shared" si="1"/>
        <v>0</v>
      </c>
      <c r="J59" s="110"/>
      <c r="K59" s="110"/>
      <c r="L59" s="107"/>
      <c r="M59" s="107"/>
      <c r="N59" s="107"/>
      <c r="O59" s="107"/>
      <c r="P59" s="107"/>
      <c r="Q59" s="107"/>
      <c r="R59" s="107" t="s">
        <v>119</v>
      </c>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row>
    <row r="60" spans="1:47" outlineLevel="1" x14ac:dyDescent="0.2">
      <c r="A60" s="108"/>
      <c r="B60" s="108"/>
      <c r="C60" s="124" t="s">
        <v>2573</v>
      </c>
      <c r="D60" s="142"/>
      <c r="E60" s="133">
        <v>19.5</v>
      </c>
      <c r="F60" s="110"/>
      <c r="G60" s="110"/>
      <c r="H60" s="157"/>
      <c r="I60" s="110">
        <f t="shared" si="1"/>
        <v>0</v>
      </c>
      <c r="J60" s="110"/>
      <c r="K60" s="110"/>
      <c r="L60" s="107"/>
      <c r="M60" s="107"/>
      <c r="N60" s="107"/>
      <c r="O60" s="107"/>
      <c r="P60" s="107"/>
      <c r="Q60" s="107"/>
      <c r="R60" s="107" t="s">
        <v>121</v>
      </c>
      <c r="S60" s="107">
        <v>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row>
    <row r="61" spans="1:47" outlineLevel="1" x14ac:dyDescent="0.2">
      <c r="A61" s="108"/>
      <c r="B61" s="108"/>
      <c r="C61" s="124" t="s">
        <v>2574</v>
      </c>
      <c r="D61" s="142"/>
      <c r="E61" s="133">
        <v>3.5000000000000004</v>
      </c>
      <c r="F61" s="110"/>
      <c r="G61" s="110">
        <f t="shared" ref="G61" si="15">F61*E61</f>
        <v>0</v>
      </c>
      <c r="H61" s="157"/>
      <c r="I61" s="110">
        <f t="shared" si="1"/>
        <v>0</v>
      </c>
      <c r="J61" s="110"/>
      <c r="K61" s="110"/>
      <c r="L61" s="107"/>
      <c r="M61" s="107"/>
      <c r="N61" s="107"/>
      <c r="O61" s="107"/>
      <c r="P61" s="107"/>
      <c r="Q61" s="107"/>
      <c r="R61" s="107" t="s">
        <v>121</v>
      </c>
      <c r="S61" s="107">
        <v>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row>
    <row r="62" spans="1:47" outlineLevel="1" x14ac:dyDescent="0.2">
      <c r="A62" s="108"/>
      <c r="B62" s="108"/>
      <c r="C62" s="124" t="s">
        <v>2575</v>
      </c>
      <c r="D62" s="142"/>
      <c r="E62" s="133">
        <v>15.500000000000002</v>
      </c>
      <c r="F62" s="110"/>
      <c r="G62" s="110"/>
      <c r="H62" s="157"/>
      <c r="I62" s="110">
        <f t="shared" si="1"/>
        <v>0</v>
      </c>
      <c r="J62" s="110"/>
      <c r="K62" s="110"/>
      <c r="L62" s="107"/>
      <c r="M62" s="107"/>
      <c r="N62" s="107"/>
      <c r="O62" s="107"/>
      <c r="P62" s="107"/>
      <c r="Q62" s="107"/>
      <c r="R62" s="107" t="s">
        <v>119</v>
      </c>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row>
    <row r="63" spans="1:47" x14ac:dyDescent="0.2">
      <c r="A63" s="108"/>
      <c r="B63" s="108"/>
      <c r="C63" s="124" t="s">
        <v>2576</v>
      </c>
      <c r="D63" s="142"/>
      <c r="E63" s="133">
        <v>10.5</v>
      </c>
      <c r="F63" s="110"/>
      <c r="G63" s="110"/>
      <c r="H63" s="157"/>
      <c r="I63" s="110">
        <f t="shared" si="1"/>
        <v>0</v>
      </c>
      <c r="J63" s="110"/>
      <c r="K63" s="110"/>
      <c r="R63" t="s">
        <v>115</v>
      </c>
    </row>
    <row r="64" spans="1:47" x14ac:dyDescent="0.2">
      <c r="A64" s="108">
        <v>12</v>
      </c>
      <c r="B64" s="108" t="s">
        <v>140</v>
      </c>
      <c r="C64" s="123" t="s">
        <v>141</v>
      </c>
      <c r="D64" s="141" t="s">
        <v>128</v>
      </c>
      <c r="E64" s="110">
        <v>190.11959999999999</v>
      </c>
      <c r="F64" s="110"/>
      <c r="G64" s="110">
        <f t="shared" ref="G64" si="16">F64*E64</f>
        <v>0</v>
      </c>
      <c r="H64" s="157" t="s">
        <v>811</v>
      </c>
      <c r="I64" s="110">
        <f t="shared" si="1"/>
        <v>0</v>
      </c>
      <c r="J64" s="110"/>
      <c r="K64" s="110"/>
    </row>
    <row r="65" spans="1:47" x14ac:dyDescent="0.2">
      <c r="A65" s="108"/>
      <c r="B65" s="108"/>
      <c r="C65" s="124" t="s">
        <v>2577</v>
      </c>
      <c r="D65" s="142"/>
      <c r="E65" s="133">
        <v>33.150000000000006</v>
      </c>
      <c r="F65" s="110"/>
      <c r="G65" s="110"/>
      <c r="H65" s="157"/>
      <c r="I65" s="110">
        <f t="shared" si="1"/>
        <v>0</v>
      </c>
      <c r="J65" s="110"/>
      <c r="K65" s="110"/>
    </row>
    <row r="66" spans="1:47" x14ac:dyDescent="0.2">
      <c r="A66" s="108"/>
      <c r="B66" s="108"/>
      <c r="C66" s="124" t="s">
        <v>2578</v>
      </c>
      <c r="D66" s="142"/>
      <c r="E66" s="133">
        <v>14.350000000000001</v>
      </c>
      <c r="F66" s="110"/>
      <c r="G66" s="110"/>
      <c r="H66" s="157"/>
      <c r="I66" s="110">
        <f t="shared" si="1"/>
        <v>0</v>
      </c>
      <c r="J66" s="110"/>
      <c r="K66" s="110"/>
    </row>
    <row r="67" spans="1:47" x14ac:dyDescent="0.2">
      <c r="A67" s="108"/>
      <c r="B67" s="108"/>
      <c r="C67" s="124" t="s">
        <v>2570</v>
      </c>
      <c r="D67" s="142"/>
      <c r="E67" s="133">
        <v>20.150000000000002</v>
      </c>
      <c r="F67" s="110"/>
      <c r="G67" s="110"/>
      <c r="H67" s="157"/>
      <c r="I67" s="110">
        <f t="shared" si="1"/>
        <v>0</v>
      </c>
      <c r="J67" s="110"/>
      <c r="K67" s="110"/>
    </row>
    <row r="68" spans="1:47" x14ac:dyDescent="0.2">
      <c r="A68" s="108"/>
      <c r="B68" s="108"/>
      <c r="C68" s="124" t="s">
        <v>2579</v>
      </c>
      <c r="D68" s="142"/>
      <c r="E68" s="133">
        <v>122.46960000000001</v>
      </c>
      <c r="F68" s="110"/>
      <c r="G68" s="110"/>
      <c r="H68" s="157"/>
      <c r="I68" s="110">
        <f t="shared" ref="I68:I105" si="17">G68</f>
        <v>0</v>
      </c>
      <c r="J68" s="110"/>
      <c r="K68" s="110"/>
    </row>
    <row r="69" spans="1:47" outlineLevel="1" x14ac:dyDescent="0.2">
      <c r="A69" s="109" t="s">
        <v>114</v>
      </c>
      <c r="B69" s="195" t="s">
        <v>1770</v>
      </c>
      <c r="C69" s="125" t="s">
        <v>1773</v>
      </c>
      <c r="D69" s="143"/>
      <c r="E69" s="111"/>
      <c r="F69" s="111"/>
      <c r="G69" s="111">
        <f>SUM(G70:G79)</f>
        <v>0</v>
      </c>
      <c r="H69" s="158"/>
      <c r="I69" s="111">
        <f t="shared" si="17"/>
        <v>0</v>
      </c>
      <c r="J69" s="111"/>
      <c r="K69" s="111"/>
      <c r="L69" s="107"/>
      <c r="M69" s="107"/>
      <c r="N69" s="107"/>
      <c r="O69" s="107"/>
      <c r="P69" s="107"/>
      <c r="Q69" s="107"/>
      <c r="R69" s="107" t="s">
        <v>119</v>
      </c>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outlineLevel="1" x14ac:dyDescent="0.2">
      <c r="A70" s="108">
        <v>13</v>
      </c>
      <c r="B70" s="108" t="s">
        <v>1775</v>
      </c>
      <c r="C70" s="123" t="s">
        <v>1776</v>
      </c>
      <c r="D70" s="141" t="s">
        <v>160</v>
      </c>
      <c r="E70" s="110">
        <v>120</v>
      </c>
      <c r="F70" s="110"/>
      <c r="G70" s="110">
        <f t="shared" ref="G70" si="18">F70*E70</f>
        <v>0</v>
      </c>
      <c r="H70" s="157" t="s">
        <v>811</v>
      </c>
      <c r="I70" s="110">
        <f t="shared" si="17"/>
        <v>0</v>
      </c>
      <c r="J70" s="110"/>
      <c r="K70" s="110"/>
      <c r="L70" s="107"/>
      <c r="M70" s="107"/>
      <c r="N70" s="107"/>
      <c r="O70" s="107"/>
      <c r="P70" s="107"/>
      <c r="Q70" s="107"/>
      <c r="R70" s="107" t="s">
        <v>121</v>
      </c>
      <c r="S70" s="107">
        <v>0</v>
      </c>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outlineLevel="1" x14ac:dyDescent="0.2">
      <c r="A71" s="108"/>
      <c r="B71" s="108"/>
      <c r="C71" s="124" t="s">
        <v>1845</v>
      </c>
      <c r="D71" s="142"/>
      <c r="E71" s="133">
        <v>120.00000000000001</v>
      </c>
      <c r="F71" s="110"/>
      <c r="G71" s="110"/>
      <c r="H71" s="157"/>
      <c r="I71" s="110">
        <f t="shared" si="17"/>
        <v>0</v>
      </c>
      <c r="J71" s="110"/>
      <c r="K71" s="110"/>
      <c r="L71" s="107"/>
      <c r="M71" s="107"/>
      <c r="N71" s="107"/>
      <c r="O71" s="107"/>
      <c r="P71" s="107"/>
      <c r="Q71" s="107"/>
      <c r="R71" s="107" t="s">
        <v>121</v>
      </c>
      <c r="S71" s="107">
        <v>0</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outlineLevel="1" x14ac:dyDescent="0.2">
      <c r="A72" s="108">
        <v>14</v>
      </c>
      <c r="B72" s="108" t="s">
        <v>1779</v>
      </c>
      <c r="C72" s="123" t="s">
        <v>1780</v>
      </c>
      <c r="D72" s="141" t="s">
        <v>160</v>
      </c>
      <c r="E72" s="110">
        <v>77</v>
      </c>
      <c r="F72" s="110"/>
      <c r="G72" s="110">
        <f t="shared" ref="G72" si="19">F72*E72</f>
        <v>0</v>
      </c>
      <c r="H72" s="157" t="s">
        <v>811</v>
      </c>
      <c r="I72" s="110">
        <f t="shared" si="17"/>
        <v>0</v>
      </c>
      <c r="J72" s="110"/>
      <c r="K72" s="110"/>
      <c r="L72" s="107"/>
      <c r="M72" s="107"/>
      <c r="N72" s="107"/>
      <c r="O72" s="107"/>
      <c r="P72" s="107"/>
      <c r="Q72" s="107"/>
      <c r="R72" s="107" t="s">
        <v>119</v>
      </c>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outlineLevel="1" x14ac:dyDescent="0.2">
      <c r="A73" s="108"/>
      <c r="B73" s="108"/>
      <c r="C73" s="124" t="s">
        <v>2580</v>
      </c>
      <c r="D73" s="142"/>
      <c r="E73" s="133">
        <v>39</v>
      </c>
      <c r="F73" s="110"/>
      <c r="G73" s="110"/>
      <c r="H73" s="157"/>
      <c r="I73" s="110">
        <f t="shared" si="17"/>
        <v>0</v>
      </c>
      <c r="J73" s="110"/>
      <c r="K73" s="110"/>
      <c r="L73" s="107"/>
      <c r="M73" s="107"/>
      <c r="N73" s="107"/>
      <c r="O73" s="107"/>
      <c r="P73" s="107"/>
      <c r="Q73" s="107"/>
      <c r="R73" s="107" t="s">
        <v>121</v>
      </c>
      <c r="S73" s="107">
        <v>0</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outlineLevel="1" x14ac:dyDescent="0.2">
      <c r="A74" s="108"/>
      <c r="B74" s="108"/>
      <c r="C74" s="124" t="s">
        <v>2581</v>
      </c>
      <c r="D74" s="142"/>
      <c r="E74" s="133">
        <v>7.0000000000000009</v>
      </c>
      <c r="F74" s="110"/>
      <c r="G74" s="110">
        <f t="shared" ref="G74" si="20">F74*E74</f>
        <v>0</v>
      </c>
      <c r="H74" s="157"/>
      <c r="I74" s="110">
        <f t="shared" si="17"/>
        <v>0</v>
      </c>
      <c r="J74" s="110"/>
      <c r="K74" s="110"/>
      <c r="L74" s="107"/>
      <c r="M74" s="107"/>
      <c r="N74" s="107"/>
      <c r="O74" s="107"/>
      <c r="P74" s="107"/>
      <c r="Q74" s="107"/>
      <c r="R74" s="107" t="s">
        <v>121</v>
      </c>
      <c r="S74" s="107">
        <v>0</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outlineLevel="1" x14ac:dyDescent="0.2">
      <c r="A75" s="108"/>
      <c r="B75" s="108"/>
      <c r="C75" s="124" t="s">
        <v>2582</v>
      </c>
      <c r="D75" s="142"/>
      <c r="E75" s="133">
        <v>31.000000000000004</v>
      </c>
      <c r="F75" s="110"/>
      <c r="G75" s="110"/>
      <c r="H75" s="157"/>
      <c r="I75" s="110">
        <f t="shared" si="17"/>
        <v>0</v>
      </c>
      <c r="J75" s="110"/>
      <c r="K75" s="110"/>
      <c r="L75" s="107"/>
      <c r="M75" s="107"/>
      <c r="N75" s="107"/>
      <c r="O75" s="107"/>
      <c r="P75" s="107"/>
      <c r="Q75" s="107"/>
      <c r="R75" s="107" t="s">
        <v>119</v>
      </c>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outlineLevel="1" x14ac:dyDescent="0.2">
      <c r="A76" s="108">
        <v>15</v>
      </c>
      <c r="B76" s="108" t="s">
        <v>1783</v>
      </c>
      <c r="C76" s="123" t="s">
        <v>1784</v>
      </c>
      <c r="D76" s="141" t="s">
        <v>160</v>
      </c>
      <c r="E76" s="110">
        <v>120</v>
      </c>
      <c r="F76" s="110"/>
      <c r="G76" s="110">
        <f t="shared" ref="G76" si="21">F76*E76</f>
        <v>0</v>
      </c>
      <c r="H76" s="157" t="s">
        <v>811</v>
      </c>
      <c r="I76" s="110">
        <f t="shared" si="17"/>
        <v>0</v>
      </c>
      <c r="J76" s="110"/>
      <c r="K76" s="110"/>
      <c r="L76" s="107"/>
      <c r="M76" s="107"/>
      <c r="N76" s="107"/>
      <c r="O76" s="107"/>
      <c r="P76" s="107"/>
      <c r="Q76" s="107"/>
      <c r="R76" s="107" t="s">
        <v>121</v>
      </c>
      <c r="S76" s="107">
        <v>0</v>
      </c>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outlineLevel="1" x14ac:dyDescent="0.2">
      <c r="A77" s="108"/>
      <c r="B77" s="108"/>
      <c r="C77" s="124" t="s">
        <v>1845</v>
      </c>
      <c r="D77" s="142"/>
      <c r="E77" s="133">
        <v>120.00000000000001</v>
      </c>
      <c r="F77" s="110"/>
      <c r="G77" s="110"/>
      <c r="H77" s="157"/>
      <c r="I77" s="110">
        <f t="shared" si="17"/>
        <v>0</v>
      </c>
      <c r="J77" s="110"/>
      <c r="K77" s="110"/>
      <c r="L77" s="107"/>
      <c r="M77" s="107"/>
      <c r="N77" s="107"/>
      <c r="O77" s="107"/>
      <c r="P77" s="107"/>
      <c r="Q77" s="107"/>
      <c r="R77" s="107" t="s">
        <v>121</v>
      </c>
      <c r="S77" s="107">
        <v>0</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outlineLevel="1" x14ac:dyDescent="0.2">
      <c r="A78" s="108">
        <v>16</v>
      </c>
      <c r="B78" s="108" t="s">
        <v>1785</v>
      </c>
      <c r="C78" s="123" t="s">
        <v>1786</v>
      </c>
      <c r="D78" s="141" t="s">
        <v>717</v>
      </c>
      <c r="E78" s="110">
        <v>2.4</v>
      </c>
      <c r="F78" s="110"/>
      <c r="G78" s="110">
        <f t="shared" ref="G78" si="22">F78*E78</f>
        <v>0</v>
      </c>
      <c r="H78" s="157" t="s">
        <v>811</v>
      </c>
      <c r="I78" s="110">
        <f t="shared" si="17"/>
        <v>0</v>
      </c>
      <c r="J78" s="110"/>
      <c r="K78" s="110"/>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outlineLevel="1" x14ac:dyDescent="0.2">
      <c r="A79" s="108"/>
      <c r="B79" s="108"/>
      <c r="C79" s="124" t="s">
        <v>1846</v>
      </c>
      <c r="D79" s="142"/>
      <c r="E79" s="133">
        <v>2.4000000000000004</v>
      </c>
      <c r="F79" s="110"/>
      <c r="G79" s="110"/>
      <c r="H79" s="157"/>
      <c r="I79" s="110">
        <f t="shared" si="17"/>
        <v>0</v>
      </c>
      <c r="J79" s="110"/>
      <c r="K79" s="110"/>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25.5" outlineLevel="1" x14ac:dyDescent="0.2">
      <c r="A80" s="109" t="s">
        <v>114</v>
      </c>
      <c r="B80" s="195" t="s">
        <v>1795</v>
      </c>
      <c r="C80" s="125" t="s">
        <v>907</v>
      </c>
      <c r="D80" s="143"/>
      <c r="E80" s="111"/>
      <c r="F80" s="111"/>
      <c r="G80" s="111">
        <f>SUM(G81:G88)</f>
        <v>0</v>
      </c>
      <c r="H80" s="158"/>
      <c r="I80" s="111">
        <f t="shared" si="17"/>
        <v>0</v>
      </c>
      <c r="J80" s="111"/>
      <c r="K80" s="111"/>
      <c r="L80" s="107"/>
      <c r="M80" s="107"/>
      <c r="N80" s="107"/>
      <c r="O80" s="107"/>
      <c r="P80" s="107"/>
      <c r="Q80" s="107"/>
      <c r="R80" s="107" t="s">
        <v>121</v>
      </c>
      <c r="S80" s="107">
        <v>0</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outlineLevel="1" x14ac:dyDescent="0.2">
      <c r="A81" s="108">
        <v>17</v>
      </c>
      <c r="B81" s="108" t="s">
        <v>908</v>
      </c>
      <c r="C81" s="123" t="s">
        <v>909</v>
      </c>
      <c r="D81" s="141" t="s">
        <v>128</v>
      </c>
      <c r="E81" s="110">
        <v>23.67</v>
      </c>
      <c r="F81" s="110"/>
      <c r="G81" s="110">
        <f t="shared" ref="G81" si="23">F81*E81</f>
        <v>0</v>
      </c>
      <c r="H81" s="157" t="s">
        <v>811</v>
      </c>
      <c r="I81" s="110">
        <f t="shared" si="17"/>
        <v>0</v>
      </c>
      <c r="J81" s="110"/>
      <c r="K81" s="110"/>
      <c r="L81" s="107"/>
      <c r="M81" s="107"/>
      <c r="N81" s="107"/>
      <c r="O81" s="107"/>
      <c r="P81" s="107"/>
      <c r="Q81" s="107"/>
      <c r="R81" s="107" t="s">
        <v>121</v>
      </c>
      <c r="S81" s="107">
        <v>0</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outlineLevel="1" x14ac:dyDescent="0.2">
      <c r="A82" s="108"/>
      <c r="B82" s="108"/>
      <c r="C82" s="124" t="s">
        <v>2583</v>
      </c>
      <c r="D82" s="142"/>
      <c r="E82" s="133">
        <v>5.8500000000000005</v>
      </c>
      <c r="F82" s="110"/>
      <c r="G82" s="110"/>
      <c r="H82" s="157"/>
      <c r="I82" s="110">
        <f t="shared" si="17"/>
        <v>0</v>
      </c>
      <c r="J82" s="110"/>
      <c r="K82" s="110"/>
      <c r="L82" s="107"/>
      <c r="M82" s="107"/>
      <c r="N82" s="107"/>
      <c r="O82" s="107"/>
      <c r="P82" s="107"/>
      <c r="Q82" s="107"/>
      <c r="R82" s="107" t="s">
        <v>119</v>
      </c>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outlineLevel="1" x14ac:dyDescent="0.2">
      <c r="A83" s="108"/>
      <c r="B83" s="108"/>
      <c r="C83" s="124" t="s">
        <v>2584</v>
      </c>
      <c r="D83" s="142"/>
      <c r="E83" s="133">
        <v>1.05</v>
      </c>
      <c r="F83" s="110"/>
      <c r="G83" s="110"/>
      <c r="H83" s="157"/>
      <c r="I83" s="110">
        <f t="shared" si="17"/>
        <v>0</v>
      </c>
      <c r="J83" s="110"/>
      <c r="K83" s="110"/>
      <c r="L83" s="107"/>
      <c r="M83" s="107"/>
      <c r="N83" s="107"/>
      <c r="O83" s="107"/>
      <c r="P83" s="107"/>
      <c r="Q83" s="107"/>
      <c r="R83" s="107" t="s">
        <v>121</v>
      </c>
      <c r="S83" s="107">
        <v>0</v>
      </c>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outlineLevel="1" x14ac:dyDescent="0.2">
      <c r="A84" s="108"/>
      <c r="B84" s="108"/>
      <c r="C84" s="124" t="s">
        <v>2585</v>
      </c>
      <c r="D84" s="142"/>
      <c r="E84" s="133">
        <v>4.6500000000000004</v>
      </c>
      <c r="F84" s="110"/>
      <c r="G84" s="110"/>
      <c r="H84" s="157"/>
      <c r="I84" s="110">
        <f t="shared" si="17"/>
        <v>0</v>
      </c>
      <c r="J84" s="110"/>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outlineLevel="1" x14ac:dyDescent="0.2">
      <c r="A85" s="108"/>
      <c r="B85" s="108"/>
      <c r="C85" s="124" t="s">
        <v>2586</v>
      </c>
      <c r="D85" s="142"/>
      <c r="E85" s="133">
        <v>8.9700000000000006</v>
      </c>
      <c r="F85" s="110"/>
      <c r="G85" s="110"/>
      <c r="H85" s="157"/>
      <c r="I85" s="110">
        <f t="shared" si="17"/>
        <v>0</v>
      </c>
      <c r="J85" s="110"/>
      <c r="K85" s="110"/>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outlineLevel="1" x14ac:dyDescent="0.2">
      <c r="A86" s="108"/>
      <c r="B86" s="108"/>
      <c r="C86" s="124" t="s">
        <v>2587</v>
      </c>
      <c r="D86" s="142"/>
      <c r="E86" s="133">
        <v>3.1500000000000004</v>
      </c>
      <c r="F86" s="110"/>
      <c r="G86" s="110"/>
      <c r="H86" s="157"/>
      <c r="I86" s="110">
        <f t="shared" si="17"/>
        <v>0</v>
      </c>
      <c r="J86" s="110"/>
      <c r="K86" s="110"/>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outlineLevel="1" x14ac:dyDescent="0.2">
      <c r="A87" s="108">
        <v>18</v>
      </c>
      <c r="B87" s="108" t="s">
        <v>1847</v>
      </c>
      <c r="C87" s="123" t="s">
        <v>1848</v>
      </c>
      <c r="D87" s="141" t="s">
        <v>128</v>
      </c>
      <c r="E87" s="110">
        <v>7.1760000000000002</v>
      </c>
      <c r="F87" s="110"/>
      <c r="G87" s="110">
        <f t="shared" ref="G87" si="24">F87*E87</f>
        <v>0</v>
      </c>
      <c r="H87" s="157" t="s">
        <v>811</v>
      </c>
      <c r="I87" s="110">
        <f t="shared" si="17"/>
        <v>0</v>
      </c>
      <c r="J87" s="110"/>
      <c r="K87" s="110"/>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outlineLevel="1" x14ac:dyDescent="0.2">
      <c r="A88" s="108"/>
      <c r="B88" s="108"/>
      <c r="C88" s="124" t="s">
        <v>2588</v>
      </c>
      <c r="D88" s="142"/>
      <c r="E88" s="133">
        <v>7.1760000000000002</v>
      </c>
      <c r="F88" s="110"/>
      <c r="G88" s="110"/>
      <c r="H88" s="157"/>
      <c r="I88" s="110">
        <f t="shared" si="17"/>
        <v>0</v>
      </c>
      <c r="J88" s="110"/>
      <c r="K88" s="110"/>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outlineLevel="1" x14ac:dyDescent="0.2">
      <c r="A89" s="109" t="s">
        <v>114</v>
      </c>
      <c r="B89" s="195" t="s">
        <v>1797</v>
      </c>
      <c r="C89" s="125" t="s">
        <v>1798</v>
      </c>
      <c r="D89" s="143"/>
      <c r="E89" s="111"/>
      <c r="F89" s="111"/>
      <c r="G89" s="111">
        <f>SUM(G90:G96)</f>
        <v>0</v>
      </c>
      <c r="H89" s="158"/>
      <c r="I89" s="111">
        <f t="shared" si="17"/>
        <v>0</v>
      </c>
      <c r="J89" s="111"/>
      <c r="K89" s="111"/>
      <c r="L89" s="107"/>
      <c r="M89" s="107"/>
      <c r="N89" s="107"/>
      <c r="O89" s="107"/>
      <c r="P89" s="107"/>
      <c r="Q89" s="107"/>
      <c r="R89" s="107" t="s">
        <v>121</v>
      </c>
      <c r="S89" s="107">
        <v>0</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outlineLevel="1" x14ac:dyDescent="0.2">
      <c r="A90" s="108">
        <v>19</v>
      </c>
      <c r="B90" s="108" t="s">
        <v>1849</v>
      </c>
      <c r="C90" s="123" t="s">
        <v>1850</v>
      </c>
      <c r="D90" s="141" t="s">
        <v>118</v>
      </c>
      <c r="E90" s="110">
        <v>45.1</v>
      </c>
      <c r="F90" s="110"/>
      <c r="G90" s="110">
        <f t="shared" ref="G90:G94" si="25">F90*E90</f>
        <v>0</v>
      </c>
      <c r="H90" s="157" t="s">
        <v>811</v>
      </c>
      <c r="I90" s="110">
        <f t="shared" si="17"/>
        <v>0</v>
      </c>
      <c r="J90" s="110"/>
      <c r="K90" s="110"/>
      <c r="L90" s="107"/>
      <c r="M90" s="107"/>
      <c r="N90" s="107"/>
      <c r="O90" s="107"/>
      <c r="P90" s="107"/>
      <c r="Q90" s="107"/>
      <c r="R90" s="107" t="s">
        <v>119</v>
      </c>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outlineLevel="1" x14ac:dyDescent="0.2">
      <c r="A91" s="108"/>
      <c r="B91" s="108"/>
      <c r="C91" s="124" t="s">
        <v>1851</v>
      </c>
      <c r="D91" s="142"/>
      <c r="E91" s="133">
        <v>41</v>
      </c>
      <c r="F91" s="110"/>
      <c r="G91" s="110">
        <f t="shared" si="25"/>
        <v>0</v>
      </c>
      <c r="H91" s="157"/>
      <c r="I91" s="110">
        <f t="shared" si="17"/>
        <v>0</v>
      </c>
      <c r="J91" s="110"/>
      <c r="K91" s="110"/>
      <c r="L91" s="107"/>
      <c r="M91" s="107"/>
      <c r="N91" s="107"/>
      <c r="O91" s="107"/>
      <c r="P91" s="107"/>
      <c r="Q91" s="107"/>
      <c r="R91" s="107" t="s">
        <v>121</v>
      </c>
      <c r="S91" s="107">
        <v>0</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x14ac:dyDescent="0.2">
      <c r="A92" s="108"/>
      <c r="B92" s="108"/>
      <c r="C92" s="124" t="s">
        <v>1852</v>
      </c>
      <c r="D92" s="142"/>
      <c r="E92" s="133">
        <v>4.1000000000000005</v>
      </c>
      <c r="F92" s="110"/>
      <c r="G92" s="110">
        <f t="shared" si="25"/>
        <v>0</v>
      </c>
      <c r="H92" s="157"/>
      <c r="I92" s="110">
        <f t="shared" si="17"/>
        <v>0</v>
      </c>
      <c r="J92" s="110"/>
      <c r="K92" s="110"/>
      <c r="R92" t="s">
        <v>115</v>
      </c>
    </row>
    <row r="93" spans="1:47" outlineLevel="1" x14ac:dyDescent="0.2">
      <c r="A93" s="108">
        <v>20</v>
      </c>
      <c r="B93" s="108" t="s">
        <v>1853</v>
      </c>
      <c r="C93" s="123" t="s">
        <v>1854</v>
      </c>
      <c r="D93" s="141" t="s">
        <v>179</v>
      </c>
      <c r="E93" s="110">
        <v>82</v>
      </c>
      <c r="F93" s="110"/>
      <c r="G93" s="110">
        <f t="shared" si="25"/>
        <v>0</v>
      </c>
      <c r="H93" s="157" t="s">
        <v>811</v>
      </c>
      <c r="I93" s="110">
        <f t="shared" si="17"/>
        <v>0</v>
      </c>
      <c r="J93" s="110"/>
      <c r="K93" s="110"/>
      <c r="L93" s="107"/>
      <c r="M93" s="107"/>
      <c r="N93" s="107"/>
      <c r="O93" s="107"/>
      <c r="P93" s="107"/>
      <c r="Q93" s="107"/>
      <c r="R93" s="107" t="s">
        <v>119</v>
      </c>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outlineLevel="1" x14ac:dyDescent="0.2">
      <c r="A94" s="108">
        <v>21</v>
      </c>
      <c r="B94" s="108" t="s">
        <v>1855</v>
      </c>
      <c r="C94" s="123" t="s">
        <v>1856</v>
      </c>
      <c r="D94" s="141" t="s">
        <v>179</v>
      </c>
      <c r="E94" s="110">
        <v>23.1</v>
      </c>
      <c r="F94" s="110"/>
      <c r="G94" s="110">
        <f t="shared" si="25"/>
        <v>0</v>
      </c>
      <c r="H94" s="157" t="s">
        <v>811</v>
      </c>
      <c r="I94" s="110">
        <f t="shared" si="17"/>
        <v>0</v>
      </c>
      <c r="J94" s="110"/>
      <c r="K94" s="110"/>
      <c r="L94" s="107"/>
      <c r="M94" s="107"/>
      <c r="N94" s="107"/>
      <c r="O94" s="107"/>
      <c r="P94" s="107"/>
      <c r="Q94" s="107"/>
      <c r="R94" s="107" t="s">
        <v>121</v>
      </c>
      <c r="S94" s="107">
        <v>0</v>
      </c>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outlineLevel="1" x14ac:dyDescent="0.2">
      <c r="A95" s="108"/>
      <c r="B95" s="108"/>
      <c r="C95" s="124" t="s">
        <v>2589</v>
      </c>
      <c r="D95" s="142"/>
      <c r="E95" s="133">
        <v>21</v>
      </c>
      <c r="F95" s="110"/>
      <c r="G95" s="110"/>
      <c r="H95" s="157"/>
      <c r="I95" s="110">
        <f t="shared" si="17"/>
        <v>0</v>
      </c>
      <c r="J95" s="110"/>
      <c r="K95" s="110"/>
      <c r="L95" s="107"/>
      <c r="M95" s="107"/>
      <c r="N95" s="107"/>
      <c r="O95" s="107"/>
      <c r="P95" s="107"/>
      <c r="Q95" s="107"/>
      <c r="R95" s="107" t="s">
        <v>121</v>
      </c>
      <c r="S95" s="107">
        <v>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outlineLevel="1" x14ac:dyDescent="0.2">
      <c r="A96" s="108"/>
      <c r="B96" s="108"/>
      <c r="C96" s="124" t="s">
        <v>2590</v>
      </c>
      <c r="D96" s="142"/>
      <c r="E96" s="133">
        <v>2.1</v>
      </c>
      <c r="F96" s="110"/>
      <c r="G96" s="110">
        <f t="shared" ref="G96" si="26">F96*E96</f>
        <v>0</v>
      </c>
      <c r="H96" s="157"/>
      <c r="I96" s="110">
        <f t="shared" si="17"/>
        <v>0</v>
      </c>
      <c r="J96" s="110"/>
      <c r="K96" s="110"/>
      <c r="L96" s="107"/>
      <c r="M96" s="107"/>
      <c r="N96" s="107"/>
      <c r="O96" s="107"/>
      <c r="P96" s="107"/>
      <c r="Q96" s="107"/>
      <c r="R96" s="107" t="s">
        <v>119</v>
      </c>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outlineLevel="1" x14ac:dyDescent="0.2">
      <c r="A97" s="109" t="s">
        <v>114</v>
      </c>
      <c r="B97" s="195" t="s">
        <v>1823</v>
      </c>
      <c r="C97" s="125" t="s">
        <v>1824</v>
      </c>
      <c r="D97" s="143"/>
      <c r="E97" s="111"/>
      <c r="F97" s="111"/>
      <c r="G97" s="111">
        <f>SUM(G98:G105)</f>
        <v>0</v>
      </c>
      <c r="H97" s="158"/>
      <c r="I97" s="111">
        <f t="shared" si="17"/>
        <v>0</v>
      </c>
      <c r="J97" s="111"/>
      <c r="K97" s="111"/>
      <c r="L97" s="107"/>
      <c r="M97" s="107"/>
      <c r="N97" s="107"/>
      <c r="O97" s="107"/>
      <c r="P97" s="107"/>
      <c r="Q97" s="107"/>
      <c r="R97" s="107" t="s">
        <v>119</v>
      </c>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outlineLevel="1" x14ac:dyDescent="0.2">
      <c r="A98" s="108">
        <v>22</v>
      </c>
      <c r="B98" s="108" t="s">
        <v>1857</v>
      </c>
      <c r="C98" s="123" t="s">
        <v>1858</v>
      </c>
      <c r="D98" s="141" t="s">
        <v>1859</v>
      </c>
      <c r="E98" s="110">
        <v>7</v>
      </c>
      <c r="F98" s="110"/>
      <c r="G98" s="110">
        <f t="shared" ref="G98:G99" si="27">F98*E98</f>
        <v>0</v>
      </c>
      <c r="H98" s="157" t="s">
        <v>811</v>
      </c>
      <c r="I98" s="110">
        <f t="shared" si="17"/>
        <v>0</v>
      </c>
      <c r="J98" s="110"/>
      <c r="K98" s="110"/>
      <c r="L98" s="107"/>
      <c r="M98" s="107"/>
      <c r="N98" s="107"/>
      <c r="O98" s="107"/>
      <c r="P98" s="107"/>
      <c r="Q98" s="107"/>
      <c r="R98" s="107" t="s">
        <v>121</v>
      </c>
      <c r="S98" s="107">
        <v>0</v>
      </c>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outlineLevel="1" x14ac:dyDescent="0.2">
      <c r="A99" s="108">
        <v>23</v>
      </c>
      <c r="B99" s="108" t="s">
        <v>1860</v>
      </c>
      <c r="C99" s="123" t="s">
        <v>1861</v>
      </c>
      <c r="D99" s="141" t="s">
        <v>179</v>
      </c>
      <c r="E99" s="110">
        <v>75</v>
      </c>
      <c r="F99" s="110"/>
      <c r="G99" s="110">
        <f t="shared" si="27"/>
        <v>0</v>
      </c>
      <c r="H99" s="157" t="s">
        <v>811</v>
      </c>
      <c r="I99" s="110">
        <f t="shared" si="17"/>
        <v>0</v>
      </c>
      <c r="J99" s="110"/>
      <c r="K99" s="110"/>
      <c r="L99" s="107"/>
      <c r="M99" s="107"/>
      <c r="N99" s="107"/>
      <c r="O99" s="107"/>
      <c r="P99" s="107"/>
      <c r="Q99" s="107"/>
      <c r="R99" s="107" t="s">
        <v>121</v>
      </c>
      <c r="S99" s="107">
        <v>0</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outlineLevel="1" x14ac:dyDescent="0.2">
      <c r="A100" s="108"/>
      <c r="B100" s="108"/>
      <c r="C100" s="124" t="s">
        <v>2591</v>
      </c>
      <c r="D100" s="142"/>
      <c r="E100" s="133">
        <v>37</v>
      </c>
      <c r="F100" s="110"/>
      <c r="G100" s="110"/>
      <c r="H100" s="157"/>
      <c r="I100" s="110">
        <f t="shared" si="17"/>
        <v>0</v>
      </c>
      <c r="J100" s="110"/>
      <c r="K100" s="110"/>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outlineLevel="1" x14ac:dyDescent="0.2">
      <c r="A101" s="108"/>
      <c r="B101" s="108"/>
      <c r="C101" s="124" t="s">
        <v>2592</v>
      </c>
      <c r="D101" s="142"/>
      <c r="E101" s="133">
        <v>7.0000000000000009</v>
      </c>
      <c r="F101" s="110"/>
      <c r="G101" s="110"/>
      <c r="H101" s="157"/>
      <c r="I101" s="110">
        <f t="shared" si="17"/>
        <v>0</v>
      </c>
      <c r="J101" s="110"/>
      <c r="K101" s="110"/>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outlineLevel="1" x14ac:dyDescent="0.2">
      <c r="A102" s="108"/>
      <c r="B102" s="108"/>
      <c r="C102" s="124" t="s">
        <v>2593</v>
      </c>
      <c r="D102" s="142"/>
      <c r="E102" s="133">
        <v>31.000000000000004</v>
      </c>
      <c r="F102" s="110"/>
      <c r="G102" s="110"/>
      <c r="H102" s="157"/>
      <c r="I102" s="110">
        <f t="shared" si="17"/>
        <v>0</v>
      </c>
      <c r="J102" s="110"/>
      <c r="K102" s="110"/>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outlineLevel="1" x14ac:dyDescent="0.2">
      <c r="A103" s="108">
        <v>24</v>
      </c>
      <c r="B103" s="108" t="s">
        <v>920</v>
      </c>
      <c r="C103" s="123" t="s">
        <v>1862</v>
      </c>
      <c r="D103" s="141" t="s">
        <v>118</v>
      </c>
      <c r="E103" s="110">
        <v>1</v>
      </c>
      <c r="F103" s="110"/>
      <c r="G103" s="110">
        <f t="shared" ref="G103" si="28">F103*E103</f>
        <v>0</v>
      </c>
      <c r="H103" s="157" t="s">
        <v>810</v>
      </c>
      <c r="I103" s="110">
        <f t="shared" si="17"/>
        <v>0</v>
      </c>
      <c r="J103" s="110"/>
      <c r="K103" s="110"/>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outlineLevel="1" x14ac:dyDescent="0.2">
      <c r="A104" s="108"/>
      <c r="B104" s="108"/>
      <c r="C104" s="124" t="s">
        <v>2594</v>
      </c>
      <c r="D104" s="142"/>
      <c r="E104" s="133">
        <v>1</v>
      </c>
      <c r="F104" s="110"/>
      <c r="G104" s="110"/>
      <c r="H104" s="157"/>
      <c r="I104" s="110">
        <f t="shared" si="17"/>
        <v>0</v>
      </c>
      <c r="J104" s="110"/>
      <c r="K104" s="110"/>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outlineLevel="1" x14ac:dyDescent="0.2">
      <c r="A105" s="117">
        <v>25</v>
      </c>
      <c r="B105" s="117" t="s">
        <v>920</v>
      </c>
      <c r="C105" s="196" t="s">
        <v>1863</v>
      </c>
      <c r="D105" s="197" t="s">
        <v>118</v>
      </c>
      <c r="E105" s="118">
        <v>1</v>
      </c>
      <c r="F105" s="118"/>
      <c r="G105" s="118">
        <f t="shared" ref="G105" si="29">F105*E105</f>
        <v>0</v>
      </c>
      <c r="H105" s="159" t="s">
        <v>810</v>
      </c>
      <c r="I105" s="118">
        <f t="shared" si="17"/>
        <v>0</v>
      </c>
      <c r="J105" s="118"/>
      <c r="K105" s="118"/>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ht="13.5" thickBot="1" x14ac:dyDescent="0.25">
      <c r="B106" s="5" t="s">
        <v>134</v>
      </c>
      <c r="C106" s="129" t="s">
        <v>134</v>
      </c>
      <c r="D106" s="7"/>
      <c r="E106" s="136"/>
      <c r="F106" s="4"/>
      <c r="G106" s="4"/>
      <c r="H106" s="7"/>
      <c r="P106">
        <v>12</v>
      </c>
      <c r="Q106">
        <v>21</v>
      </c>
    </row>
    <row r="107" spans="1:47" ht="13.5" thickBot="1" x14ac:dyDescent="0.25">
      <c r="A107" s="119"/>
      <c r="B107" s="120" t="s">
        <v>28</v>
      </c>
      <c r="C107" s="130" t="s">
        <v>134</v>
      </c>
      <c r="D107" s="146"/>
      <c r="E107" s="137"/>
      <c r="F107" s="121"/>
      <c r="G107" s="122">
        <f>G8+G11+G33+G58+G69+G80+G89+G97</f>
        <v>0</v>
      </c>
      <c r="H107" s="7"/>
      <c r="I107" s="239">
        <f>I8+I11+I33+I58+I69+I80+I89+I97</f>
        <v>0</v>
      </c>
      <c r="J107" s="240">
        <f>J8+J11+J33+J58+J69+J80+J89+J97</f>
        <v>0</v>
      </c>
      <c r="K107" s="241">
        <f>K8+K11+K33+K58+K69+K80+K89+K97</f>
        <v>0</v>
      </c>
      <c r="P107" t="e">
        <f>SUMIF(#REF!,P106,G7:G105)</f>
        <v>#REF!</v>
      </c>
      <c r="Q107" t="e">
        <f>SUMIF(#REF!,Q106,G7:G105)</f>
        <v>#REF!</v>
      </c>
      <c r="R107" t="s">
        <v>807</v>
      </c>
    </row>
  </sheetData>
  <sheetProtection password="CCE1" sheet="1" objects="1" scenarios="1"/>
  <protectedRanges>
    <protectedRange sqref="F9:F105"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AU56"/>
  <sheetViews>
    <sheetView showZeros="0" view="pageBreakPreview" zoomScale="70" zoomScaleNormal="100" zoomScaleSheetLayoutView="70" workbookViewId="0">
      <pane ySplit="7" topLeftCell="A8" activePane="bottomLeft" state="frozen"/>
      <selection pane="bottomLeft" activeCell="M31" sqref="M31"/>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1864</v>
      </c>
      <c r="D4" s="414"/>
      <c r="E4" s="414"/>
      <c r="F4" s="414"/>
      <c r="G4" s="415"/>
      <c r="R4" t="s">
        <v>104</v>
      </c>
    </row>
    <row r="5" spans="1:47" x14ac:dyDescent="0.2">
      <c r="A5" s="151" t="s">
        <v>105</v>
      </c>
      <c r="B5" s="152"/>
      <c r="C5" s="152"/>
      <c r="D5" s="138"/>
      <c r="E5" s="131"/>
      <c r="F5" s="104"/>
      <c r="G5" s="105"/>
      <c r="R5" t="s">
        <v>106</v>
      </c>
    </row>
    <row r="7" spans="1:47" ht="38.25" x14ac:dyDescent="0.2">
      <c r="A7" s="209" t="s">
        <v>107</v>
      </c>
      <c r="B7" s="115" t="s">
        <v>108</v>
      </c>
      <c r="C7" s="115" t="s">
        <v>109</v>
      </c>
      <c r="D7" s="210" t="s">
        <v>110</v>
      </c>
      <c r="E7" s="211" t="s">
        <v>111</v>
      </c>
      <c r="F7" s="212" t="s">
        <v>112</v>
      </c>
      <c r="G7" s="213" t="s">
        <v>28</v>
      </c>
      <c r="H7" s="214" t="s">
        <v>113</v>
      </c>
      <c r="I7" s="242" t="s">
        <v>2353</v>
      </c>
      <c r="J7" s="242" t="s">
        <v>2354</v>
      </c>
      <c r="K7" s="242" t="s">
        <v>2355</v>
      </c>
    </row>
    <row r="8" spans="1:47" outlineLevel="1" x14ac:dyDescent="0.2">
      <c r="A8" s="109" t="s">
        <v>114</v>
      </c>
      <c r="B8" s="195" t="s">
        <v>1751</v>
      </c>
      <c r="C8" s="125" t="s">
        <v>43</v>
      </c>
      <c r="D8" s="143" t="s">
        <v>1750</v>
      </c>
      <c r="E8" s="111" t="s">
        <v>1750</v>
      </c>
      <c r="F8" s="111" t="s">
        <v>1750</v>
      </c>
      <c r="G8" s="111">
        <f>SUM(G9:G10)</f>
        <v>0</v>
      </c>
      <c r="H8" s="158"/>
      <c r="I8" s="111"/>
      <c r="J8" s="111"/>
      <c r="K8" s="111">
        <f>G8</f>
        <v>0</v>
      </c>
      <c r="L8" s="107"/>
      <c r="M8" s="107"/>
      <c r="N8" s="107"/>
      <c r="O8" s="107"/>
      <c r="P8" s="107"/>
      <c r="Q8" s="107"/>
      <c r="R8" s="107" t="s">
        <v>121</v>
      </c>
      <c r="S8" s="107">
        <v>0</v>
      </c>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row>
    <row r="9" spans="1:47" outlineLevel="1" x14ac:dyDescent="0.2">
      <c r="A9" s="108">
        <v>1</v>
      </c>
      <c r="B9" s="108" t="s">
        <v>1752</v>
      </c>
      <c r="C9" s="123" t="s">
        <v>1753</v>
      </c>
      <c r="D9" s="141" t="s">
        <v>1754</v>
      </c>
      <c r="E9" s="110">
        <v>4.0000000000000002E-4</v>
      </c>
      <c r="F9" s="110"/>
      <c r="G9" s="110">
        <f t="shared" ref="G9" si="0">F9*E9</f>
        <v>0</v>
      </c>
      <c r="H9" s="157" t="s">
        <v>811</v>
      </c>
      <c r="I9" s="110"/>
      <c r="J9" s="110"/>
      <c r="K9" s="110">
        <f t="shared" ref="K9:K54" si="1">G9</f>
        <v>0</v>
      </c>
      <c r="L9" s="107"/>
      <c r="M9" s="107"/>
      <c r="N9" s="107"/>
      <c r="O9" s="107"/>
      <c r="P9" s="107"/>
      <c r="Q9" s="107"/>
      <c r="R9" s="107" t="s">
        <v>119</v>
      </c>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c r="B10" s="108"/>
      <c r="C10" s="124" t="s">
        <v>1865</v>
      </c>
      <c r="D10" s="142"/>
      <c r="E10" s="133">
        <v>4.0000000000000002E-4</v>
      </c>
      <c r="F10" s="110"/>
      <c r="G10" s="110"/>
      <c r="H10" s="157"/>
      <c r="I10" s="110"/>
      <c r="J10" s="110"/>
      <c r="K10" s="110">
        <f t="shared" si="1"/>
        <v>0</v>
      </c>
      <c r="L10" s="107"/>
      <c r="M10" s="107"/>
      <c r="N10" s="107"/>
      <c r="O10" s="107"/>
      <c r="P10" s="107"/>
      <c r="Q10" s="107"/>
      <c r="R10" s="107" t="s">
        <v>121</v>
      </c>
      <c r="S10" s="107">
        <v>0</v>
      </c>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9" t="s">
        <v>114</v>
      </c>
      <c r="B11" s="195" t="s">
        <v>1757</v>
      </c>
      <c r="C11" s="125" t="s">
        <v>894</v>
      </c>
      <c r="D11" s="143" t="s">
        <v>1750</v>
      </c>
      <c r="E11" s="111" t="s">
        <v>1750</v>
      </c>
      <c r="F11" s="111"/>
      <c r="G11" s="111">
        <f>SUM(G12:G17)</f>
        <v>0</v>
      </c>
      <c r="H11" s="158"/>
      <c r="I11" s="111"/>
      <c r="J11" s="111"/>
      <c r="K11" s="111">
        <f t="shared" si="1"/>
        <v>0</v>
      </c>
      <c r="L11" s="107"/>
      <c r="M11" s="107"/>
      <c r="N11" s="107"/>
      <c r="O11" s="107"/>
      <c r="P11" s="107"/>
      <c r="Q11" s="107"/>
      <c r="R11" s="107" t="s">
        <v>119</v>
      </c>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v>2</v>
      </c>
      <c r="B12" s="108" t="s">
        <v>1758</v>
      </c>
      <c r="C12" s="123" t="s">
        <v>896</v>
      </c>
      <c r="D12" s="141" t="s">
        <v>128</v>
      </c>
      <c r="E12" s="110">
        <v>29.44</v>
      </c>
      <c r="F12" s="110"/>
      <c r="G12" s="110">
        <f t="shared" ref="G12" si="2">F12*E12</f>
        <v>0</v>
      </c>
      <c r="H12" s="157" t="s">
        <v>811</v>
      </c>
      <c r="I12" s="110"/>
      <c r="J12" s="110"/>
      <c r="K12" s="110">
        <f t="shared" si="1"/>
        <v>0</v>
      </c>
      <c r="L12" s="107"/>
      <c r="M12" s="107"/>
      <c r="N12" s="107"/>
      <c r="O12" s="107"/>
      <c r="P12" s="107"/>
      <c r="Q12" s="107"/>
      <c r="R12" s="107" t="s">
        <v>121</v>
      </c>
      <c r="S12" s="107">
        <v>0</v>
      </c>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c r="B13" s="108"/>
      <c r="C13" s="124" t="s">
        <v>1866</v>
      </c>
      <c r="D13" s="142"/>
      <c r="E13" s="133">
        <v>29.44</v>
      </c>
      <c r="F13" s="110"/>
      <c r="G13" s="110"/>
      <c r="H13" s="157"/>
      <c r="I13" s="110"/>
      <c r="J13" s="110"/>
      <c r="K13" s="110">
        <f t="shared" si="1"/>
        <v>0</v>
      </c>
      <c r="L13" s="107"/>
      <c r="M13" s="107"/>
      <c r="N13" s="107"/>
      <c r="O13" s="107"/>
      <c r="P13" s="107"/>
      <c r="Q13" s="107"/>
      <c r="R13" s="107" t="s">
        <v>183</v>
      </c>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outlineLevel="1" x14ac:dyDescent="0.2">
      <c r="A14" s="108">
        <v>3</v>
      </c>
      <c r="B14" s="108" t="s">
        <v>1759</v>
      </c>
      <c r="C14" s="123" t="s">
        <v>1760</v>
      </c>
      <c r="D14" s="141" t="s">
        <v>128</v>
      </c>
      <c r="E14" s="110">
        <v>14.72</v>
      </c>
      <c r="F14" s="110"/>
      <c r="G14" s="110">
        <f t="shared" ref="G14" si="3">F14*E14</f>
        <v>0</v>
      </c>
      <c r="H14" s="157" t="s">
        <v>811</v>
      </c>
      <c r="I14" s="110"/>
      <c r="J14" s="110"/>
      <c r="K14" s="110">
        <f t="shared" si="1"/>
        <v>0</v>
      </c>
      <c r="L14" s="107"/>
      <c r="M14" s="107"/>
      <c r="N14" s="107"/>
      <c r="O14" s="107"/>
      <c r="P14" s="107"/>
      <c r="Q14" s="107"/>
      <c r="R14" s="107" t="s">
        <v>121</v>
      </c>
      <c r="S14" s="107">
        <v>0</v>
      </c>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c r="B15" s="108"/>
      <c r="C15" s="124" t="s">
        <v>1867</v>
      </c>
      <c r="D15" s="142"/>
      <c r="E15" s="133">
        <v>14.72</v>
      </c>
      <c r="F15" s="110"/>
      <c r="G15" s="110">
        <f t="shared" ref="G15:G16" si="4">F15*E15</f>
        <v>0</v>
      </c>
      <c r="H15" s="157"/>
      <c r="I15" s="110"/>
      <c r="J15" s="110"/>
      <c r="K15" s="110">
        <f t="shared" si="1"/>
        <v>0</v>
      </c>
      <c r="L15" s="107"/>
      <c r="M15" s="107"/>
      <c r="N15" s="107"/>
      <c r="O15" s="107"/>
      <c r="P15" s="107"/>
      <c r="Q15" s="107"/>
      <c r="R15" s="107" t="s">
        <v>119</v>
      </c>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4</v>
      </c>
      <c r="B16" s="108" t="s">
        <v>136</v>
      </c>
      <c r="C16" s="123" t="s">
        <v>1762</v>
      </c>
      <c r="D16" s="141" t="s">
        <v>128</v>
      </c>
      <c r="E16" s="110">
        <v>14.72</v>
      </c>
      <c r="F16" s="110"/>
      <c r="G16" s="110">
        <f t="shared" si="4"/>
        <v>0</v>
      </c>
      <c r="H16" s="157" t="s">
        <v>811</v>
      </c>
      <c r="I16" s="110"/>
      <c r="J16" s="110"/>
      <c r="K16" s="110">
        <f t="shared" si="1"/>
        <v>0</v>
      </c>
      <c r="L16" s="107"/>
      <c r="M16" s="107"/>
      <c r="N16" s="107"/>
      <c r="O16" s="107"/>
      <c r="P16" s="107"/>
      <c r="Q16" s="107"/>
      <c r="R16" s="107" t="s">
        <v>121</v>
      </c>
      <c r="S16" s="107">
        <v>0</v>
      </c>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c r="B17" s="108"/>
      <c r="C17" s="124" t="s">
        <v>1867</v>
      </c>
      <c r="D17" s="142"/>
      <c r="E17" s="133">
        <v>14.72</v>
      </c>
      <c r="F17" s="110"/>
      <c r="G17" s="110">
        <f t="shared" ref="G17:G19" si="5">F17*E17</f>
        <v>0</v>
      </c>
      <c r="H17" s="157"/>
      <c r="I17" s="110"/>
      <c r="J17" s="110"/>
      <c r="K17" s="110">
        <f t="shared" si="1"/>
        <v>0</v>
      </c>
      <c r="L17" s="107"/>
      <c r="M17" s="107"/>
      <c r="N17" s="107"/>
      <c r="O17" s="107"/>
      <c r="P17" s="107"/>
      <c r="Q17" s="107"/>
      <c r="R17" s="107" t="s">
        <v>121</v>
      </c>
      <c r="S17" s="107">
        <v>0</v>
      </c>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9" t="s">
        <v>114</v>
      </c>
      <c r="B18" s="195" t="s">
        <v>1765</v>
      </c>
      <c r="C18" s="125" t="s">
        <v>897</v>
      </c>
      <c r="D18" s="143" t="s">
        <v>1750</v>
      </c>
      <c r="E18" s="111" t="s">
        <v>1750</v>
      </c>
      <c r="F18" s="111"/>
      <c r="G18" s="111">
        <f>SUM(G19:G22)</f>
        <v>0</v>
      </c>
      <c r="H18" s="158"/>
      <c r="I18" s="111"/>
      <c r="J18" s="111"/>
      <c r="K18" s="111">
        <f t="shared" si="1"/>
        <v>0</v>
      </c>
      <c r="L18" s="107"/>
      <c r="M18" s="107"/>
      <c r="N18" s="107"/>
      <c r="O18" s="107"/>
      <c r="P18" s="107"/>
      <c r="Q18" s="107"/>
      <c r="R18" s="107" t="s">
        <v>121</v>
      </c>
      <c r="S18" s="107">
        <v>0</v>
      </c>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v>5</v>
      </c>
      <c r="B19" s="108" t="s">
        <v>138</v>
      </c>
      <c r="C19" s="123" t="s">
        <v>1766</v>
      </c>
      <c r="D19" s="141" t="s">
        <v>128</v>
      </c>
      <c r="E19" s="110">
        <v>29.44</v>
      </c>
      <c r="F19" s="110"/>
      <c r="G19" s="110">
        <f t="shared" si="5"/>
        <v>0</v>
      </c>
      <c r="H19" s="157" t="s">
        <v>811</v>
      </c>
      <c r="I19" s="110"/>
      <c r="J19" s="110"/>
      <c r="K19" s="110">
        <f t="shared" si="1"/>
        <v>0</v>
      </c>
      <c r="L19" s="107"/>
      <c r="M19" s="107"/>
      <c r="N19" s="107"/>
      <c r="O19" s="107"/>
      <c r="P19" s="107"/>
      <c r="Q19" s="107"/>
      <c r="R19" s="107" t="s">
        <v>121</v>
      </c>
      <c r="S19" s="107">
        <v>0</v>
      </c>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c r="B20" s="108"/>
      <c r="C20" s="124" t="s">
        <v>1866</v>
      </c>
      <c r="D20" s="142"/>
      <c r="E20" s="133">
        <v>29.44</v>
      </c>
      <c r="F20" s="110"/>
      <c r="G20" s="110"/>
      <c r="H20" s="157"/>
      <c r="I20" s="110"/>
      <c r="J20" s="110"/>
      <c r="K20" s="110">
        <f t="shared" si="1"/>
        <v>0</v>
      </c>
      <c r="L20" s="107"/>
      <c r="M20" s="107"/>
      <c r="N20" s="107"/>
      <c r="O20" s="107"/>
      <c r="P20" s="107"/>
      <c r="Q20" s="107"/>
      <c r="R20" s="107" t="s">
        <v>121</v>
      </c>
      <c r="S20" s="107">
        <v>0</v>
      </c>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6</v>
      </c>
      <c r="B21" s="108" t="s">
        <v>1767</v>
      </c>
      <c r="C21" s="123" t="s">
        <v>153</v>
      </c>
      <c r="D21" s="141" t="s">
        <v>128</v>
      </c>
      <c r="E21" s="110">
        <v>29.44</v>
      </c>
      <c r="F21" s="110"/>
      <c r="G21" s="110">
        <f t="shared" ref="G21" si="6">F21*E21</f>
        <v>0</v>
      </c>
      <c r="H21" s="157" t="s">
        <v>811</v>
      </c>
      <c r="I21" s="110"/>
      <c r="J21" s="110"/>
      <c r="K21" s="110">
        <f t="shared" si="1"/>
        <v>0</v>
      </c>
      <c r="L21" s="107"/>
      <c r="M21" s="107"/>
      <c r="N21" s="107"/>
      <c r="O21" s="107"/>
      <c r="P21" s="107"/>
      <c r="Q21" s="107"/>
      <c r="R21" s="107" t="s">
        <v>121</v>
      </c>
      <c r="S21" s="107">
        <v>0</v>
      </c>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c r="B22" s="108"/>
      <c r="C22" s="124" t="s">
        <v>1866</v>
      </c>
      <c r="D22" s="142"/>
      <c r="E22" s="133">
        <v>29.44</v>
      </c>
      <c r="F22" s="110"/>
      <c r="G22" s="110"/>
      <c r="H22" s="157"/>
      <c r="I22" s="110"/>
      <c r="J22" s="110"/>
      <c r="K22" s="110">
        <f t="shared" si="1"/>
        <v>0</v>
      </c>
      <c r="L22" s="107"/>
      <c r="M22" s="107"/>
      <c r="N22" s="107"/>
      <c r="O22" s="107"/>
      <c r="P22" s="107"/>
      <c r="Q22" s="107"/>
      <c r="R22" s="107" t="s">
        <v>121</v>
      </c>
      <c r="S22" s="107">
        <v>0</v>
      </c>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9" t="s">
        <v>114</v>
      </c>
      <c r="B23" s="195" t="s">
        <v>1769</v>
      </c>
      <c r="C23" s="125" t="s">
        <v>904</v>
      </c>
      <c r="D23" s="143" t="s">
        <v>1750</v>
      </c>
      <c r="E23" s="111" t="s">
        <v>1750</v>
      </c>
      <c r="F23" s="111"/>
      <c r="G23" s="111">
        <f>SUM(G24:G27)</f>
        <v>0</v>
      </c>
      <c r="H23" s="158"/>
      <c r="I23" s="111"/>
      <c r="J23" s="111"/>
      <c r="K23" s="111">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ht="22.5" outlineLevel="1" x14ac:dyDescent="0.2">
      <c r="A24" s="108">
        <v>7</v>
      </c>
      <c r="B24" s="108" t="s">
        <v>905</v>
      </c>
      <c r="C24" s="123" t="s">
        <v>1771</v>
      </c>
      <c r="D24" s="141" t="s">
        <v>128</v>
      </c>
      <c r="E24" s="110">
        <v>7.36</v>
      </c>
      <c r="F24" s="110"/>
      <c r="G24" s="110">
        <f t="shared" ref="G24" si="7">F24*E24</f>
        <v>0</v>
      </c>
      <c r="H24" s="157" t="s">
        <v>811</v>
      </c>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c r="B25" s="108"/>
      <c r="C25" s="124" t="s">
        <v>1868</v>
      </c>
      <c r="D25" s="142"/>
      <c r="E25" s="133">
        <v>7.36</v>
      </c>
      <c r="F25" s="110"/>
      <c r="G25" s="110">
        <f t="shared" ref="G25:G26" si="8">F25*E25</f>
        <v>0</v>
      </c>
      <c r="H25" s="157"/>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8</v>
      </c>
      <c r="B26" s="108" t="s">
        <v>140</v>
      </c>
      <c r="C26" s="123" t="s">
        <v>141</v>
      </c>
      <c r="D26" s="141" t="s">
        <v>128</v>
      </c>
      <c r="E26" s="110">
        <v>19.32</v>
      </c>
      <c r="F26" s="110"/>
      <c r="G26" s="110">
        <f t="shared" si="8"/>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4" t="s">
        <v>1869</v>
      </c>
      <c r="D27" s="142"/>
      <c r="E27" s="133">
        <v>19.32</v>
      </c>
      <c r="F27" s="110"/>
      <c r="G27" s="110"/>
      <c r="H27" s="157"/>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9" t="s">
        <v>114</v>
      </c>
      <c r="B28" s="195" t="s">
        <v>1770</v>
      </c>
      <c r="C28" s="125" t="s">
        <v>1773</v>
      </c>
      <c r="D28" s="143" t="s">
        <v>1750</v>
      </c>
      <c r="E28" s="111" t="s">
        <v>1750</v>
      </c>
      <c r="F28" s="111"/>
      <c r="G28" s="111">
        <f>SUM(G29:G34)</f>
        <v>0</v>
      </c>
      <c r="H28" s="158"/>
      <c r="I28" s="111"/>
      <c r="J28" s="111"/>
      <c r="K28" s="111">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v>9</v>
      </c>
      <c r="B29" s="108" t="s">
        <v>1775</v>
      </c>
      <c r="C29" s="123" t="s">
        <v>1776</v>
      </c>
      <c r="D29" s="141" t="s">
        <v>160</v>
      </c>
      <c r="E29" s="110">
        <v>4</v>
      </c>
      <c r="F29" s="110"/>
      <c r="G29" s="110">
        <f t="shared" ref="G29" si="9">F29*E29</f>
        <v>0</v>
      </c>
      <c r="H29" s="157" t="s">
        <v>811</v>
      </c>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c r="B30" s="108"/>
      <c r="C30" s="124" t="s">
        <v>52</v>
      </c>
      <c r="D30" s="142"/>
      <c r="E30" s="133">
        <v>4</v>
      </c>
      <c r="F30" s="110"/>
      <c r="G30" s="110"/>
      <c r="H30" s="157"/>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10</v>
      </c>
      <c r="B31" s="108" t="s">
        <v>1783</v>
      </c>
      <c r="C31" s="123" t="s">
        <v>1784</v>
      </c>
      <c r="D31" s="141" t="s">
        <v>160</v>
      </c>
      <c r="E31" s="110">
        <v>4</v>
      </c>
      <c r="F31" s="110"/>
      <c r="G31" s="110">
        <f t="shared" ref="G31" si="10">F31*E31</f>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c r="B32" s="108"/>
      <c r="C32" s="124" t="s">
        <v>52</v>
      </c>
      <c r="D32" s="142"/>
      <c r="E32" s="133">
        <v>4</v>
      </c>
      <c r="F32" s="110"/>
      <c r="G32" s="110"/>
      <c r="H32" s="157"/>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8">
        <v>11</v>
      </c>
      <c r="B33" s="108" t="s">
        <v>1785</v>
      </c>
      <c r="C33" s="123" t="s">
        <v>1786</v>
      </c>
      <c r="D33" s="141" t="s">
        <v>717</v>
      </c>
      <c r="E33" s="110">
        <v>0.08</v>
      </c>
      <c r="F33" s="110"/>
      <c r="G33" s="110">
        <f t="shared" ref="G33" si="11">F33*E33</f>
        <v>0</v>
      </c>
      <c r="H33" s="157" t="s">
        <v>811</v>
      </c>
      <c r="I33" s="110"/>
      <c r="J33" s="110"/>
      <c r="K33" s="110">
        <f t="shared" si="1"/>
        <v>0</v>
      </c>
      <c r="L33" s="107"/>
      <c r="M33" s="107"/>
      <c r="N33" s="107"/>
      <c r="O33" s="107"/>
      <c r="P33" s="107"/>
      <c r="Q33" s="107"/>
      <c r="R33" s="107" t="s">
        <v>121</v>
      </c>
      <c r="S33" s="107">
        <v>0</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c r="B34" s="108"/>
      <c r="C34" s="124" t="s">
        <v>1870</v>
      </c>
      <c r="D34" s="142"/>
      <c r="E34" s="133">
        <v>0.08</v>
      </c>
      <c r="F34" s="110"/>
      <c r="G34" s="110">
        <f t="shared" ref="G34" si="12">F34*E34</f>
        <v>0</v>
      </c>
      <c r="H34" s="157"/>
      <c r="I34" s="110"/>
      <c r="J34" s="110"/>
      <c r="K34" s="110">
        <f t="shared" si="1"/>
        <v>0</v>
      </c>
      <c r="L34" s="107"/>
      <c r="M34" s="107"/>
      <c r="N34" s="107"/>
      <c r="O34" s="107"/>
      <c r="P34" s="107"/>
      <c r="Q34" s="107"/>
      <c r="R34" s="107" t="s">
        <v>121</v>
      </c>
      <c r="S34" s="107">
        <v>0</v>
      </c>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9" t="s">
        <v>114</v>
      </c>
      <c r="B35" s="195" t="s">
        <v>1778</v>
      </c>
      <c r="C35" s="125" t="s">
        <v>1788</v>
      </c>
      <c r="D35" s="143" t="s">
        <v>1750</v>
      </c>
      <c r="E35" s="111" t="s">
        <v>1750</v>
      </c>
      <c r="F35" s="111"/>
      <c r="G35" s="111">
        <f>SUM(G36:G37)</f>
        <v>0</v>
      </c>
      <c r="H35" s="158"/>
      <c r="I35" s="111"/>
      <c r="J35" s="111"/>
      <c r="K35" s="111">
        <f t="shared" si="1"/>
        <v>0</v>
      </c>
      <c r="L35" s="107"/>
      <c r="M35" s="107"/>
      <c r="N35" s="107"/>
      <c r="O35" s="107"/>
      <c r="P35" s="107"/>
      <c r="Q35" s="107"/>
      <c r="R35" s="107" t="s">
        <v>119</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outlineLevel="1" x14ac:dyDescent="0.2">
      <c r="A36" s="108">
        <v>12</v>
      </c>
      <c r="B36" s="108" t="s">
        <v>1790</v>
      </c>
      <c r="C36" s="123" t="s">
        <v>1791</v>
      </c>
      <c r="D36" s="141" t="s">
        <v>179</v>
      </c>
      <c r="E36" s="110">
        <v>26</v>
      </c>
      <c r="F36" s="110"/>
      <c r="G36" s="110">
        <f t="shared" ref="G36:G37" si="13">F36*E36</f>
        <v>0</v>
      </c>
      <c r="H36" s="157" t="s">
        <v>811</v>
      </c>
      <c r="I36" s="110"/>
      <c r="J36" s="110"/>
      <c r="K36" s="110">
        <f t="shared" si="1"/>
        <v>0</v>
      </c>
      <c r="L36" s="107"/>
      <c r="M36" s="107"/>
      <c r="N36" s="107"/>
      <c r="O36" s="107"/>
      <c r="P36" s="107"/>
      <c r="Q36" s="107"/>
      <c r="R36" s="107" t="s">
        <v>121</v>
      </c>
      <c r="S36" s="107">
        <v>0</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x14ac:dyDescent="0.2">
      <c r="A37" s="108">
        <v>13</v>
      </c>
      <c r="B37" s="108" t="s">
        <v>1793</v>
      </c>
      <c r="C37" s="123" t="s">
        <v>1794</v>
      </c>
      <c r="D37" s="141" t="s">
        <v>179</v>
      </c>
      <c r="E37" s="110">
        <v>26</v>
      </c>
      <c r="F37" s="110"/>
      <c r="G37" s="110">
        <f t="shared" si="13"/>
        <v>0</v>
      </c>
      <c r="H37" s="157" t="s">
        <v>811</v>
      </c>
      <c r="I37" s="110"/>
      <c r="J37" s="110"/>
      <c r="K37" s="110">
        <f t="shared" si="1"/>
        <v>0</v>
      </c>
      <c r="R37" t="s">
        <v>115</v>
      </c>
    </row>
    <row r="38" spans="1:47" ht="25.5" outlineLevel="1" x14ac:dyDescent="0.2">
      <c r="A38" s="109" t="s">
        <v>114</v>
      </c>
      <c r="B38" s="195" t="s">
        <v>1795</v>
      </c>
      <c r="C38" s="125" t="s">
        <v>907</v>
      </c>
      <c r="D38" s="143" t="s">
        <v>1750</v>
      </c>
      <c r="E38" s="111" t="s">
        <v>1750</v>
      </c>
      <c r="F38" s="111"/>
      <c r="G38" s="111">
        <f>SUM(G39:G40)</f>
        <v>0</v>
      </c>
      <c r="H38" s="158"/>
      <c r="I38" s="111"/>
      <c r="J38" s="111"/>
      <c r="K38" s="111">
        <f t="shared" si="1"/>
        <v>0</v>
      </c>
      <c r="L38" s="107"/>
      <c r="M38" s="107"/>
      <c r="N38" s="107"/>
      <c r="O38" s="107"/>
      <c r="P38" s="107"/>
      <c r="Q38" s="107"/>
      <c r="R38" s="107" t="s">
        <v>119</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outlineLevel="1" x14ac:dyDescent="0.2">
      <c r="A39" s="108">
        <v>14</v>
      </c>
      <c r="B39" s="108" t="s">
        <v>908</v>
      </c>
      <c r="C39" s="123" t="s">
        <v>909</v>
      </c>
      <c r="D39" s="141" t="s">
        <v>128</v>
      </c>
      <c r="E39" s="110">
        <v>2.76</v>
      </c>
      <c r="F39" s="110"/>
      <c r="G39" s="110">
        <f t="shared" ref="G39" si="14">F39*E39</f>
        <v>0</v>
      </c>
      <c r="H39" s="157" t="s">
        <v>811</v>
      </c>
      <c r="I39" s="110"/>
      <c r="J39" s="110"/>
      <c r="K39" s="110">
        <f t="shared" si="1"/>
        <v>0</v>
      </c>
      <c r="L39" s="107"/>
      <c r="M39" s="107"/>
      <c r="N39" s="107"/>
      <c r="O39" s="107"/>
      <c r="P39" s="107"/>
      <c r="Q39" s="107"/>
      <c r="R39" s="107" t="s">
        <v>121</v>
      </c>
      <c r="S39" s="107">
        <v>0</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c r="B40" s="108"/>
      <c r="C40" s="124" t="s">
        <v>1871</v>
      </c>
      <c r="D40" s="142"/>
      <c r="E40" s="133">
        <v>2.7600000000000002</v>
      </c>
      <c r="F40" s="110"/>
      <c r="G40" s="110">
        <f t="shared" ref="G40" si="15">F40*E40</f>
        <v>0</v>
      </c>
      <c r="H40" s="157"/>
      <c r="I40" s="110"/>
      <c r="J40" s="110"/>
      <c r="K40" s="110">
        <f t="shared" si="1"/>
        <v>0</v>
      </c>
      <c r="L40" s="107"/>
      <c r="M40" s="107"/>
      <c r="N40" s="107"/>
      <c r="O40" s="107"/>
      <c r="P40" s="107"/>
      <c r="Q40" s="107"/>
      <c r="R40" s="107" t="s">
        <v>121</v>
      </c>
      <c r="S40" s="107">
        <v>0</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9" t="s">
        <v>114</v>
      </c>
      <c r="B41" s="195" t="s">
        <v>1872</v>
      </c>
      <c r="C41" s="125" t="s">
        <v>1873</v>
      </c>
      <c r="D41" s="143" t="s">
        <v>1750</v>
      </c>
      <c r="E41" s="111" t="s">
        <v>1750</v>
      </c>
      <c r="F41" s="111"/>
      <c r="G41" s="111">
        <f>SUM(G42:G43)</f>
        <v>0</v>
      </c>
      <c r="H41" s="158"/>
      <c r="I41" s="111"/>
      <c r="J41" s="111"/>
      <c r="K41" s="111">
        <f t="shared" si="1"/>
        <v>0</v>
      </c>
      <c r="L41" s="107"/>
      <c r="M41" s="107"/>
      <c r="N41" s="107"/>
      <c r="O41" s="107"/>
      <c r="P41" s="107"/>
      <c r="Q41" s="107"/>
      <c r="R41" s="107" t="s">
        <v>119</v>
      </c>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outlineLevel="1" x14ac:dyDescent="0.2">
      <c r="A42" s="108">
        <v>15</v>
      </c>
      <c r="B42" s="108" t="s">
        <v>1874</v>
      </c>
      <c r="C42" s="123" t="s">
        <v>1875</v>
      </c>
      <c r="D42" s="141" t="s">
        <v>118</v>
      </c>
      <c r="E42" s="110">
        <v>1</v>
      </c>
      <c r="F42" s="110"/>
      <c r="G42" s="110">
        <f t="shared" ref="G42:G43" si="16">F42*E42</f>
        <v>0</v>
      </c>
      <c r="H42" s="157" t="s">
        <v>811</v>
      </c>
      <c r="I42" s="110"/>
      <c r="J42" s="110"/>
      <c r="K42" s="110">
        <f t="shared" si="1"/>
        <v>0</v>
      </c>
      <c r="L42" s="107"/>
      <c r="M42" s="107"/>
      <c r="N42" s="107"/>
      <c r="O42" s="107"/>
      <c r="P42" s="107"/>
      <c r="Q42" s="107"/>
      <c r="R42" s="107" t="s">
        <v>121</v>
      </c>
      <c r="S42" s="107">
        <v>0</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08">
        <v>16</v>
      </c>
      <c r="B43" s="108" t="s">
        <v>1876</v>
      </c>
      <c r="C43" s="123" t="s">
        <v>1877</v>
      </c>
      <c r="D43" s="141" t="s">
        <v>179</v>
      </c>
      <c r="E43" s="110">
        <v>26</v>
      </c>
      <c r="F43" s="110"/>
      <c r="G43" s="110">
        <f t="shared" si="16"/>
        <v>0</v>
      </c>
      <c r="H43" s="157" t="s">
        <v>811</v>
      </c>
      <c r="I43" s="110"/>
      <c r="J43" s="110"/>
      <c r="K43" s="110">
        <f t="shared" si="1"/>
        <v>0</v>
      </c>
      <c r="L43" s="107"/>
      <c r="M43" s="107"/>
      <c r="N43" s="107"/>
      <c r="O43" s="107"/>
      <c r="P43" s="107"/>
      <c r="Q43" s="107"/>
      <c r="R43" s="107" t="s">
        <v>121</v>
      </c>
      <c r="S43" s="107">
        <v>0</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outlineLevel="1" x14ac:dyDescent="0.2">
      <c r="A44" s="109" t="s">
        <v>114</v>
      </c>
      <c r="B44" s="195" t="s">
        <v>1797</v>
      </c>
      <c r="C44" s="125" t="s">
        <v>1798</v>
      </c>
      <c r="D44" s="143" t="s">
        <v>1750</v>
      </c>
      <c r="E44" s="111" t="s">
        <v>1750</v>
      </c>
      <c r="F44" s="111"/>
      <c r="G44" s="111">
        <f>SUM(G45:G51)</f>
        <v>0</v>
      </c>
      <c r="H44" s="158"/>
      <c r="I44" s="111"/>
      <c r="J44" s="111"/>
      <c r="K44" s="111">
        <f t="shared" si="1"/>
        <v>0</v>
      </c>
      <c r="L44" s="107"/>
      <c r="M44" s="107"/>
      <c r="N44" s="107"/>
      <c r="O44" s="107"/>
      <c r="P44" s="107"/>
      <c r="Q44" s="107"/>
      <c r="R44" s="107" t="s">
        <v>121</v>
      </c>
      <c r="S44" s="107">
        <v>0</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row>
    <row r="45" spans="1:47" outlineLevel="1" x14ac:dyDescent="0.2">
      <c r="A45" s="108">
        <v>17</v>
      </c>
      <c r="B45" s="108" t="s">
        <v>1878</v>
      </c>
      <c r="C45" s="123" t="s">
        <v>1879</v>
      </c>
      <c r="D45" s="141" t="s">
        <v>118</v>
      </c>
      <c r="E45" s="110">
        <v>14</v>
      </c>
      <c r="F45" s="110"/>
      <c r="G45" s="110">
        <f t="shared" ref="G45:G49" si="17">F45*E45</f>
        <v>0</v>
      </c>
      <c r="H45" s="157" t="s">
        <v>811</v>
      </c>
      <c r="I45" s="110"/>
      <c r="J45" s="110"/>
      <c r="K45" s="110">
        <f t="shared" si="1"/>
        <v>0</v>
      </c>
      <c r="L45" s="107"/>
      <c r="M45" s="107"/>
      <c r="N45" s="107"/>
      <c r="O45" s="107"/>
      <c r="P45" s="107"/>
      <c r="Q45" s="107"/>
      <c r="R45" s="107" t="s">
        <v>121</v>
      </c>
      <c r="S45" s="107">
        <v>0</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row>
    <row r="46" spans="1:47" outlineLevel="1" x14ac:dyDescent="0.2">
      <c r="A46" s="108">
        <v>18</v>
      </c>
      <c r="B46" s="108" t="s">
        <v>1880</v>
      </c>
      <c r="C46" s="123" t="s">
        <v>1881</v>
      </c>
      <c r="D46" s="141" t="s">
        <v>118</v>
      </c>
      <c r="E46" s="110">
        <v>4</v>
      </c>
      <c r="F46" s="110"/>
      <c r="G46" s="110">
        <f t="shared" si="17"/>
        <v>0</v>
      </c>
      <c r="H46" s="157" t="s">
        <v>811</v>
      </c>
      <c r="I46" s="110"/>
      <c r="J46" s="110"/>
      <c r="K46" s="110">
        <f t="shared" si="1"/>
        <v>0</v>
      </c>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row>
    <row r="47" spans="1:47" outlineLevel="1" x14ac:dyDescent="0.2">
      <c r="A47" s="108">
        <v>19</v>
      </c>
      <c r="B47" s="108" t="s">
        <v>1882</v>
      </c>
      <c r="C47" s="123" t="s">
        <v>1883</v>
      </c>
      <c r="D47" s="141" t="s">
        <v>118</v>
      </c>
      <c r="E47" s="110">
        <v>3</v>
      </c>
      <c r="F47" s="110"/>
      <c r="G47" s="110">
        <f t="shared" si="17"/>
        <v>0</v>
      </c>
      <c r="H47" s="157" t="s">
        <v>811</v>
      </c>
      <c r="I47" s="110"/>
      <c r="J47" s="110"/>
      <c r="K47" s="110">
        <f t="shared" si="1"/>
        <v>0</v>
      </c>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row>
    <row r="48" spans="1:47" outlineLevel="1" x14ac:dyDescent="0.2">
      <c r="A48" s="108">
        <v>20</v>
      </c>
      <c r="B48" s="108" t="s">
        <v>1816</v>
      </c>
      <c r="C48" s="123" t="s">
        <v>1884</v>
      </c>
      <c r="D48" s="141" t="s">
        <v>179</v>
      </c>
      <c r="E48" s="110">
        <v>25.3</v>
      </c>
      <c r="F48" s="110"/>
      <c r="G48" s="110">
        <f t="shared" si="17"/>
        <v>0</v>
      </c>
      <c r="H48" s="157" t="s">
        <v>811</v>
      </c>
      <c r="I48" s="110"/>
      <c r="J48" s="110"/>
      <c r="K48" s="110">
        <f t="shared" si="1"/>
        <v>0</v>
      </c>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row>
    <row r="49" spans="1:47" outlineLevel="1" x14ac:dyDescent="0.2">
      <c r="A49" s="108">
        <v>21</v>
      </c>
      <c r="B49" s="108" t="s">
        <v>1885</v>
      </c>
      <c r="C49" s="123" t="s">
        <v>1886</v>
      </c>
      <c r="D49" s="141" t="s">
        <v>179</v>
      </c>
      <c r="E49" s="110">
        <v>27.83</v>
      </c>
      <c r="F49" s="110"/>
      <c r="G49" s="110">
        <f t="shared" si="17"/>
        <v>0</v>
      </c>
      <c r="H49" s="157" t="s">
        <v>811</v>
      </c>
      <c r="I49" s="110"/>
      <c r="J49" s="110"/>
      <c r="K49" s="110">
        <f t="shared" si="1"/>
        <v>0</v>
      </c>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row>
    <row r="50" spans="1:47" outlineLevel="1" x14ac:dyDescent="0.2">
      <c r="A50" s="108"/>
      <c r="B50" s="108"/>
      <c r="C50" s="124" t="s">
        <v>1887</v>
      </c>
      <c r="D50" s="142"/>
      <c r="E50" s="133">
        <v>25.3</v>
      </c>
      <c r="F50" s="110"/>
      <c r="G50" s="110"/>
      <c r="H50" s="157"/>
      <c r="I50" s="110"/>
      <c r="J50" s="110"/>
      <c r="K50" s="110">
        <f t="shared" si="1"/>
        <v>0</v>
      </c>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row>
    <row r="51" spans="1:47" outlineLevel="1" x14ac:dyDescent="0.2">
      <c r="A51" s="108"/>
      <c r="B51" s="108"/>
      <c r="C51" s="124" t="s">
        <v>1888</v>
      </c>
      <c r="D51" s="142"/>
      <c r="E51" s="133">
        <v>2.5300000000000002</v>
      </c>
      <c r="F51" s="110"/>
      <c r="G51" s="110"/>
      <c r="H51" s="157"/>
      <c r="I51" s="110"/>
      <c r="J51" s="110"/>
      <c r="K51" s="110">
        <f t="shared" si="1"/>
        <v>0</v>
      </c>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row>
    <row r="52" spans="1:47" outlineLevel="1" x14ac:dyDescent="0.2">
      <c r="A52" s="109" t="s">
        <v>114</v>
      </c>
      <c r="B52" s="195" t="s">
        <v>1823</v>
      </c>
      <c r="C52" s="125" t="s">
        <v>1824</v>
      </c>
      <c r="D52" s="143" t="s">
        <v>1750</v>
      </c>
      <c r="E52" s="111" t="s">
        <v>1750</v>
      </c>
      <c r="F52" s="111"/>
      <c r="G52" s="111">
        <f>SUM(G53:G54)</f>
        <v>0</v>
      </c>
      <c r="H52" s="158"/>
      <c r="I52" s="111"/>
      <c r="J52" s="111"/>
      <c r="K52" s="111">
        <f t="shared" si="1"/>
        <v>0</v>
      </c>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row>
    <row r="53" spans="1:47" outlineLevel="1" x14ac:dyDescent="0.2">
      <c r="A53" s="108">
        <v>22</v>
      </c>
      <c r="B53" s="108" t="s">
        <v>920</v>
      </c>
      <c r="C53" s="123" t="s">
        <v>1889</v>
      </c>
      <c r="D53" s="141" t="s">
        <v>118</v>
      </c>
      <c r="E53" s="110">
        <v>1</v>
      </c>
      <c r="F53" s="110"/>
      <c r="G53" s="110">
        <f t="shared" ref="G53:G54" si="18">F53*E53</f>
        <v>0</v>
      </c>
      <c r="H53" s="157" t="s">
        <v>811</v>
      </c>
      <c r="I53" s="110"/>
      <c r="J53" s="110"/>
      <c r="K53" s="110">
        <f t="shared" si="1"/>
        <v>0</v>
      </c>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row>
    <row r="54" spans="1:47" outlineLevel="1" x14ac:dyDescent="0.2">
      <c r="A54" s="117">
        <v>23</v>
      </c>
      <c r="B54" s="117" t="s">
        <v>920</v>
      </c>
      <c r="C54" s="196" t="s">
        <v>1890</v>
      </c>
      <c r="D54" s="197" t="s">
        <v>118</v>
      </c>
      <c r="E54" s="118">
        <v>1</v>
      </c>
      <c r="F54" s="118"/>
      <c r="G54" s="118">
        <f t="shared" si="18"/>
        <v>0</v>
      </c>
      <c r="H54" s="159" t="s">
        <v>811</v>
      </c>
      <c r="I54" s="118"/>
      <c r="J54" s="118"/>
      <c r="K54" s="118">
        <f t="shared" si="1"/>
        <v>0</v>
      </c>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row>
    <row r="55" spans="1:47" ht="13.5" thickBot="1" x14ac:dyDescent="0.25">
      <c r="B55" s="5" t="s">
        <v>134</v>
      </c>
      <c r="C55" s="129" t="s">
        <v>134</v>
      </c>
      <c r="D55" s="7"/>
      <c r="E55" s="136"/>
      <c r="F55" s="4"/>
      <c r="G55" s="4"/>
      <c r="H55" s="7"/>
      <c r="P55">
        <v>12</v>
      </c>
      <c r="Q55">
        <v>21</v>
      </c>
    </row>
    <row r="56" spans="1:47" ht="13.5" thickBot="1" x14ac:dyDescent="0.25">
      <c r="A56" s="119"/>
      <c r="B56" s="120" t="s">
        <v>28</v>
      </c>
      <c r="C56" s="130" t="s">
        <v>134</v>
      </c>
      <c r="D56" s="146"/>
      <c r="E56" s="137"/>
      <c r="F56" s="121"/>
      <c r="G56" s="122">
        <f>G8+G11+G18+G23+G28+G35+G38+G41+G44+G52</f>
        <v>0</v>
      </c>
      <c r="H56" s="7"/>
      <c r="I56" s="239">
        <f>I8+I11+I18+I23+I28+I35+I38+I41+I44+I52</f>
        <v>0</v>
      </c>
      <c r="J56" s="240">
        <f>J8+J11+J18+J23+J28+J35+J38+J41+J44+J52</f>
        <v>0</v>
      </c>
      <c r="K56" s="241">
        <f>K8+K11+K18+K23+K28+K35+K38+K41+K44+K52</f>
        <v>0</v>
      </c>
      <c r="P56" t="e">
        <f>SUMIF(#REF!,P55,G7:G54)</f>
        <v>#REF!</v>
      </c>
      <c r="Q56" t="e">
        <f>SUMIF(#REF!,Q55,G7:G54)</f>
        <v>#REF!</v>
      </c>
      <c r="R56" t="s">
        <v>807</v>
      </c>
    </row>
  </sheetData>
  <sheetProtection password="CCE1" sheet="1" objects="1" scenarios="1"/>
  <protectedRanges>
    <protectedRange sqref="F9:F54"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4"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AU45"/>
  <sheetViews>
    <sheetView showZeros="0" view="pageBreakPreview" zoomScale="70" zoomScaleNormal="100" zoomScaleSheetLayoutView="70" workbookViewId="0">
      <selection activeCell="H12" sqref="H12"/>
    </sheetView>
  </sheetViews>
  <sheetFormatPr defaultRowHeight="12.75" outlineLevelRow="1" x14ac:dyDescent="0.2"/>
  <cols>
    <col min="1" max="1" width="4.28515625" style="4" customWidth="1"/>
    <col min="2" max="2" width="14.42578125" style="5" customWidth="1"/>
    <col min="3" max="3" width="50.7109375" style="5" customWidth="1"/>
    <col min="4" max="4" width="4.5703125" style="11" customWidth="1"/>
    <col min="5" max="5" width="10.5703125" style="101" customWidth="1"/>
    <col min="6" max="6" width="9.85546875" customWidth="1"/>
    <col min="7" max="7" width="12.7109375" customWidth="1"/>
    <col min="8" max="8" width="9.140625" style="11" customWidth="1"/>
    <col min="9" max="11" width="12.7109375" customWidth="1"/>
    <col min="16" max="26" width="0" hidden="1" customWidth="1"/>
  </cols>
  <sheetData>
    <row r="1" spans="1:47" ht="15.75" customHeight="1" x14ac:dyDescent="0.25">
      <c r="A1" s="401" t="s">
        <v>3011</v>
      </c>
      <c r="B1" s="401"/>
      <c r="C1" s="401"/>
      <c r="D1" s="401"/>
      <c r="E1" s="401"/>
      <c r="F1" s="401"/>
      <c r="G1" s="401"/>
      <c r="R1" t="s">
        <v>101</v>
      </c>
    </row>
    <row r="2" spans="1:47" ht="24.95" customHeight="1" x14ac:dyDescent="0.2">
      <c r="A2" s="147" t="s">
        <v>100</v>
      </c>
      <c r="B2" s="148"/>
      <c r="C2" s="410" t="s">
        <v>808</v>
      </c>
      <c r="D2" s="411"/>
      <c r="E2" s="411"/>
      <c r="F2" s="411"/>
      <c r="G2" s="412"/>
      <c r="R2" t="s">
        <v>102</v>
      </c>
    </row>
    <row r="3" spans="1:47" ht="24.95" customHeight="1" x14ac:dyDescent="0.2">
      <c r="A3" s="149" t="s">
        <v>7</v>
      </c>
      <c r="B3" s="150"/>
      <c r="C3" s="413" t="s">
        <v>809</v>
      </c>
      <c r="D3" s="414"/>
      <c r="E3" s="414"/>
      <c r="F3" s="414"/>
      <c r="G3" s="415"/>
      <c r="R3" t="s">
        <v>103</v>
      </c>
    </row>
    <row r="4" spans="1:47" ht="24.95" customHeight="1" x14ac:dyDescent="0.2">
      <c r="A4" s="149" t="s">
        <v>8</v>
      </c>
      <c r="B4" s="150"/>
      <c r="C4" s="413" t="s">
        <v>2303</v>
      </c>
      <c r="D4" s="414"/>
      <c r="E4" s="414"/>
      <c r="F4" s="414"/>
      <c r="G4" s="415"/>
      <c r="R4" t="s">
        <v>104</v>
      </c>
    </row>
    <row r="5" spans="1:47" x14ac:dyDescent="0.2">
      <c r="A5" s="151" t="s">
        <v>105</v>
      </c>
      <c r="B5" s="152"/>
      <c r="C5" s="152"/>
      <c r="D5" s="138"/>
      <c r="E5" s="131"/>
      <c r="F5" s="104"/>
      <c r="G5" s="105"/>
      <c r="R5" t="s">
        <v>106</v>
      </c>
    </row>
    <row r="7" spans="1:47" ht="38.25" x14ac:dyDescent="0.2">
      <c r="A7" s="153" t="s">
        <v>107</v>
      </c>
      <c r="B7" s="154" t="s">
        <v>108</v>
      </c>
      <c r="C7" s="154" t="s">
        <v>109</v>
      </c>
      <c r="D7" s="139" t="s">
        <v>110</v>
      </c>
      <c r="E7" s="132" t="s">
        <v>111</v>
      </c>
      <c r="F7" s="106" t="s">
        <v>112</v>
      </c>
      <c r="G7" s="112" t="s">
        <v>28</v>
      </c>
      <c r="H7" s="155" t="s">
        <v>113</v>
      </c>
      <c r="I7" s="242" t="s">
        <v>2353</v>
      </c>
      <c r="J7" s="242" t="s">
        <v>2354</v>
      </c>
      <c r="K7" s="242" t="s">
        <v>2355</v>
      </c>
    </row>
    <row r="8" spans="1:47" x14ac:dyDescent="0.2">
      <c r="A8" s="113" t="s">
        <v>114</v>
      </c>
      <c r="B8" s="114" t="s">
        <v>2304</v>
      </c>
      <c r="C8" s="115" t="s">
        <v>2979</v>
      </c>
      <c r="D8" s="140"/>
      <c r="E8" s="116"/>
      <c r="F8" s="116"/>
      <c r="G8" s="116">
        <f>SUM(G9:G32)</f>
        <v>0</v>
      </c>
      <c r="H8" s="156"/>
      <c r="I8" s="116"/>
      <c r="J8" s="116"/>
      <c r="K8" s="116">
        <f>G8</f>
        <v>0</v>
      </c>
      <c r="R8" t="s">
        <v>115</v>
      </c>
    </row>
    <row r="9" spans="1:47" outlineLevel="1" x14ac:dyDescent="0.2">
      <c r="A9" s="108">
        <v>1</v>
      </c>
      <c r="B9" s="108" t="s">
        <v>2305</v>
      </c>
      <c r="C9" s="123" t="s">
        <v>2306</v>
      </c>
      <c r="D9" s="141" t="s">
        <v>179</v>
      </c>
      <c r="E9" s="110">
        <v>110</v>
      </c>
      <c r="F9" s="110"/>
      <c r="G9" s="110">
        <f t="shared" ref="G9:G39" si="0">F9*E9</f>
        <v>0</v>
      </c>
      <c r="H9" s="157" t="s">
        <v>811</v>
      </c>
      <c r="I9" s="110"/>
      <c r="J9" s="110"/>
      <c r="K9" s="110">
        <f t="shared" ref="K9:K43" si="1">G9</f>
        <v>0</v>
      </c>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row>
    <row r="10" spans="1:47" outlineLevel="1" x14ac:dyDescent="0.2">
      <c r="A10" s="108">
        <v>2</v>
      </c>
      <c r="B10" s="108" t="s">
        <v>2307</v>
      </c>
      <c r="C10" s="123" t="s">
        <v>2308</v>
      </c>
      <c r="D10" s="141" t="s">
        <v>179</v>
      </c>
      <c r="E10" s="110">
        <v>110</v>
      </c>
      <c r="F10" s="110"/>
      <c r="G10" s="110">
        <f t="shared" si="0"/>
        <v>0</v>
      </c>
      <c r="H10" s="157" t="s">
        <v>811</v>
      </c>
      <c r="I10" s="110"/>
      <c r="J10" s="110"/>
      <c r="K10" s="110">
        <f t="shared" si="1"/>
        <v>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row>
    <row r="11" spans="1:47" outlineLevel="1" x14ac:dyDescent="0.2">
      <c r="A11" s="108">
        <v>3</v>
      </c>
      <c r="B11" s="108" t="s">
        <v>2309</v>
      </c>
      <c r="C11" s="123" t="s">
        <v>2310</v>
      </c>
      <c r="D11" s="141" t="s">
        <v>179</v>
      </c>
      <c r="E11" s="110">
        <v>105</v>
      </c>
      <c r="F11" s="110"/>
      <c r="G11" s="110">
        <f t="shared" si="0"/>
        <v>0</v>
      </c>
      <c r="H11" s="157" t="s">
        <v>811</v>
      </c>
      <c r="I11" s="110"/>
      <c r="J11" s="110"/>
      <c r="K11" s="110">
        <f t="shared" si="1"/>
        <v>0</v>
      </c>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row>
    <row r="12" spans="1:47" outlineLevel="1" x14ac:dyDescent="0.2">
      <c r="A12" s="108">
        <v>4</v>
      </c>
      <c r="B12" s="108" t="s">
        <v>2311</v>
      </c>
      <c r="C12" s="123" t="s">
        <v>3004</v>
      </c>
      <c r="D12" s="141" t="s">
        <v>179</v>
      </c>
      <c r="E12" s="110">
        <v>105</v>
      </c>
      <c r="F12" s="110"/>
      <c r="G12" s="110">
        <f t="shared" si="0"/>
        <v>0</v>
      </c>
      <c r="H12" s="157" t="s">
        <v>811</v>
      </c>
      <c r="I12" s="110"/>
      <c r="J12" s="110"/>
      <c r="K12" s="110">
        <f t="shared" si="1"/>
        <v>0</v>
      </c>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row>
    <row r="13" spans="1:47" outlineLevel="1" x14ac:dyDescent="0.2">
      <c r="A13" s="108">
        <v>5</v>
      </c>
      <c r="B13" s="108" t="s">
        <v>2312</v>
      </c>
      <c r="C13" s="123" t="s">
        <v>3005</v>
      </c>
      <c r="D13" s="141" t="s">
        <v>118</v>
      </c>
      <c r="E13" s="110">
        <v>4</v>
      </c>
      <c r="F13" s="110"/>
      <c r="G13" s="110">
        <f t="shared" si="0"/>
        <v>0</v>
      </c>
      <c r="H13" s="157" t="s">
        <v>810</v>
      </c>
      <c r="I13" s="110"/>
      <c r="J13" s="110"/>
      <c r="K13" s="110">
        <f t="shared" si="1"/>
        <v>0</v>
      </c>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row>
    <row r="14" spans="1:47" ht="22.5" outlineLevel="1" x14ac:dyDescent="0.2">
      <c r="A14" s="108">
        <v>6</v>
      </c>
      <c r="B14" s="108" t="s">
        <v>2313</v>
      </c>
      <c r="C14" s="123" t="s">
        <v>3006</v>
      </c>
      <c r="D14" s="141" t="s">
        <v>118</v>
      </c>
      <c r="E14" s="110">
        <v>4</v>
      </c>
      <c r="F14" s="110"/>
      <c r="G14" s="110">
        <f t="shared" si="0"/>
        <v>0</v>
      </c>
      <c r="H14" s="157" t="s">
        <v>810</v>
      </c>
      <c r="I14" s="110"/>
      <c r="J14" s="110"/>
      <c r="K14" s="110">
        <f t="shared" si="1"/>
        <v>0</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row>
    <row r="15" spans="1:47" outlineLevel="1" x14ac:dyDescent="0.2">
      <c r="A15" s="108">
        <v>7</v>
      </c>
      <c r="B15" s="108" t="s">
        <v>2314</v>
      </c>
      <c r="C15" s="123" t="s">
        <v>2315</v>
      </c>
      <c r="D15" s="141" t="s">
        <v>118</v>
      </c>
      <c r="E15" s="110">
        <v>4</v>
      </c>
      <c r="F15" s="110"/>
      <c r="G15" s="110">
        <f t="shared" si="0"/>
        <v>0</v>
      </c>
      <c r="H15" s="157" t="s">
        <v>810</v>
      </c>
      <c r="I15" s="110"/>
      <c r="J15" s="110"/>
      <c r="K15" s="110">
        <f t="shared" si="1"/>
        <v>0</v>
      </c>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row>
    <row r="16" spans="1:47" outlineLevel="1" x14ac:dyDescent="0.2">
      <c r="A16" s="108">
        <v>8</v>
      </c>
      <c r="B16" s="108" t="s">
        <v>2316</v>
      </c>
      <c r="C16" s="123" t="s">
        <v>2317</v>
      </c>
      <c r="D16" s="141" t="s">
        <v>118</v>
      </c>
      <c r="E16" s="110">
        <v>4</v>
      </c>
      <c r="F16" s="110"/>
      <c r="G16" s="110">
        <f t="shared" si="0"/>
        <v>0</v>
      </c>
      <c r="H16" s="157" t="s">
        <v>810</v>
      </c>
      <c r="I16" s="110"/>
      <c r="J16" s="110"/>
      <c r="K16" s="110">
        <f t="shared" si="1"/>
        <v>0</v>
      </c>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row>
    <row r="17" spans="1:47" outlineLevel="1" x14ac:dyDescent="0.2">
      <c r="A17" s="108">
        <v>9</v>
      </c>
      <c r="B17" s="108" t="s">
        <v>2318</v>
      </c>
      <c r="C17" s="123" t="s">
        <v>2319</v>
      </c>
      <c r="D17" s="141" t="s">
        <v>118</v>
      </c>
      <c r="E17" s="110">
        <v>4</v>
      </c>
      <c r="F17" s="110"/>
      <c r="G17" s="110">
        <f t="shared" si="0"/>
        <v>0</v>
      </c>
      <c r="H17" s="157" t="s">
        <v>810</v>
      </c>
      <c r="I17" s="110"/>
      <c r="J17" s="110"/>
      <c r="K17" s="110">
        <f t="shared" si="1"/>
        <v>0</v>
      </c>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row>
    <row r="18" spans="1:47" outlineLevel="1" x14ac:dyDescent="0.2">
      <c r="A18" s="108">
        <v>10</v>
      </c>
      <c r="B18" s="108" t="s">
        <v>2320</v>
      </c>
      <c r="C18" s="123" t="s">
        <v>2321</v>
      </c>
      <c r="D18" s="141" t="s">
        <v>118</v>
      </c>
      <c r="E18" s="110">
        <v>4</v>
      </c>
      <c r="F18" s="110"/>
      <c r="G18" s="110">
        <f t="shared" si="0"/>
        <v>0</v>
      </c>
      <c r="H18" s="157" t="s">
        <v>811</v>
      </c>
      <c r="I18" s="110"/>
      <c r="J18" s="110"/>
      <c r="K18" s="110">
        <f t="shared" si="1"/>
        <v>0</v>
      </c>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row>
    <row r="19" spans="1:47" outlineLevel="1" x14ac:dyDescent="0.2">
      <c r="A19" s="108">
        <v>11</v>
      </c>
      <c r="B19" s="108" t="s">
        <v>2322</v>
      </c>
      <c r="C19" s="123" t="s">
        <v>2323</v>
      </c>
      <c r="D19" s="141" t="s">
        <v>118</v>
      </c>
      <c r="E19" s="110">
        <v>4</v>
      </c>
      <c r="F19" s="110"/>
      <c r="G19" s="110">
        <f t="shared" si="0"/>
        <v>0</v>
      </c>
      <c r="H19" s="157" t="s">
        <v>810</v>
      </c>
      <c r="I19" s="110"/>
      <c r="J19" s="110"/>
      <c r="K19" s="110">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row>
    <row r="20" spans="1:47" outlineLevel="1" x14ac:dyDescent="0.2">
      <c r="A20" s="108">
        <v>12</v>
      </c>
      <c r="B20" s="108" t="s">
        <v>2324</v>
      </c>
      <c r="C20" s="123" t="s">
        <v>2325</v>
      </c>
      <c r="D20" s="141" t="s">
        <v>179</v>
      </c>
      <c r="E20" s="110">
        <v>35</v>
      </c>
      <c r="F20" s="110"/>
      <c r="G20" s="110">
        <f t="shared" si="0"/>
        <v>0</v>
      </c>
      <c r="H20" s="157" t="s">
        <v>811</v>
      </c>
      <c r="I20" s="110"/>
      <c r="J20" s="110"/>
      <c r="K20" s="110">
        <f t="shared" si="1"/>
        <v>0</v>
      </c>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row>
    <row r="21" spans="1:47" outlineLevel="1" x14ac:dyDescent="0.2">
      <c r="A21" s="108">
        <v>13</v>
      </c>
      <c r="B21" s="108" t="s">
        <v>2326</v>
      </c>
      <c r="C21" s="123" t="s">
        <v>2327</v>
      </c>
      <c r="D21" s="141" t="s">
        <v>179</v>
      </c>
      <c r="E21" s="110">
        <v>35</v>
      </c>
      <c r="F21" s="110"/>
      <c r="G21" s="110">
        <f t="shared" si="0"/>
        <v>0</v>
      </c>
      <c r="H21" s="157" t="s">
        <v>811</v>
      </c>
      <c r="I21" s="110"/>
      <c r="J21" s="110"/>
      <c r="K21" s="110">
        <f t="shared" si="1"/>
        <v>0</v>
      </c>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row>
    <row r="22" spans="1:47" outlineLevel="1" x14ac:dyDescent="0.2">
      <c r="A22" s="108">
        <v>14</v>
      </c>
      <c r="B22" s="108" t="s">
        <v>2328</v>
      </c>
      <c r="C22" s="123" t="s">
        <v>2329</v>
      </c>
      <c r="D22" s="141" t="s">
        <v>179</v>
      </c>
      <c r="E22" s="110">
        <v>105</v>
      </c>
      <c r="F22" s="110"/>
      <c r="G22" s="110">
        <f t="shared" si="0"/>
        <v>0</v>
      </c>
      <c r="H22" s="157" t="s">
        <v>811</v>
      </c>
      <c r="I22" s="110"/>
      <c r="J22" s="110"/>
      <c r="K22" s="110">
        <f t="shared" si="1"/>
        <v>0</v>
      </c>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row>
    <row r="23" spans="1:47" outlineLevel="1" x14ac:dyDescent="0.2">
      <c r="A23" s="108">
        <v>15</v>
      </c>
      <c r="B23" s="108" t="s">
        <v>2330</v>
      </c>
      <c r="C23" s="123" t="s">
        <v>2331</v>
      </c>
      <c r="D23" s="141" t="s">
        <v>717</v>
      </c>
      <c r="E23" s="110">
        <v>104.7375</v>
      </c>
      <c r="F23" s="110"/>
      <c r="G23" s="110">
        <f t="shared" si="0"/>
        <v>0</v>
      </c>
      <c r="H23" s="157" t="s">
        <v>811</v>
      </c>
      <c r="I23" s="110"/>
      <c r="J23" s="110"/>
      <c r="K23" s="110">
        <f t="shared" si="1"/>
        <v>0</v>
      </c>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row>
    <row r="24" spans="1:47" outlineLevel="1" x14ac:dyDescent="0.2">
      <c r="A24" s="108"/>
      <c r="B24" s="108"/>
      <c r="C24" s="124" t="s">
        <v>2332</v>
      </c>
      <c r="D24" s="142"/>
      <c r="E24" s="133">
        <v>104.7375</v>
      </c>
      <c r="F24" s="110"/>
      <c r="G24" s="110">
        <f t="shared" si="0"/>
        <v>0</v>
      </c>
      <c r="H24" s="157"/>
      <c r="I24" s="110"/>
      <c r="J24" s="110"/>
      <c r="K24" s="110">
        <f t="shared" si="1"/>
        <v>0</v>
      </c>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row>
    <row r="25" spans="1:47" outlineLevel="1" x14ac:dyDescent="0.2">
      <c r="A25" s="108">
        <v>16</v>
      </c>
      <c r="B25" s="108" t="s">
        <v>2333</v>
      </c>
      <c r="C25" s="123" t="s">
        <v>2334</v>
      </c>
      <c r="D25" s="141" t="s">
        <v>179</v>
      </c>
      <c r="E25" s="110">
        <v>30</v>
      </c>
      <c r="F25" s="110"/>
      <c r="G25" s="110">
        <f t="shared" si="0"/>
        <v>0</v>
      </c>
      <c r="H25" s="157" t="s">
        <v>811</v>
      </c>
      <c r="I25" s="110"/>
      <c r="J25" s="110"/>
      <c r="K25" s="110">
        <f t="shared" si="1"/>
        <v>0</v>
      </c>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row>
    <row r="26" spans="1:47" outlineLevel="1" x14ac:dyDescent="0.2">
      <c r="A26" s="108">
        <v>17</v>
      </c>
      <c r="B26" s="108" t="s">
        <v>2335</v>
      </c>
      <c r="C26" s="123" t="s">
        <v>2336</v>
      </c>
      <c r="D26" s="141" t="s">
        <v>717</v>
      </c>
      <c r="E26" s="110">
        <v>19.53</v>
      </c>
      <c r="F26" s="110"/>
      <c r="G26" s="110">
        <f t="shared" si="0"/>
        <v>0</v>
      </c>
      <c r="H26" s="157" t="s">
        <v>811</v>
      </c>
      <c r="I26" s="110"/>
      <c r="J26" s="110"/>
      <c r="K26" s="110">
        <f t="shared" si="1"/>
        <v>0</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1:47" outlineLevel="1" x14ac:dyDescent="0.2">
      <c r="A27" s="108"/>
      <c r="B27" s="108"/>
      <c r="C27" s="124" t="s">
        <v>2349</v>
      </c>
      <c r="D27" s="142"/>
      <c r="E27" s="133">
        <v>19.53</v>
      </c>
      <c r="F27" s="110"/>
      <c r="G27" s="110"/>
      <c r="H27" s="157"/>
      <c r="I27" s="110"/>
      <c r="J27" s="110"/>
      <c r="K27" s="110">
        <f t="shared" si="1"/>
        <v>0</v>
      </c>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row>
    <row r="28" spans="1:47" outlineLevel="1" x14ac:dyDescent="0.2">
      <c r="A28" s="108">
        <v>18</v>
      </c>
      <c r="B28" s="108" t="s">
        <v>1506</v>
      </c>
      <c r="C28" s="123" t="s">
        <v>1507</v>
      </c>
      <c r="D28" s="141" t="s">
        <v>118</v>
      </c>
      <c r="E28" s="110">
        <v>12</v>
      </c>
      <c r="F28" s="110"/>
      <c r="G28" s="110">
        <f t="shared" si="0"/>
        <v>0</v>
      </c>
      <c r="H28" s="157" t="s">
        <v>811</v>
      </c>
      <c r="I28" s="110"/>
      <c r="J28" s="110"/>
      <c r="K28" s="110">
        <f t="shared" si="1"/>
        <v>0</v>
      </c>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row>
    <row r="29" spans="1:47" outlineLevel="1" x14ac:dyDescent="0.2">
      <c r="A29" s="108"/>
      <c r="B29" s="108"/>
      <c r="C29" s="124" t="s">
        <v>2337</v>
      </c>
      <c r="D29" s="142"/>
      <c r="E29" s="133">
        <v>12</v>
      </c>
      <c r="F29" s="110"/>
      <c r="G29" s="110">
        <f t="shared" si="0"/>
        <v>0</v>
      </c>
      <c r="H29" s="157"/>
      <c r="I29" s="110"/>
      <c r="J29" s="110"/>
      <c r="K29" s="110">
        <f t="shared" si="1"/>
        <v>0</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row>
    <row r="30" spans="1:47" outlineLevel="1" x14ac:dyDescent="0.2">
      <c r="A30" s="108">
        <v>19</v>
      </c>
      <c r="B30" s="108" t="s">
        <v>1509</v>
      </c>
      <c r="C30" s="123" t="s">
        <v>1510</v>
      </c>
      <c r="D30" s="141" t="s">
        <v>118</v>
      </c>
      <c r="E30" s="110">
        <v>8</v>
      </c>
      <c r="F30" s="110"/>
      <c r="G30" s="110">
        <f t="shared" si="0"/>
        <v>0</v>
      </c>
      <c r="H30" s="157" t="s">
        <v>811</v>
      </c>
      <c r="I30" s="110"/>
      <c r="J30" s="110"/>
      <c r="K30" s="110">
        <f t="shared" si="1"/>
        <v>0</v>
      </c>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row>
    <row r="31" spans="1:47" outlineLevel="1" x14ac:dyDescent="0.2">
      <c r="A31" s="108">
        <v>20</v>
      </c>
      <c r="B31" s="108" t="s">
        <v>2338</v>
      </c>
      <c r="C31" s="123" t="s">
        <v>2339</v>
      </c>
      <c r="D31" s="141" t="s">
        <v>118</v>
      </c>
      <c r="E31" s="110">
        <v>4</v>
      </c>
      <c r="F31" s="110"/>
      <c r="G31" s="110">
        <f t="shared" si="0"/>
        <v>0</v>
      </c>
      <c r="H31" s="157" t="s">
        <v>811</v>
      </c>
      <c r="I31" s="110"/>
      <c r="J31" s="110"/>
      <c r="K31" s="110">
        <f t="shared" si="1"/>
        <v>0</v>
      </c>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row>
    <row r="32" spans="1:47" outlineLevel="1" x14ac:dyDescent="0.2">
      <c r="A32" s="108">
        <v>21</v>
      </c>
      <c r="B32" s="108" t="s">
        <v>2595</v>
      </c>
      <c r="C32" s="123" t="s">
        <v>2596</v>
      </c>
      <c r="D32" s="141" t="s">
        <v>118</v>
      </c>
      <c r="E32" s="110">
        <v>1</v>
      </c>
      <c r="F32" s="110"/>
      <c r="G32" s="110">
        <f t="shared" si="0"/>
        <v>0</v>
      </c>
      <c r="H32" s="157" t="s">
        <v>810</v>
      </c>
      <c r="I32" s="110"/>
      <c r="J32" s="110"/>
      <c r="K32" s="110">
        <f t="shared" si="1"/>
        <v>0</v>
      </c>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row>
    <row r="33" spans="1:47" outlineLevel="1" x14ac:dyDescent="0.2">
      <c r="A33" s="109" t="s">
        <v>114</v>
      </c>
      <c r="B33" s="195" t="s">
        <v>1440</v>
      </c>
      <c r="C33" s="125" t="s">
        <v>1441</v>
      </c>
      <c r="D33" s="143" t="s">
        <v>1750</v>
      </c>
      <c r="E33" s="111" t="s">
        <v>1750</v>
      </c>
      <c r="F33" s="111"/>
      <c r="G33" s="111">
        <f>SUM(G34:G43)</f>
        <v>0</v>
      </c>
      <c r="H33" s="158"/>
      <c r="I33" s="111"/>
      <c r="J33" s="111"/>
      <c r="K33" s="111">
        <f t="shared" si="1"/>
        <v>0</v>
      </c>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row>
    <row r="34" spans="1:47" outlineLevel="1" x14ac:dyDescent="0.2">
      <c r="A34" s="108">
        <v>22</v>
      </c>
      <c r="B34" s="108" t="s">
        <v>2340</v>
      </c>
      <c r="C34" s="123" t="s">
        <v>2341</v>
      </c>
      <c r="D34" s="141" t="s">
        <v>1444</v>
      </c>
      <c r="E34" s="110">
        <v>0.105</v>
      </c>
      <c r="F34" s="110"/>
      <c r="G34" s="110">
        <f t="shared" si="0"/>
        <v>0</v>
      </c>
      <c r="H34" s="157" t="s">
        <v>811</v>
      </c>
      <c r="I34" s="110"/>
      <c r="J34" s="110"/>
      <c r="K34" s="110">
        <f t="shared" si="1"/>
        <v>0</v>
      </c>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row>
    <row r="35" spans="1:47" outlineLevel="1" x14ac:dyDescent="0.2">
      <c r="A35" s="108">
        <v>23</v>
      </c>
      <c r="B35" s="108" t="s">
        <v>2342</v>
      </c>
      <c r="C35" s="123" t="s">
        <v>2343</v>
      </c>
      <c r="D35" s="141" t="s">
        <v>179</v>
      </c>
      <c r="E35" s="110">
        <v>105</v>
      </c>
      <c r="F35" s="110"/>
      <c r="G35" s="110">
        <f t="shared" si="0"/>
        <v>0</v>
      </c>
      <c r="H35" s="157" t="s">
        <v>811</v>
      </c>
      <c r="I35" s="110"/>
      <c r="J35" s="110"/>
      <c r="K35" s="110">
        <f t="shared" si="1"/>
        <v>0</v>
      </c>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row>
    <row r="36" spans="1:47" ht="22.5" outlineLevel="1" x14ac:dyDescent="0.2">
      <c r="A36" s="108">
        <v>24</v>
      </c>
      <c r="B36" s="108" t="s">
        <v>1447</v>
      </c>
      <c r="C36" s="123" t="s">
        <v>1448</v>
      </c>
      <c r="D36" s="141" t="s">
        <v>179</v>
      </c>
      <c r="E36" s="110">
        <v>105</v>
      </c>
      <c r="F36" s="110"/>
      <c r="G36" s="110">
        <f t="shared" si="0"/>
        <v>0</v>
      </c>
      <c r="H36" s="157" t="s">
        <v>811</v>
      </c>
      <c r="I36" s="110"/>
      <c r="J36" s="110"/>
      <c r="K36" s="110">
        <f t="shared" si="1"/>
        <v>0</v>
      </c>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row>
    <row r="37" spans="1:47" outlineLevel="1" x14ac:dyDescent="0.2">
      <c r="A37" s="108">
        <v>25</v>
      </c>
      <c r="B37" s="108" t="s">
        <v>1449</v>
      </c>
      <c r="C37" s="123" t="s">
        <v>1450</v>
      </c>
      <c r="D37" s="141" t="s">
        <v>179</v>
      </c>
      <c r="E37" s="110">
        <v>105</v>
      </c>
      <c r="F37" s="110"/>
      <c r="G37" s="110">
        <f t="shared" si="0"/>
        <v>0</v>
      </c>
      <c r="H37" s="157" t="s">
        <v>811</v>
      </c>
      <c r="I37" s="110"/>
      <c r="J37" s="110"/>
      <c r="K37" s="110">
        <f t="shared" si="1"/>
        <v>0</v>
      </c>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row>
    <row r="38" spans="1:47" outlineLevel="1" x14ac:dyDescent="0.2">
      <c r="A38" s="108">
        <v>26</v>
      </c>
      <c r="B38" s="108" t="s">
        <v>2344</v>
      </c>
      <c r="C38" s="123" t="s">
        <v>2345</v>
      </c>
      <c r="D38" s="141" t="s">
        <v>179</v>
      </c>
      <c r="E38" s="110">
        <v>105</v>
      </c>
      <c r="F38" s="110"/>
      <c r="G38" s="110">
        <f t="shared" si="0"/>
        <v>0</v>
      </c>
      <c r="H38" s="157" t="s">
        <v>811</v>
      </c>
      <c r="I38" s="110"/>
      <c r="J38" s="110"/>
      <c r="K38" s="110">
        <f t="shared" si="1"/>
        <v>0</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row>
    <row r="39" spans="1:47" ht="22.5" outlineLevel="1" x14ac:dyDescent="0.2">
      <c r="A39" s="108">
        <v>27</v>
      </c>
      <c r="B39" s="108" t="s">
        <v>2346</v>
      </c>
      <c r="C39" s="123" t="s">
        <v>2347</v>
      </c>
      <c r="D39" s="141" t="s">
        <v>160</v>
      </c>
      <c r="E39" s="110">
        <v>52.5</v>
      </c>
      <c r="F39" s="110"/>
      <c r="G39" s="110">
        <f t="shared" si="0"/>
        <v>0</v>
      </c>
      <c r="H39" s="157" t="s">
        <v>811</v>
      </c>
      <c r="I39" s="110"/>
      <c r="J39" s="110"/>
      <c r="K39" s="110">
        <f t="shared" si="1"/>
        <v>0</v>
      </c>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row>
    <row r="40" spans="1:47" outlineLevel="1" x14ac:dyDescent="0.2">
      <c r="A40" s="108"/>
      <c r="B40" s="108"/>
      <c r="C40" s="124" t="s">
        <v>2348</v>
      </c>
      <c r="D40" s="142"/>
      <c r="E40" s="133">
        <v>52.5</v>
      </c>
      <c r="F40" s="110"/>
      <c r="G40" s="110"/>
      <c r="H40" s="157"/>
      <c r="I40" s="110"/>
      <c r="J40" s="110"/>
      <c r="K40" s="110">
        <f t="shared" si="1"/>
        <v>0</v>
      </c>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outlineLevel="1" x14ac:dyDescent="0.2">
      <c r="A41" s="108">
        <v>28</v>
      </c>
      <c r="B41" s="108" t="s">
        <v>2379</v>
      </c>
      <c r="C41" s="123" t="s">
        <v>2597</v>
      </c>
      <c r="D41" s="141" t="s">
        <v>160</v>
      </c>
      <c r="E41" s="110">
        <v>25</v>
      </c>
      <c r="F41" s="110"/>
      <c r="G41" s="110">
        <f t="shared" ref="G41:G42" si="2">F41*E41</f>
        <v>0</v>
      </c>
      <c r="H41" s="157" t="s">
        <v>811</v>
      </c>
      <c r="I41" s="110"/>
      <c r="J41" s="110"/>
      <c r="K41" s="110">
        <f t="shared" ref="K41:K42" si="3">G41</f>
        <v>0</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row>
    <row r="42" spans="1:47" ht="22.5" outlineLevel="1" x14ac:dyDescent="0.2">
      <c r="A42" s="108">
        <v>29</v>
      </c>
      <c r="B42" s="108" t="s">
        <v>3007</v>
      </c>
      <c r="C42" s="123" t="s">
        <v>3008</v>
      </c>
      <c r="D42" s="141" t="s">
        <v>160</v>
      </c>
      <c r="E42" s="110">
        <v>2.5</v>
      </c>
      <c r="F42" s="110"/>
      <c r="G42" s="110">
        <f t="shared" si="2"/>
        <v>0</v>
      </c>
      <c r="H42" s="157" t="s">
        <v>811</v>
      </c>
      <c r="I42" s="110"/>
      <c r="J42" s="110"/>
      <c r="K42" s="110">
        <f t="shared" si="3"/>
        <v>0</v>
      </c>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row>
    <row r="43" spans="1:47" outlineLevel="1" x14ac:dyDescent="0.2">
      <c r="A43" s="117"/>
      <c r="B43" s="117"/>
      <c r="C43" s="128" t="s">
        <v>3009</v>
      </c>
      <c r="D43" s="145"/>
      <c r="E43" s="135">
        <v>2.5</v>
      </c>
      <c r="F43" s="118"/>
      <c r="G43" s="118"/>
      <c r="H43" s="159"/>
      <c r="I43" s="118"/>
      <c r="J43" s="118"/>
      <c r="K43" s="118">
        <f t="shared" si="1"/>
        <v>0</v>
      </c>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row>
    <row r="44" spans="1:47" ht="13.5" thickBot="1" x14ac:dyDescent="0.25">
      <c r="B44" s="5" t="s">
        <v>134</v>
      </c>
      <c r="C44" s="129" t="s">
        <v>134</v>
      </c>
      <c r="D44" s="7"/>
      <c r="E44" s="136"/>
      <c r="F44" s="4"/>
      <c r="G44" s="4"/>
      <c r="H44" s="7"/>
      <c r="P44">
        <v>12</v>
      </c>
      <c r="Q44">
        <v>21</v>
      </c>
    </row>
    <row r="45" spans="1:47" ht="13.5" thickBot="1" x14ac:dyDescent="0.25">
      <c r="A45" s="119"/>
      <c r="B45" s="120" t="s">
        <v>28</v>
      </c>
      <c r="C45" s="130" t="s">
        <v>134</v>
      </c>
      <c r="D45" s="146"/>
      <c r="E45" s="137"/>
      <c r="F45" s="121"/>
      <c r="G45" s="122">
        <f>G8+G33</f>
        <v>0</v>
      </c>
      <c r="H45" s="7"/>
      <c r="I45" s="239">
        <f>I8+I33</f>
        <v>0</v>
      </c>
      <c r="J45" s="240">
        <f>J8+J33</f>
        <v>0</v>
      </c>
      <c r="K45" s="241">
        <f>K8+K33</f>
        <v>0</v>
      </c>
      <c r="P45" t="e">
        <f>SUMIF(#REF!,P44,G7:G43)</f>
        <v>#REF!</v>
      </c>
      <c r="Q45" t="e">
        <f>SUMIF(#REF!,Q44,G7:G43)</f>
        <v>#REF!</v>
      </c>
      <c r="R45" t="s">
        <v>807</v>
      </c>
    </row>
  </sheetData>
  <sheetProtection password="CCE1" sheet="1" objects="1" scenarios="1"/>
  <protectedRanges>
    <protectedRange sqref="F9:F42"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61"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952"/>
  <sheetViews>
    <sheetView showZeros="0" view="pageBreakPreview" zoomScale="70" zoomScaleNormal="100" zoomScaleSheetLayoutView="70" workbookViewId="0">
      <pane ySplit="6" topLeftCell="A7" activePane="bottomLeft" state="frozen"/>
      <selection pane="bottomLeft" activeCell="R33" sqref="R33"/>
    </sheetView>
  </sheetViews>
  <sheetFormatPr defaultColWidth="9.140625" defaultRowHeight="12.75" x14ac:dyDescent="0.2"/>
  <cols>
    <col min="1" max="1" width="4.28515625" style="221" customWidth="1"/>
    <col min="2" max="2" width="14.42578125" style="222" customWidth="1"/>
    <col min="3" max="3" width="63.7109375" style="222" customWidth="1"/>
    <col min="4" max="4" width="4.5703125" style="166" customWidth="1"/>
    <col min="5" max="5" width="10.5703125" style="166" customWidth="1"/>
    <col min="6" max="6" width="9.85546875" style="166" customWidth="1"/>
    <col min="7" max="7" width="16.42578125" style="166" customWidth="1"/>
    <col min="8" max="8" width="10" style="165" customWidth="1"/>
    <col min="9" max="11" width="12.7109375" style="166" customWidth="1"/>
    <col min="12" max="16384" width="9.140625" style="166"/>
  </cols>
  <sheetData>
    <row r="1" spans="1:16" ht="16.5" thickBot="1" x14ac:dyDescent="0.3">
      <c r="A1" s="401" t="s">
        <v>3011</v>
      </c>
      <c r="B1" s="401"/>
      <c r="C1" s="401"/>
      <c r="D1" s="401"/>
      <c r="E1" s="401"/>
      <c r="F1" s="401"/>
      <c r="G1" s="401"/>
    </row>
    <row r="2" spans="1:16" ht="24.95" customHeight="1" thickTop="1" x14ac:dyDescent="0.2">
      <c r="A2" s="215" t="s">
        <v>100</v>
      </c>
      <c r="B2" s="216"/>
      <c r="C2" s="419" t="s">
        <v>808</v>
      </c>
      <c r="D2" s="420"/>
      <c r="E2" s="420"/>
      <c r="F2" s="420"/>
      <c r="G2" s="421"/>
    </row>
    <row r="3" spans="1:16" ht="24.95" customHeight="1" x14ac:dyDescent="0.2">
      <c r="A3" s="217" t="s">
        <v>7</v>
      </c>
      <c r="B3" s="218"/>
      <c r="C3" s="422" t="s">
        <v>808</v>
      </c>
      <c r="D3" s="423"/>
      <c r="E3" s="423"/>
      <c r="F3" s="423"/>
      <c r="G3" s="424"/>
    </row>
    <row r="4" spans="1:16" ht="24.95" customHeight="1" thickBot="1" x14ac:dyDescent="0.25">
      <c r="A4" s="219" t="s">
        <v>8</v>
      </c>
      <c r="B4" s="220"/>
      <c r="C4" s="425" t="s">
        <v>839</v>
      </c>
      <c r="D4" s="426"/>
      <c r="E4" s="426"/>
      <c r="F4" s="426"/>
      <c r="G4" s="427"/>
    </row>
    <row r="5" spans="1:16" ht="14.25" thickTop="1" thickBot="1" x14ac:dyDescent="0.25">
      <c r="C5" s="223"/>
      <c r="D5" s="165"/>
    </row>
    <row r="6" spans="1:16" ht="39" thickBot="1" x14ac:dyDescent="0.25">
      <c r="A6" s="224" t="s">
        <v>107</v>
      </c>
      <c r="B6" s="225" t="s">
        <v>108</v>
      </c>
      <c r="C6" s="226" t="s">
        <v>109</v>
      </c>
      <c r="D6" s="167" t="s">
        <v>110</v>
      </c>
      <c r="E6" s="167" t="s">
        <v>111</v>
      </c>
      <c r="F6" s="168" t="s">
        <v>840</v>
      </c>
      <c r="G6" s="169" t="s">
        <v>841</v>
      </c>
      <c r="H6" s="170" t="s">
        <v>113</v>
      </c>
      <c r="I6" s="169" t="s">
        <v>2353</v>
      </c>
      <c r="J6" s="169" t="s">
        <v>2354</v>
      </c>
      <c r="K6" s="169" t="s">
        <v>2355</v>
      </c>
    </row>
    <row r="7" spans="1:16" x14ac:dyDescent="0.2">
      <c r="A7" s="227"/>
      <c r="B7" s="228" t="s">
        <v>842</v>
      </c>
      <c r="C7" s="428" t="s">
        <v>843</v>
      </c>
      <c r="D7" s="429"/>
      <c r="E7" s="429"/>
      <c r="F7" s="429"/>
      <c r="G7" s="430"/>
      <c r="H7" s="321"/>
    </row>
    <row r="8" spans="1:16" x14ac:dyDescent="0.2">
      <c r="A8" s="229" t="s">
        <v>114</v>
      </c>
      <c r="B8" s="230" t="s">
        <v>98</v>
      </c>
      <c r="C8" s="231" t="s">
        <v>26</v>
      </c>
      <c r="D8" s="171"/>
      <c r="E8" s="172"/>
      <c r="F8" s="173"/>
      <c r="G8" s="174">
        <f>G10+G13+G16+G20</f>
        <v>0</v>
      </c>
      <c r="H8" s="253"/>
      <c r="I8" s="254"/>
      <c r="J8" s="255"/>
      <c r="K8" s="255">
        <f>G8</f>
        <v>0</v>
      </c>
    </row>
    <row r="9" spans="1:16" x14ac:dyDescent="0.2">
      <c r="A9" s="177"/>
      <c r="B9" s="416" t="s">
        <v>845</v>
      </c>
      <c r="C9" s="417"/>
      <c r="D9" s="417"/>
      <c r="E9" s="417"/>
      <c r="F9" s="417"/>
      <c r="G9" s="418"/>
      <c r="H9" s="176"/>
      <c r="I9" s="107"/>
      <c r="J9" s="261"/>
      <c r="K9" s="107">
        <f t="shared" ref="K9:K43" si="0">G9</f>
        <v>0</v>
      </c>
      <c r="L9" s="107"/>
      <c r="M9" s="107"/>
      <c r="N9" s="107"/>
      <c r="O9" s="107"/>
      <c r="P9" s="107"/>
    </row>
    <row r="10" spans="1:16" x14ac:dyDescent="0.2">
      <c r="A10" s="177">
        <v>1</v>
      </c>
      <c r="B10" s="108" t="s">
        <v>846</v>
      </c>
      <c r="C10" s="123" t="s">
        <v>847</v>
      </c>
      <c r="D10" s="157" t="s">
        <v>844</v>
      </c>
      <c r="E10" s="178">
        <v>1</v>
      </c>
      <c r="F10" s="179"/>
      <c r="G10" s="180">
        <f>E10*F10</f>
        <v>0</v>
      </c>
      <c r="H10" s="181" t="s">
        <v>811</v>
      </c>
      <c r="I10" s="256"/>
      <c r="J10" s="180"/>
      <c r="K10" s="259">
        <f t="shared" si="0"/>
        <v>0</v>
      </c>
      <c r="L10" s="107"/>
      <c r="M10" s="107"/>
      <c r="N10" s="107"/>
      <c r="O10" s="107"/>
      <c r="P10" s="107"/>
    </row>
    <row r="11" spans="1:16" ht="42" customHeight="1" x14ac:dyDescent="0.2">
      <c r="A11" s="177"/>
      <c r="B11" s="108"/>
      <c r="C11" s="431" t="s">
        <v>848</v>
      </c>
      <c r="D11" s="432"/>
      <c r="E11" s="432"/>
      <c r="F11" s="432"/>
      <c r="G11" s="433"/>
      <c r="H11" s="176"/>
      <c r="I11" s="107"/>
      <c r="J11" s="261"/>
      <c r="K11" s="107">
        <f t="shared" si="0"/>
        <v>0</v>
      </c>
      <c r="L11" s="107"/>
      <c r="M11" s="107"/>
      <c r="N11" s="107"/>
      <c r="O11" s="107"/>
      <c r="P11" s="107"/>
    </row>
    <row r="12" spans="1:16" x14ac:dyDescent="0.2">
      <c r="A12" s="177"/>
      <c r="B12" s="416" t="s">
        <v>845</v>
      </c>
      <c r="C12" s="417"/>
      <c r="D12" s="417"/>
      <c r="E12" s="417"/>
      <c r="F12" s="417"/>
      <c r="G12" s="418"/>
      <c r="H12" s="176"/>
      <c r="I12" s="107"/>
      <c r="J12" s="261"/>
      <c r="K12" s="107">
        <f t="shared" si="0"/>
        <v>0</v>
      </c>
      <c r="L12" s="107"/>
      <c r="M12" s="107"/>
      <c r="N12" s="107"/>
      <c r="O12" s="107"/>
      <c r="P12" s="107"/>
    </row>
    <row r="13" spans="1:16" x14ac:dyDescent="0.2">
      <c r="A13" s="177">
        <v>2</v>
      </c>
      <c r="B13" s="108" t="s">
        <v>849</v>
      </c>
      <c r="C13" s="123" t="s">
        <v>850</v>
      </c>
      <c r="D13" s="157" t="s">
        <v>844</v>
      </c>
      <c r="E13" s="178">
        <v>1</v>
      </c>
      <c r="F13" s="179"/>
      <c r="G13" s="180">
        <f>E13*F13</f>
        <v>0</v>
      </c>
      <c r="H13" s="181" t="s">
        <v>811</v>
      </c>
      <c r="I13" s="256"/>
      <c r="J13" s="180"/>
      <c r="K13" s="259">
        <f t="shared" si="0"/>
        <v>0</v>
      </c>
      <c r="L13" s="107"/>
      <c r="M13" s="107"/>
      <c r="N13" s="107"/>
      <c r="O13" s="107"/>
      <c r="P13" s="107"/>
    </row>
    <row r="14" spans="1:16" ht="31.5" customHeight="1" x14ac:dyDescent="0.2">
      <c r="A14" s="177"/>
      <c r="B14" s="108"/>
      <c r="C14" s="431" t="s">
        <v>2989</v>
      </c>
      <c r="D14" s="432"/>
      <c r="E14" s="432"/>
      <c r="F14" s="432"/>
      <c r="G14" s="433"/>
      <c r="H14" s="176"/>
      <c r="I14" s="107"/>
      <c r="J14" s="261"/>
      <c r="K14" s="107">
        <f t="shared" si="0"/>
        <v>0</v>
      </c>
      <c r="L14" s="107"/>
      <c r="M14" s="107"/>
      <c r="N14" s="107"/>
      <c r="O14" s="107"/>
      <c r="P14" s="107"/>
    </row>
    <row r="15" spans="1:16" x14ac:dyDescent="0.2">
      <c r="A15" s="177"/>
      <c r="B15" s="416" t="s">
        <v>845</v>
      </c>
      <c r="C15" s="417"/>
      <c r="D15" s="417"/>
      <c r="E15" s="417"/>
      <c r="F15" s="417"/>
      <c r="G15" s="418"/>
      <c r="H15" s="176"/>
      <c r="I15" s="107"/>
      <c r="J15" s="261"/>
      <c r="K15" s="107">
        <f t="shared" si="0"/>
        <v>0</v>
      </c>
      <c r="L15" s="107"/>
      <c r="M15" s="107"/>
      <c r="N15" s="107"/>
      <c r="O15" s="107"/>
      <c r="P15" s="107"/>
    </row>
    <row r="16" spans="1:16" x14ac:dyDescent="0.2">
      <c r="A16" s="177">
        <v>3</v>
      </c>
      <c r="B16" s="108" t="s">
        <v>851</v>
      </c>
      <c r="C16" s="123" t="s">
        <v>852</v>
      </c>
      <c r="D16" s="157" t="s">
        <v>844</v>
      </c>
      <c r="E16" s="178">
        <v>1</v>
      </c>
      <c r="F16" s="179"/>
      <c r="G16" s="180">
        <f>E16*F16</f>
        <v>0</v>
      </c>
      <c r="H16" s="181" t="s">
        <v>811</v>
      </c>
      <c r="I16" s="256"/>
      <c r="J16" s="180"/>
      <c r="K16" s="259">
        <f t="shared" si="0"/>
        <v>0</v>
      </c>
      <c r="L16" s="107"/>
      <c r="M16" s="107"/>
      <c r="N16" s="107"/>
      <c r="O16" s="107"/>
      <c r="P16" s="107"/>
    </row>
    <row r="17" spans="1:16" ht="32.25" customHeight="1" x14ac:dyDescent="0.2">
      <c r="A17" s="177"/>
      <c r="B17" s="108"/>
      <c r="C17" s="431" t="s">
        <v>853</v>
      </c>
      <c r="D17" s="432"/>
      <c r="E17" s="432"/>
      <c r="F17" s="432"/>
      <c r="G17" s="433"/>
      <c r="H17" s="176"/>
      <c r="I17" s="107"/>
      <c r="J17" s="261"/>
      <c r="K17" s="107">
        <f t="shared" si="0"/>
        <v>0</v>
      </c>
      <c r="L17" s="107"/>
      <c r="M17" s="107"/>
      <c r="N17" s="107"/>
      <c r="O17" s="107"/>
      <c r="P17" s="107"/>
    </row>
    <row r="18" spans="1:16" x14ac:dyDescent="0.2">
      <c r="A18" s="177"/>
      <c r="B18" s="416" t="s">
        <v>854</v>
      </c>
      <c r="C18" s="417"/>
      <c r="D18" s="417"/>
      <c r="E18" s="417"/>
      <c r="F18" s="417"/>
      <c r="G18" s="418"/>
      <c r="H18" s="176"/>
      <c r="I18" s="107"/>
      <c r="J18" s="261"/>
      <c r="K18" s="107">
        <f t="shared" si="0"/>
        <v>0</v>
      </c>
      <c r="L18" s="107"/>
      <c r="M18" s="107"/>
      <c r="N18" s="107"/>
      <c r="O18" s="107"/>
      <c r="P18" s="107"/>
    </row>
    <row r="19" spans="1:16" x14ac:dyDescent="0.2">
      <c r="A19" s="177"/>
      <c r="B19" s="416" t="s">
        <v>855</v>
      </c>
      <c r="C19" s="417"/>
      <c r="D19" s="417"/>
      <c r="E19" s="417"/>
      <c r="F19" s="417"/>
      <c r="G19" s="418"/>
      <c r="H19" s="176"/>
      <c r="I19" s="107"/>
      <c r="J19" s="261"/>
      <c r="K19" s="107">
        <f t="shared" si="0"/>
        <v>0</v>
      </c>
      <c r="L19" s="107"/>
      <c r="M19" s="107"/>
      <c r="N19" s="107"/>
      <c r="O19" s="107"/>
      <c r="P19" s="107"/>
    </row>
    <row r="20" spans="1:16" x14ac:dyDescent="0.2">
      <c r="A20" s="177">
        <v>4</v>
      </c>
      <c r="B20" s="108" t="s">
        <v>856</v>
      </c>
      <c r="C20" s="123" t="s">
        <v>857</v>
      </c>
      <c r="D20" s="157" t="s">
        <v>844</v>
      </c>
      <c r="E20" s="178">
        <v>1</v>
      </c>
      <c r="F20" s="179"/>
      <c r="G20" s="180">
        <f>E20*F20</f>
        <v>0</v>
      </c>
      <c r="H20" s="181" t="s">
        <v>811</v>
      </c>
      <c r="I20" s="256"/>
      <c r="J20" s="180"/>
      <c r="K20" s="259">
        <f t="shared" si="0"/>
        <v>0</v>
      </c>
      <c r="L20" s="107"/>
      <c r="M20" s="107"/>
      <c r="N20" s="107"/>
      <c r="O20" s="107"/>
      <c r="P20" s="107"/>
    </row>
    <row r="21" spans="1:16" ht="20.25" customHeight="1" x14ac:dyDescent="0.2">
      <c r="A21" s="177"/>
      <c r="B21" s="108"/>
      <c r="C21" s="431" t="s">
        <v>855</v>
      </c>
      <c r="D21" s="432"/>
      <c r="E21" s="432"/>
      <c r="F21" s="432"/>
      <c r="G21" s="433"/>
      <c r="H21" s="176"/>
      <c r="I21" s="107"/>
      <c r="J21" s="261"/>
      <c r="K21" s="107">
        <f t="shared" si="0"/>
        <v>0</v>
      </c>
      <c r="L21" s="107"/>
      <c r="M21" s="107"/>
      <c r="N21" s="107"/>
      <c r="O21" s="107"/>
      <c r="P21" s="107"/>
    </row>
    <row r="22" spans="1:16" x14ac:dyDescent="0.2">
      <c r="A22" s="229" t="s">
        <v>114</v>
      </c>
      <c r="B22" s="230" t="s">
        <v>99</v>
      </c>
      <c r="C22" s="231" t="s">
        <v>27</v>
      </c>
      <c r="D22" s="171"/>
      <c r="E22" s="172"/>
      <c r="F22" s="173"/>
      <c r="G22" s="174">
        <f>G25+G29+G32+SUM(G34:G43)</f>
        <v>0</v>
      </c>
      <c r="H22" s="175"/>
      <c r="I22" s="257"/>
      <c r="J22" s="262"/>
      <c r="K22" s="174">
        <f t="shared" si="0"/>
        <v>0</v>
      </c>
    </row>
    <row r="23" spans="1:16" x14ac:dyDescent="0.2">
      <c r="A23" s="177"/>
      <c r="B23" s="416" t="s">
        <v>854</v>
      </c>
      <c r="C23" s="417"/>
      <c r="D23" s="417"/>
      <c r="E23" s="417"/>
      <c r="F23" s="417"/>
      <c r="G23" s="418"/>
      <c r="H23" s="176"/>
      <c r="I23" s="107"/>
      <c r="J23" s="261"/>
      <c r="K23" s="107">
        <f t="shared" si="0"/>
        <v>0</v>
      </c>
      <c r="L23" s="107"/>
      <c r="M23" s="107"/>
      <c r="N23" s="107"/>
      <c r="O23" s="107"/>
      <c r="P23" s="107"/>
    </row>
    <row r="24" spans="1:16" x14ac:dyDescent="0.2">
      <c r="A24" s="177"/>
      <c r="B24" s="416" t="s">
        <v>855</v>
      </c>
      <c r="C24" s="417"/>
      <c r="D24" s="417"/>
      <c r="E24" s="417"/>
      <c r="F24" s="417"/>
      <c r="G24" s="418"/>
      <c r="H24" s="176"/>
      <c r="I24" s="107"/>
      <c r="J24" s="261"/>
      <c r="K24" s="107">
        <f t="shared" si="0"/>
        <v>0</v>
      </c>
      <c r="L24" s="107"/>
      <c r="M24" s="107"/>
      <c r="N24" s="107"/>
      <c r="O24" s="107"/>
      <c r="P24" s="107"/>
    </row>
    <row r="25" spans="1:16" ht="22.5" x14ac:dyDescent="0.2">
      <c r="A25" s="177">
        <v>5</v>
      </c>
      <c r="B25" s="108" t="s">
        <v>858</v>
      </c>
      <c r="C25" s="123" t="s">
        <v>859</v>
      </c>
      <c r="D25" s="157" t="s">
        <v>844</v>
      </c>
      <c r="E25" s="178">
        <v>1</v>
      </c>
      <c r="F25" s="179"/>
      <c r="G25" s="180">
        <f>E25*F25</f>
        <v>0</v>
      </c>
      <c r="H25" s="181" t="s">
        <v>811</v>
      </c>
      <c r="I25" s="256"/>
      <c r="J25" s="180"/>
      <c r="K25" s="259">
        <f t="shared" si="0"/>
        <v>0</v>
      </c>
      <c r="L25" s="107"/>
      <c r="M25" s="107"/>
      <c r="N25" s="107"/>
      <c r="O25" s="107"/>
      <c r="P25" s="107"/>
    </row>
    <row r="26" spans="1:16" ht="42" customHeight="1" x14ac:dyDescent="0.2">
      <c r="A26" s="177"/>
      <c r="B26" s="108"/>
      <c r="C26" s="431" t="s">
        <v>860</v>
      </c>
      <c r="D26" s="432"/>
      <c r="E26" s="432"/>
      <c r="F26" s="432"/>
      <c r="G26" s="433"/>
      <c r="H26" s="176"/>
      <c r="I26" s="107"/>
      <c r="J26" s="261"/>
      <c r="K26" s="107">
        <f t="shared" si="0"/>
        <v>0</v>
      </c>
      <c r="L26" s="107"/>
      <c r="M26" s="107"/>
      <c r="N26" s="107"/>
      <c r="O26" s="107"/>
      <c r="P26" s="107"/>
    </row>
    <row r="27" spans="1:16" x14ac:dyDescent="0.2">
      <c r="A27" s="177"/>
      <c r="B27" s="416" t="s">
        <v>854</v>
      </c>
      <c r="C27" s="417"/>
      <c r="D27" s="417"/>
      <c r="E27" s="417"/>
      <c r="F27" s="417"/>
      <c r="G27" s="418"/>
      <c r="H27" s="176"/>
      <c r="I27" s="107"/>
      <c r="J27" s="261"/>
      <c r="K27" s="107">
        <f t="shared" si="0"/>
        <v>0</v>
      </c>
      <c r="L27" s="107"/>
      <c r="M27" s="107"/>
      <c r="N27" s="107"/>
      <c r="O27" s="107"/>
      <c r="P27" s="107"/>
    </row>
    <row r="28" spans="1:16" x14ac:dyDescent="0.2">
      <c r="A28" s="177"/>
      <c r="B28" s="416" t="s">
        <v>855</v>
      </c>
      <c r="C28" s="417"/>
      <c r="D28" s="417"/>
      <c r="E28" s="417"/>
      <c r="F28" s="417"/>
      <c r="G28" s="418"/>
      <c r="H28" s="176"/>
      <c r="I28" s="107"/>
      <c r="J28" s="261"/>
      <c r="K28" s="107">
        <f t="shared" si="0"/>
        <v>0</v>
      </c>
      <c r="L28" s="107"/>
      <c r="M28" s="107"/>
      <c r="N28" s="107"/>
      <c r="O28" s="107"/>
      <c r="P28" s="107"/>
    </row>
    <row r="29" spans="1:16" x14ac:dyDescent="0.2">
      <c r="A29" s="177">
        <v>6</v>
      </c>
      <c r="B29" s="108" t="s">
        <v>861</v>
      </c>
      <c r="C29" s="123" t="s">
        <v>862</v>
      </c>
      <c r="D29" s="157" t="s">
        <v>844</v>
      </c>
      <c r="E29" s="178">
        <v>1</v>
      </c>
      <c r="F29" s="179"/>
      <c r="G29" s="180">
        <f>E29*F29</f>
        <v>0</v>
      </c>
      <c r="H29" s="181" t="s">
        <v>811</v>
      </c>
      <c r="I29" s="256"/>
      <c r="J29" s="180"/>
      <c r="K29" s="259">
        <f t="shared" si="0"/>
        <v>0</v>
      </c>
      <c r="L29" s="107"/>
      <c r="M29" s="107"/>
      <c r="N29" s="107"/>
      <c r="O29" s="107"/>
      <c r="P29" s="107"/>
    </row>
    <row r="30" spans="1:16" ht="38.25" customHeight="1" x14ac:dyDescent="0.2">
      <c r="A30" s="177"/>
      <c r="B30" s="108"/>
      <c r="C30" s="431" t="s">
        <v>863</v>
      </c>
      <c r="D30" s="432"/>
      <c r="E30" s="432"/>
      <c r="F30" s="432"/>
      <c r="G30" s="433"/>
      <c r="H30" s="176"/>
      <c r="I30" s="107"/>
      <c r="J30" s="261"/>
      <c r="K30" s="107">
        <f t="shared" si="0"/>
        <v>0</v>
      </c>
      <c r="L30" s="107"/>
      <c r="M30" s="107"/>
      <c r="N30" s="107"/>
      <c r="O30" s="107"/>
      <c r="P30" s="107"/>
    </row>
    <row r="31" spans="1:16" x14ac:dyDescent="0.2">
      <c r="A31" s="177"/>
      <c r="B31" s="416" t="s">
        <v>855</v>
      </c>
      <c r="C31" s="417"/>
      <c r="D31" s="417"/>
      <c r="E31" s="417"/>
      <c r="F31" s="417"/>
      <c r="G31" s="418"/>
      <c r="H31" s="176"/>
      <c r="I31" s="107"/>
      <c r="J31" s="261"/>
      <c r="K31" s="107">
        <f t="shared" si="0"/>
        <v>0</v>
      </c>
      <c r="L31" s="107"/>
      <c r="M31" s="107"/>
      <c r="N31" s="107"/>
      <c r="O31" s="107"/>
      <c r="P31" s="107"/>
    </row>
    <row r="32" spans="1:16" x14ac:dyDescent="0.2">
      <c r="A32" s="177">
        <v>7</v>
      </c>
      <c r="B32" s="108" t="s">
        <v>864</v>
      </c>
      <c r="C32" s="123" t="s">
        <v>865</v>
      </c>
      <c r="D32" s="157" t="s">
        <v>844</v>
      </c>
      <c r="E32" s="178">
        <v>1</v>
      </c>
      <c r="F32" s="179"/>
      <c r="G32" s="180">
        <f>E32*F32</f>
        <v>0</v>
      </c>
      <c r="H32" s="181" t="s">
        <v>811</v>
      </c>
      <c r="I32" s="256"/>
      <c r="J32" s="180"/>
      <c r="K32" s="259">
        <f t="shared" si="0"/>
        <v>0</v>
      </c>
      <c r="L32" s="107"/>
      <c r="M32" s="107"/>
      <c r="N32" s="107"/>
      <c r="O32" s="107"/>
      <c r="P32" s="107"/>
    </row>
    <row r="33" spans="1:16" ht="39" customHeight="1" x14ac:dyDescent="0.2">
      <c r="A33" s="177"/>
      <c r="B33" s="108"/>
      <c r="C33" s="431" t="s">
        <v>866</v>
      </c>
      <c r="D33" s="432"/>
      <c r="E33" s="432"/>
      <c r="F33" s="432"/>
      <c r="G33" s="433"/>
      <c r="H33" s="176"/>
      <c r="I33" s="107"/>
      <c r="J33" s="261"/>
      <c r="K33" s="107">
        <f t="shared" si="0"/>
        <v>0</v>
      </c>
      <c r="L33" s="107"/>
      <c r="M33" s="107"/>
      <c r="N33" s="107"/>
      <c r="O33" s="107"/>
      <c r="P33" s="107"/>
    </row>
    <row r="34" spans="1:16" ht="33.75" x14ac:dyDescent="0.2">
      <c r="A34" s="177">
        <v>8</v>
      </c>
      <c r="B34" s="108" t="s">
        <v>169</v>
      </c>
      <c r="C34" s="123" t="s">
        <v>867</v>
      </c>
      <c r="D34" s="157" t="s">
        <v>486</v>
      </c>
      <c r="E34" s="178">
        <v>58</v>
      </c>
      <c r="F34" s="179"/>
      <c r="G34" s="180">
        <f t="shared" ref="G34:G37" si="1">E34*F34</f>
        <v>0</v>
      </c>
      <c r="H34" s="181" t="s">
        <v>810</v>
      </c>
      <c r="I34" s="256"/>
      <c r="J34" s="180"/>
      <c r="K34" s="259">
        <f t="shared" si="0"/>
        <v>0</v>
      </c>
      <c r="L34" s="107"/>
      <c r="M34" s="107"/>
      <c r="N34" s="107"/>
      <c r="O34" s="107"/>
      <c r="P34" s="107"/>
    </row>
    <row r="35" spans="1:16" ht="22.5" x14ac:dyDescent="0.2">
      <c r="A35" s="177">
        <v>9</v>
      </c>
      <c r="B35" s="108" t="s">
        <v>173</v>
      </c>
      <c r="C35" s="123" t="s">
        <v>868</v>
      </c>
      <c r="D35" s="157" t="s">
        <v>486</v>
      </c>
      <c r="E35" s="178">
        <v>115</v>
      </c>
      <c r="F35" s="179"/>
      <c r="G35" s="180">
        <f t="shared" si="1"/>
        <v>0</v>
      </c>
      <c r="H35" s="181" t="s">
        <v>810</v>
      </c>
      <c r="I35" s="256"/>
      <c r="J35" s="180"/>
      <c r="K35" s="259">
        <f t="shared" si="0"/>
        <v>0</v>
      </c>
      <c r="L35" s="107"/>
      <c r="M35" s="107"/>
      <c r="N35" s="107"/>
      <c r="O35" s="107"/>
      <c r="P35" s="107"/>
    </row>
    <row r="36" spans="1:16" ht="33.75" x14ac:dyDescent="0.2">
      <c r="A36" s="177">
        <v>10</v>
      </c>
      <c r="B36" s="108" t="s">
        <v>869</v>
      </c>
      <c r="C36" s="123" t="s">
        <v>2990</v>
      </c>
      <c r="D36" s="157" t="s">
        <v>486</v>
      </c>
      <c r="E36" s="178">
        <v>66</v>
      </c>
      <c r="F36" s="179"/>
      <c r="G36" s="180">
        <f t="shared" si="1"/>
        <v>0</v>
      </c>
      <c r="H36" s="181" t="s">
        <v>810</v>
      </c>
      <c r="I36" s="256"/>
      <c r="J36" s="180"/>
      <c r="K36" s="259">
        <f t="shared" si="0"/>
        <v>0</v>
      </c>
      <c r="L36" s="107"/>
      <c r="M36" s="107"/>
      <c r="N36" s="107"/>
      <c r="O36" s="107"/>
      <c r="P36" s="107"/>
    </row>
    <row r="37" spans="1:16" x14ac:dyDescent="0.2">
      <c r="A37" s="177">
        <v>11</v>
      </c>
      <c r="B37" s="108" t="s">
        <v>870</v>
      </c>
      <c r="C37" s="123" t="s">
        <v>871</v>
      </c>
      <c r="D37" s="157" t="s">
        <v>486</v>
      </c>
      <c r="E37" s="178">
        <v>30</v>
      </c>
      <c r="F37" s="179"/>
      <c r="G37" s="180">
        <f t="shared" si="1"/>
        <v>0</v>
      </c>
      <c r="H37" s="181" t="s">
        <v>810</v>
      </c>
      <c r="I37" s="256"/>
      <c r="J37" s="180"/>
      <c r="K37" s="259">
        <f t="shared" si="0"/>
        <v>0</v>
      </c>
      <c r="L37" s="107"/>
      <c r="M37" s="107"/>
      <c r="N37" s="107"/>
      <c r="O37" s="107"/>
      <c r="P37" s="107"/>
    </row>
    <row r="38" spans="1:16" ht="22.5" x14ac:dyDescent="0.2">
      <c r="A38" s="177">
        <v>12</v>
      </c>
      <c r="B38" s="108" t="s">
        <v>873</v>
      </c>
      <c r="C38" s="123" t="s">
        <v>875</v>
      </c>
      <c r="D38" s="157" t="s">
        <v>486</v>
      </c>
      <c r="E38" s="178">
        <v>100</v>
      </c>
      <c r="F38" s="179"/>
      <c r="G38" s="180">
        <f>E38*F38</f>
        <v>0</v>
      </c>
      <c r="H38" s="181" t="s">
        <v>810</v>
      </c>
      <c r="I38" s="256"/>
      <c r="J38" s="180"/>
      <c r="K38" s="259">
        <f t="shared" si="0"/>
        <v>0</v>
      </c>
      <c r="L38" s="107"/>
      <c r="M38" s="107"/>
      <c r="N38" s="107"/>
      <c r="O38" s="107"/>
      <c r="P38" s="107"/>
    </row>
    <row r="39" spans="1:16" ht="56.25" x14ac:dyDescent="0.2">
      <c r="A39" s="177">
        <v>13</v>
      </c>
      <c r="B39" s="108" t="s">
        <v>878</v>
      </c>
      <c r="C39" s="123" t="s">
        <v>881</v>
      </c>
      <c r="D39" s="157" t="s">
        <v>844</v>
      </c>
      <c r="E39" s="178">
        <v>1</v>
      </c>
      <c r="F39" s="179"/>
      <c r="G39" s="180">
        <f t="shared" ref="G39:G43" si="2">E39*F39</f>
        <v>0</v>
      </c>
      <c r="H39" s="181" t="s">
        <v>810</v>
      </c>
      <c r="I39" s="256"/>
      <c r="J39" s="180"/>
      <c r="K39" s="259">
        <f t="shared" si="0"/>
        <v>0</v>
      </c>
    </row>
    <row r="40" spans="1:16" ht="22.5" x14ac:dyDescent="0.2">
      <c r="A40" s="177">
        <v>14</v>
      </c>
      <c r="B40" s="108" t="s">
        <v>883</v>
      </c>
      <c r="C40" s="123" t="s">
        <v>2991</v>
      </c>
      <c r="D40" s="157" t="s">
        <v>844</v>
      </c>
      <c r="E40" s="178">
        <v>1</v>
      </c>
      <c r="F40" s="179"/>
      <c r="G40" s="180">
        <f t="shared" si="2"/>
        <v>0</v>
      </c>
      <c r="H40" s="181" t="s">
        <v>810</v>
      </c>
      <c r="I40" s="256"/>
      <c r="J40" s="180"/>
      <c r="K40" s="259">
        <f t="shared" si="0"/>
        <v>0</v>
      </c>
    </row>
    <row r="41" spans="1:16" ht="45" x14ac:dyDescent="0.2">
      <c r="A41" s="177">
        <v>15</v>
      </c>
      <c r="B41" s="108" t="s">
        <v>884</v>
      </c>
      <c r="C41" s="123" t="s">
        <v>888</v>
      </c>
      <c r="D41" s="157" t="s">
        <v>844</v>
      </c>
      <c r="E41" s="178">
        <v>1</v>
      </c>
      <c r="F41" s="179"/>
      <c r="G41" s="180">
        <f t="shared" si="2"/>
        <v>0</v>
      </c>
      <c r="H41" s="181" t="s">
        <v>810</v>
      </c>
      <c r="I41" s="256"/>
      <c r="J41" s="180"/>
      <c r="K41" s="259">
        <f t="shared" si="0"/>
        <v>0</v>
      </c>
    </row>
    <row r="42" spans="1:16" ht="33.75" x14ac:dyDescent="0.2">
      <c r="A42" s="177">
        <v>16</v>
      </c>
      <c r="B42" s="108" t="s">
        <v>886</v>
      </c>
      <c r="C42" s="123" t="s">
        <v>890</v>
      </c>
      <c r="D42" s="157" t="s">
        <v>844</v>
      </c>
      <c r="E42" s="178">
        <v>1</v>
      </c>
      <c r="F42" s="179"/>
      <c r="G42" s="180">
        <f t="shared" si="2"/>
        <v>0</v>
      </c>
      <c r="H42" s="181" t="s">
        <v>810</v>
      </c>
      <c r="I42" s="256"/>
      <c r="J42" s="180"/>
      <c r="K42" s="259">
        <f t="shared" si="0"/>
        <v>0</v>
      </c>
    </row>
    <row r="43" spans="1:16" ht="23.25" thickBot="1" x14ac:dyDescent="0.25">
      <c r="A43" s="182">
        <v>17</v>
      </c>
      <c r="B43" s="238">
        <v>44562</v>
      </c>
      <c r="C43" s="237" t="s">
        <v>891</v>
      </c>
      <c r="D43" s="183" t="s">
        <v>844</v>
      </c>
      <c r="E43" s="184">
        <v>1</v>
      </c>
      <c r="F43" s="185"/>
      <c r="G43" s="186">
        <f t="shared" si="2"/>
        <v>0</v>
      </c>
      <c r="H43" s="187" t="s">
        <v>810</v>
      </c>
      <c r="I43" s="258"/>
      <c r="J43" s="186"/>
      <c r="K43" s="260">
        <f t="shared" si="0"/>
        <v>0</v>
      </c>
    </row>
    <row r="44" spans="1:16" ht="13.5" thickBot="1" x14ac:dyDescent="0.25">
      <c r="A44" s="232"/>
      <c r="B44" s="232"/>
      <c r="C44" s="233"/>
      <c r="D44" s="188"/>
      <c r="E44" s="189"/>
      <c r="F44" s="190"/>
      <c r="G44" s="190"/>
      <c r="H44" s="191"/>
      <c r="I44" s="190"/>
      <c r="J44" s="190"/>
      <c r="K44" s="190"/>
    </row>
    <row r="45" spans="1:16" ht="15.75" thickBot="1" x14ac:dyDescent="0.3">
      <c r="A45" s="234"/>
      <c r="B45" s="235" t="s">
        <v>892</v>
      </c>
      <c r="C45" s="236" t="s">
        <v>893</v>
      </c>
      <c r="D45" s="192"/>
      <c r="E45" s="193"/>
      <c r="F45" s="193"/>
      <c r="G45" s="194">
        <f>G22+G8</f>
        <v>0</v>
      </c>
      <c r="I45" s="263">
        <f>I8+I22</f>
        <v>0</v>
      </c>
      <c r="J45" s="194">
        <f>J8+J22</f>
        <v>0</v>
      </c>
      <c r="K45" s="194">
        <f>K8+K22</f>
        <v>0</v>
      </c>
    </row>
    <row r="46" spans="1:16" x14ac:dyDescent="0.2">
      <c r="D46" s="165"/>
    </row>
    <row r="47" spans="1:16" x14ac:dyDescent="0.2">
      <c r="D47" s="165"/>
    </row>
    <row r="48" spans="1:16" x14ac:dyDescent="0.2">
      <c r="D48" s="165"/>
    </row>
    <row r="49" spans="4:4" x14ac:dyDescent="0.2">
      <c r="D49" s="165"/>
    </row>
    <row r="50" spans="4:4" x14ac:dyDescent="0.2">
      <c r="D50" s="165"/>
    </row>
    <row r="51" spans="4:4" x14ac:dyDescent="0.2">
      <c r="D51" s="165"/>
    </row>
    <row r="52" spans="4:4" x14ac:dyDescent="0.2">
      <c r="D52" s="165"/>
    </row>
    <row r="53" spans="4:4" x14ac:dyDescent="0.2">
      <c r="D53" s="165"/>
    </row>
    <row r="54" spans="4:4" x14ac:dyDescent="0.2">
      <c r="D54" s="165"/>
    </row>
    <row r="55" spans="4:4" x14ac:dyDescent="0.2">
      <c r="D55" s="165"/>
    </row>
    <row r="56" spans="4:4" x14ac:dyDescent="0.2">
      <c r="D56" s="165"/>
    </row>
    <row r="57" spans="4:4" x14ac:dyDescent="0.2">
      <c r="D57" s="165"/>
    </row>
    <row r="58" spans="4:4" x14ac:dyDescent="0.2">
      <c r="D58" s="165"/>
    </row>
    <row r="59" spans="4:4" x14ac:dyDescent="0.2">
      <c r="D59" s="165"/>
    </row>
    <row r="60" spans="4:4" x14ac:dyDescent="0.2">
      <c r="D60" s="165"/>
    </row>
    <row r="61" spans="4:4" x14ac:dyDescent="0.2">
      <c r="D61" s="165"/>
    </row>
    <row r="62" spans="4:4" x14ac:dyDescent="0.2">
      <c r="D62" s="165"/>
    </row>
    <row r="63" spans="4:4" x14ac:dyDescent="0.2">
      <c r="D63" s="165"/>
    </row>
    <row r="64" spans="4:4" x14ac:dyDescent="0.2">
      <c r="D64" s="165"/>
    </row>
    <row r="65" spans="4:4" x14ac:dyDescent="0.2">
      <c r="D65" s="165"/>
    </row>
    <row r="66" spans="4:4" x14ac:dyDescent="0.2">
      <c r="D66" s="165"/>
    </row>
    <row r="67" spans="4:4" x14ac:dyDescent="0.2">
      <c r="D67" s="165"/>
    </row>
    <row r="68" spans="4:4" x14ac:dyDescent="0.2">
      <c r="D68" s="165"/>
    </row>
    <row r="69" spans="4:4" x14ac:dyDescent="0.2">
      <c r="D69" s="165"/>
    </row>
    <row r="70" spans="4:4" x14ac:dyDescent="0.2">
      <c r="D70" s="165"/>
    </row>
    <row r="71" spans="4:4" x14ac:dyDescent="0.2">
      <c r="D71" s="165"/>
    </row>
    <row r="72" spans="4:4" x14ac:dyDescent="0.2">
      <c r="D72" s="165"/>
    </row>
    <row r="73" spans="4:4" x14ac:dyDescent="0.2">
      <c r="D73" s="165"/>
    </row>
    <row r="74" spans="4:4" x14ac:dyDescent="0.2">
      <c r="D74" s="165"/>
    </row>
    <row r="75" spans="4:4" x14ac:dyDescent="0.2">
      <c r="D75" s="165"/>
    </row>
    <row r="76" spans="4:4" x14ac:dyDescent="0.2">
      <c r="D76" s="165"/>
    </row>
    <row r="77" spans="4:4" x14ac:dyDescent="0.2">
      <c r="D77" s="165"/>
    </row>
    <row r="78" spans="4:4" x14ac:dyDescent="0.2">
      <c r="D78" s="165"/>
    </row>
    <row r="79" spans="4:4" x14ac:dyDescent="0.2">
      <c r="D79" s="165"/>
    </row>
    <row r="80" spans="4:4" x14ac:dyDescent="0.2">
      <c r="D80" s="165"/>
    </row>
    <row r="81" spans="4:4" x14ac:dyDescent="0.2">
      <c r="D81" s="165"/>
    </row>
    <row r="82" spans="4:4" x14ac:dyDescent="0.2">
      <c r="D82" s="165"/>
    </row>
    <row r="83" spans="4:4" x14ac:dyDescent="0.2">
      <c r="D83" s="165"/>
    </row>
    <row r="84" spans="4:4" x14ac:dyDescent="0.2">
      <c r="D84" s="165"/>
    </row>
    <row r="85" spans="4:4" x14ac:dyDescent="0.2">
      <c r="D85" s="165"/>
    </row>
    <row r="86" spans="4:4" x14ac:dyDescent="0.2">
      <c r="D86" s="165"/>
    </row>
    <row r="87" spans="4:4" x14ac:dyDescent="0.2">
      <c r="D87" s="165"/>
    </row>
    <row r="88" spans="4:4" x14ac:dyDescent="0.2">
      <c r="D88" s="165"/>
    </row>
    <row r="89" spans="4:4" x14ac:dyDescent="0.2">
      <c r="D89" s="165"/>
    </row>
    <row r="90" spans="4:4" x14ac:dyDescent="0.2">
      <c r="D90" s="165"/>
    </row>
    <row r="91" spans="4:4" x14ac:dyDescent="0.2">
      <c r="D91" s="165"/>
    </row>
    <row r="92" spans="4:4" x14ac:dyDescent="0.2">
      <c r="D92" s="165"/>
    </row>
    <row r="93" spans="4:4" x14ac:dyDescent="0.2">
      <c r="D93" s="165"/>
    </row>
    <row r="94" spans="4:4" x14ac:dyDescent="0.2">
      <c r="D94" s="165"/>
    </row>
    <row r="95" spans="4:4" x14ac:dyDescent="0.2">
      <c r="D95" s="165"/>
    </row>
    <row r="96" spans="4:4" x14ac:dyDescent="0.2">
      <c r="D96" s="165"/>
    </row>
    <row r="97" spans="4:4" x14ac:dyDescent="0.2">
      <c r="D97" s="165"/>
    </row>
    <row r="98" spans="4:4" x14ac:dyDescent="0.2">
      <c r="D98" s="165"/>
    </row>
    <row r="99" spans="4:4" x14ac:dyDescent="0.2">
      <c r="D99" s="165"/>
    </row>
    <row r="100" spans="4:4" x14ac:dyDescent="0.2">
      <c r="D100" s="165"/>
    </row>
    <row r="101" spans="4:4" x14ac:dyDescent="0.2">
      <c r="D101" s="165"/>
    </row>
    <row r="102" spans="4:4" x14ac:dyDescent="0.2">
      <c r="D102" s="165"/>
    </row>
    <row r="103" spans="4:4" x14ac:dyDescent="0.2">
      <c r="D103" s="165"/>
    </row>
    <row r="104" spans="4:4" x14ac:dyDescent="0.2">
      <c r="D104" s="165"/>
    </row>
    <row r="105" spans="4:4" x14ac:dyDescent="0.2">
      <c r="D105" s="165"/>
    </row>
    <row r="106" spans="4:4" x14ac:dyDescent="0.2">
      <c r="D106" s="165"/>
    </row>
    <row r="107" spans="4:4" x14ac:dyDescent="0.2">
      <c r="D107" s="165"/>
    </row>
    <row r="108" spans="4:4" x14ac:dyDescent="0.2">
      <c r="D108" s="165"/>
    </row>
    <row r="109" spans="4:4" x14ac:dyDescent="0.2">
      <c r="D109" s="165"/>
    </row>
    <row r="110" spans="4:4" x14ac:dyDescent="0.2">
      <c r="D110" s="165"/>
    </row>
    <row r="111" spans="4:4" x14ac:dyDescent="0.2">
      <c r="D111" s="165"/>
    </row>
    <row r="112" spans="4:4" x14ac:dyDescent="0.2">
      <c r="D112" s="165"/>
    </row>
    <row r="113" spans="4:4" x14ac:dyDescent="0.2">
      <c r="D113" s="165"/>
    </row>
    <row r="114" spans="4:4" x14ac:dyDescent="0.2">
      <c r="D114" s="165"/>
    </row>
    <row r="115" spans="4:4" x14ac:dyDescent="0.2">
      <c r="D115" s="165"/>
    </row>
    <row r="116" spans="4:4" x14ac:dyDescent="0.2">
      <c r="D116" s="165"/>
    </row>
    <row r="117" spans="4:4" x14ac:dyDescent="0.2">
      <c r="D117" s="165"/>
    </row>
    <row r="118" spans="4:4" x14ac:dyDescent="0.2">
      <c r="D118" s="165"/>
    </row>
    <row r="119" spans="4:4" x14ac:dyDescent="0.2">
      <c r="D119" s="165"/>
    </row>
    <row r="120" spans="4:4" x14ac:dyDescent="0.2">
      <c r="D120" s="165"/>
    </row>
    <row r="121" spans="4:4" x14ac:dyDescent="0.2">
      <c r="D121" s="165"/>
    </row>
    <row r="122" spans="4:4" x14ac:dyDescent="0.2">
      <c r="D122" s="165"/>
    </row>
    <row r="123" spans="4:4" x14ac:dyDescent="0.2">
      <c r="D123" s="165"/>
    </row>
    <row r="124" spans="4:4" x14ac:dyDescent="0.2">
      <c r="D124" s="165"/>
    </row>
    <row r="125" spans="4:4" x14ac:dyDescent="0.2">
      <c r="D125" s="165"/>
    </row>
    <row r="126" spans="4:4" x14ac:dyDescent="0.2">
      <c r="D126" s="165"/>
    </row>
    <row r="127" spans="4:4" x14ac:dyDescent="0.2">
      <c r="D127" s="165"/>
    </row>
    <row r="128" spans="4:4" x14ac:dyDescent="0.2">
      <c r="D128" s="165"/>
    </row>
    <row r="129" spans="4:4" x14ac:dyDescent="0.2">
      <c r="D129" s="165"/>
    </row>
    <row r="130" spans="4:4" x14ac:dyDescent="0.2">
      <c r="D130" s="165"/>
    </row>
    <row r="131" spans="4:4" x14ac:dyDescent="0.2">
      <c r="D131" s="165"/>
    </row>
    <row r="132" spans="4:4" x14ac:dyDescent="0.2">
      <c r="D132" s="165"/>
    </row>
    <row r="133" spans="4:4" x14ac:dyDescent="0.2">
      <c r="D133" s="165"/>
    </row>
    <row r="134" spans="4:4" x14ac:dyDescent="0.2">
      <c r="D134" s="165"/>
    </row>
    <row r="135" spans="4:4" x14ac:dyDescent="0.2">
      <c r="D135" s="165"/>
    </row>
    <row r="136" spans="4:4" x14ac:dyDescent="0.2">
      <c r="D136" s="165"/>
    </row>
    <row r="137" spans="4:4" x14ac:dyDescent="0.2">
      <c r="D137" s="165"/>
    </row>
    <row r="138" spans="4:4" x14ac:dyDescent="0.2">
      <c r="D138" s="165"/>
    </row>
    <row r="139" spans="4:4" x14ac:dyDescent="0.2">
      <c r="D139" s="165"/>
    </row>
    <row r="140" spans="4:4" x14ac:dyDescent="0.2">
      <c r="D140" s="165"/>
    </row>
    <row r="141" spans="4:4" x14ac:dyDescent="0.2">
      <c r="D141" s="165"/>
    </row>
    <row r="142" spans="4:4" x14ac:dyDescent="0.2">
      <c r="D142" s="165"/>
    </row>
    <row r="143" spans="4:4" x14ac:dyDescent="0.2">
      <c r="D143" s="165"/>
    </row>
    <row r="144" spans="4:4" x14ac:dyDescent="0.2">
      <c r="D144" s="165"/>
    </row>
    <row r="145" spans="4:4" x14ac:dyDescent="0.2">
      <c r="D145" s="165"/>
    </row>
    <row r="146" spans="4:4" x14ac:dyDescent="0.2">
      <c r="D146" s="165"/>
    </row>
    <row r="147" spans="4:4" x14ac:dyDescent="0.2">
      <c r="D147" s="165"/>
    </row>
    <row r="148" spans="4:4" x14ac:dyDescent="0.2">
      <c r="D148" s="165"/>
    </row>
    <row r="149" spans="4:4" x14ac:dyDescent="0.2">
      <c r="D149" s="165"/>
    </row>
    <row r="150" spans="4:4" x14ac:dyDescent="0.2">
      <c r="D150" s="165"/>
    </row>
    <row r="151" spans="4:4" x14ac:dyDescent="0.2">
      <c r="D151" s="165"/>
    </row>
    <row r="152" spans="4:4" x14ac:dyDescent="0.2">
      <c r="D152" s="165"/>
    </row>
    <row r="153" spans="4:4" x14ac:dyDescent="0.2">
      <c r="D153" s="165"/>
    </row>
    <row r="154" spans="4:4" x14ac:dyDescent="0.2">
      <c r="D154" s="165"/>
    </row>
    <row r="155" spans="4:4" x14ac:dyDescent="0.2">
      <c r="D155" s="165"/>
    </row>
    <row r="156" spans="4:4" x14ac:dyDescent="0.2">
      <c r="D156" s="165"/>
    </row>
    <row r="157" spans="4:4" x14ac:dyDescent="0.2">
      <c r="D157" s="165"/>
    </row>
    <row r="158" spans="4:4" x14ac:dyDescent="0.2">
      <c r="D158" s="165"/>
    </row>
    <row r="159" spans="4:4" x14ac:dyDescent="0.2">
      <c r="D159" s="165"/>
    </row>
    <row r="160" spans="4:4" x14ac:dyDescent="0.2">
      <c r="D160" s="165"/>
    </row>
    <row r="161" spans="4:4" x14ac:dyDescent="0.2">
      <c r="D161" s="165"/>
    </row>
    <row r="162" spans="4:4" x14ac:dyDescent="0.2">
      <c r="D162" s="165"/>
    </row>
    <row r="163" spans="4:4" x14ac:dyDescent="0.2">
      <c r="D163" s="165"/>
    </row>
    <row r="164" spans="4:4" x14ac:dyDescent="0.2">
      <c r="D164" s="165"/>
    </row>
    <row r="165" spans="4:4" x14ac:dyDescent="0.2">
      <c r="D165" s="165"/>
    </row>
    <row r="166" spans="4:4" x14ac:dyDescent="0.2">
      <c r="D166" s="165"/>
    </row>
    <row r="167" spans="4:4" x14ac:dyDescent="0.2">
      <c r="D167" s="165"/>
    </row>
    <row r="168" spans="4:4" x14ac:dyDescent="0.2">
      <c r="D168" s="165"/>
    </row>
    <row r="169" spans="4:4" x14ac:dyDescent="0.2">
      <c r="D169" s="165"/>
    </row>
    <row r="170" spans="4:4" x14ac:dyDescent="0.2">
      <c r="D170" s="165"/>
    </row>
    <row r="171" spans="4:4" x14ac:dyDescent="0.2">
      <c r="D171" s="165"/>
    </row>
    <row r="172" spans="4:4" x14ac:dyDescent="0.2">
      <c r="D172" s="165"/>
    </row>
    <row r="173" spans="4:4" x14ac:dyDescent="0.2">
      <c r="D173" s="165"/>
    </row>
    <row r="174" spans="4:4" x14ac:dyDescent="0.2">
      <c r="D174" s="165"/>
    </row>
    <row r="175" spans="4:4" x14ac:dyDescent="0.2">
      <c r="D175" s="165"/>
    </row>
    <row r="176" spans="4:4" x14ac:dyDescent="0.2">
      <c r="D176" s="165"/>
    </row>
    <row r="177" spans="4:4" x14ac:dyDescent="0.2">
      <c r="D177" s="165"/>
    </row>
    <row r="178" spans="4:4" x14ac:dyDescent="0.2">
      <c r="D178" s="165"/>
    </row>
    <row r="179" spans="4:4" x14ac:dyDescent="0.2">
      <c r="D179" s="165"/>
    </row>
    <row r="180" spans="4:4" x14ac:dyDescent="0.2">
      <c r="D180" s="165"/>
    </row>
    <row r="181" spans="4:4" x14ac:dyDescent="0.2">
      <c r="D181" s="165"/>
    </row>
    <row r="182" spans="4:4" x14ac:dyDescent="0.2">
      <c r="D182" s="165"/>
    </row>
    <row r="183" spans="4:4" x14ac:dyDescent="0.2">
      <c r="D183" s="165"/>
    </row>
    <row r="184" spans="4:4" x14ac:dyDescent="0.2">
      <c r="D184" s="165"/>
    </row>
    <row r="185" spans="4:4" x14ac:dyDescent="0.2">
      <c r="D185" s="165"/>
    </row>
    <row r="186" spans="4:4" x14ac:dyDescent="0.2">
      <c r="D186" s="165"/>
    </row>
    <row r="187" spans="4:4" x14ac:dyDescent="0.2">
      <c r="D187" s="165"/>
    </row>
    <row r="188" spans="4:4" x14ac:dyDescent="0.2">
      <c r="D188" s="165"/>
    </row>
    <row r="189" spans="4:4" x14ac:dyDescent="0.2">
      <c r="D189" s="165"/>
    </row>
    <row r="190" spans="4:4" x14ac:dyDescent="0.2">
      <c r="D190" s="165"/>
    </row>
    <row r="191" spans="4:4" x14ac:dyDescent="0.2">
      <c r="D191" s="165"/>
    </row>
    <row r="192" spans="4:4" x14ac:dyDescent="0.2">
      <c r="D192" s="165"/>
    </row>
    <row r="193" spans="4:4" x14ac:dyDescent="0.2">
      <c r="D193" s="165"/>
    </row>
    <row r="194" spans="4:4" x14ac:dyDescent="0.2">
      <c r="D194" s="165"/>
    </row>
    <row r="195" spans="4:4" x14ac:dyDescent="0.2">
      <c r="D195" s="165"/>
    </row>
    <row r="196" spans="4:4" x14ac:dyDescent="0.2">
      <c r="D196" s="165"/>
    </row>
    <row r="197" spans="4:4" x14ac:dyDescent="0.2">
      <c r="D197" s="165"/>
    </row>
    <row r="198" spans="4:4" x14ac:dyDescent="0.2">
      <c r="D198" s="165"/>
    </row>
    <row r="199" spans="4:4" x14ac:dyDescent="0.2">
      <c r="D199" s="165"/>
    </row>
    <row r="200" spans="4:4" x14ac:dyDescent="0.2">
      <c r="D200" s="165"/>
    </row>
    <row r="201" spans="4:4" x14ac:dyDescent="0.2">
      <c r="D201" s="165"/>
    </row>
    <row r="202" spans="4:4" x14ac:dyDescent="0.2">
      <c r="D202" s="165"/>
    </row>
    <row r="203" spans="4:4" x14ac:dyDescent="0.2">
      <c r="D203" s="165"/>
    </row>
    <row r="204" spans="4:4" x14ac:dyDescent="0.2">
      <c r="D204" s="165"/>
    </row>
    <row r="205" spans="4:4" x14ac:dyDescent="0.2">
      <c r="D205" s="165"/>
    </row>
    <row r="206" spans="4:4" x14ac:dyDescent="0.2">
      <c r="D206" s="165"/>
    </row>
    <row r="207" spans="4:4" x14ac:dyDescent="0.2">
      <c r="D207" s="165"/>
    </row>
    <row r="208" spans="4:4" x14ac:dyDescent="0.2">
      <c r="D208" s="165"/>
    </row>
    <row r="209" spans="4:4" x14ac:dyDescent="0.2">
      <c r="D209" s="165"/>
    </row>
    <row r="210" spans="4:4" x14ac:dyDescent="0.2">
      <c r="D210" s="165"/>
    </row>
    <row r="211" spans="4:4" x14ac:dyDescent="0.2">
      <c r="D211" s="165"/>
    </row>
    <row r="212" spans="4:4" x14ac:dyDescent="0.2">
      <c r="D212" s="165"/>
    </row>
    <row r="213" spans="4:4" x14ac:dyDescent="0.2">
      <c r="D213" s="165"/>
    </row>
    <row r="214" spans="4:4" x14ac:dyDescent="0.2">
      <c r="D214" s="165"/>
    </row>
    <row r="215" spans="4:4" x14ac:dyDescent="0.2">
      <c r="D215" s="165"/>
    </row>
    <row r="216" spans="4:4" x14ac:dyDescent="0.2">
      <c r="D216" s="165"/>
    </row>
    <row r="217" spans="4:4" x14ac:dyDescent="0.2">
      <c r="D217" s="165"/>
    </row>
    <row r="218" spans="4:4" x14ac:dyDescent="0.2">
      <c r="D218" s="165"/>
    </row>
    <row r="219" spans="4:4" x14ac:dyDescent="0.2">
      <c r="D219" s="165"/>
    </row>
    <row r="220" spans="4:4" x14ac:dyDescent="0.2">
      <c r="D220" s="165"/>
    </row>
    <row r="221" spans="4:4" x14ac:dyDescent="0.2">
      <c r="D221" s="165"/>
    </row>
    <row r="222" spans="4:4" x14ac:dyDescent="0.2">
      <c r="D222" s="165"/>
    </row>
    <row r="223" spans="4:4" x14ac:dyDescent="0.2">
      <c r="D223" s="165"/>
    </row>
    <row r="224" spans="4:4" x14ac:dyDescent="0.2">
      <c r="D224" s="165"/>
    </row>
    <row r="225" spans="4:4" x14ac:dyDescent="0.2">
      <c r="D225" s="165"/>
    </row>
    <row r="226" spans="4:4" x14ac:dyDescent="0.2">
      <c r="D226" s="165"/>
    </row>
    <row r="227" spans="4:4" x14ac:dyDescent="0.2">
      <c r="D227" s="165"/>
    </row>
    <row r="228" spans="4:4" x14ac:dyDescent="0.2">
      <c r="D228" s="165"/>
    </row>
    <row r="229" spans="4:4" x14ac:dyDescent="0.2">
      <c r="D229" s="165"/>
    </row>
    <row r="230" spans="4:4" x14ac:dyDescent="0.2">
      <c r="D230" s="165"/>
    </row>
    <row r="231" spans="4:4" x14ac:dyDescent="0.2">
      <c r="D231" s="165"/>
    </row>
    <row r="232" spans="4:4" x14ac:dyDescent="0.2">
      <c r="D232" s="165"/>
    </row>
    <row r="233" spans="4:4" x14ac:dyDescent="0.2">
      <c r="D233" s="165"/>
    </row>
    <row r="234" spans="4:4" x14ac:dyDescent="0.2">
      <c r="D234" s="165"/>
    </row>
    <row r="235" spans="4:4" x14ac:dyDescent="0.2">
      <c r="D235" s="165"/>
    </row>
    <row r="236" spans="4:4" x14ac:dyDescent="0.2">
      <c r="D236" s="165"/>
    </row>
    <row r="237" spans="4:4" x14ac:dyDescent="0.2">
      <c r="D237" s="165"/>
    </row>
    <row r="238" spans="4:4" x14ac:dyDescent="0.2">
      <c r="D238" s="165"/>
    </row>
    <row r="239" spans="4:4" x14ac:dyDescent="0.2">
      <c r="D239" s="165"/>
    </row>
    <row r="240" spans="4:4" x14ac:dyDescent="0.2">
      <c r="D240" s="165"/>
    </row>
    <row r="241" spans="4:4" x14ac:dyDescent="0.2">
      <c r="D241" s="165"/>
    </row>
    <row r="242" spans="4:4" x14ac:dyDescent="0.2">
      <c r="D242" s="165"/>
    </row>
    <row r="243" spans="4:4" x14ac:dyDescent="0.2">
      <c r="D243" s="165"/>
    </row>
    <row r="244" spans="4:4" x14ac:dyDescent="0.2">
      <c r="D244" s="165"/>
    </row>
    <row r="245" spans="4:4" x14ac:dyDescent="0.2">
      <c r="D245" s="165"/>
    </row>
    <row r="246" spans="4:4" x14ac:dyDescent="0.2">
      <c r="D246" s="165"/>
    </row>
    <row r="247" spans="4:4" x14ac:dyDescent="0.2">
      <c r="D247" s="165"/>
    </row>
    <row r="248" spans="4:4" x14ac:dyDescent="0.2">
      <c r="D248" s="165"/>
    </row>
    <row r="249" spans="4:4" x14ac:dyDescent="0.2">
      <c r="D249" s="165"/>
    </row>
    <row r="250" spans="4:4" x14ac:dyDescent="0.2">
      <c r="D250" s="165"/>
    </row>
    <row r="251" spans="4:4" x14ac:dyDescent="0.2">
      <c r="D251" s="165"/>
    </row>
    <row r="252" spans="4:4" x14ac:dyDescent="0.2">
      <c r="D252" s="165"/>
    </row>
    <row r="253" spans="4:4" x14ac:dyDescent="0.2">
      <c r="D253" s="165"/>
    </row>
    <row r="254" spans="4:4" x14ac:dyDescent="0.2">
      <c r="D254" s="165"/>
    </row>
    <row r="255" spans="4:4" x14ac:dyDescent="0.2">
      <c r="D255" s="165"/>
    </row>
    <row r="256" spans="4:4" x14ac:dyDescent="0.2">
      <c r="D256" s="165"/>
    </row>
    <row r="257" spans="4:4" x14ac:dyDescent="0.2">
      <c r="D257" s="165"/>
    </row>
    <row r="258" spans="4:4" x14ac:dyDescent="0.2">
      <c r="D258" s="165"/>
    </row>
    <row r="259" spans="4:4" x14ac:dyDescent="0.2">
      <c r="D259" s="165"/>
    </row>
    <row r="260" spans="4:4" x14ac:dyDescent="0.2">
      <c r="D260" s="165"/>
    </row>
    <row r="261" spans="4:4" x14ac:dyDescent="0.2">
      <c r="D261" s="165"/>
    </row>
    <row r="262" spans="4:4" x14ac:dyDescent="0.2">
      <c r="D262" s="165"/>
    </row>
    <row r="263" spans="4:4" x14ac:dyDescent="0.2">
      <c r="D263" s="165"/>
    </row>
    <row r="264" spans="4:4" x14ac:dyDescent="0.2">
      <c r="D264" s="165"/>
    </row>
    <row r="265" spans="4:4" x14ac:dyDescent="0.2">
      <c r="D265" s="165"/>
    </row>
    <row r="266" spans="4:4" x14ac:dyDescent="0.2">
      <c r="D266" s="165"/>
    </row>
    <row r="267" spans="4:4" x14ac:dyDescent="0.2">
      <c r="D267" s="165"/>
    </row>
    <row r="268" spans="4:4" x14ac:dyDescent="0.2">
      <c r="D268" s="165"/>
    </row>
    <row r="269" spans="4:4" x14ac:dyDescent="0.2">
      <c r="D269" s="165"/>
    </row>
    <row r="270" spans="4:4" x14ac:dyDescent="0.2">
      <c r="D270" s="165"/>
    </row>
    <row r="271" spans="4:4" x14ac:dyDescent="0.2">
      <c r="D271" s="165"/>
    </row>
    <row r="272" spans="4:4" x14ac:dyDescent="0.2">
      <c r="D272" s="165"/>
    </row>
    <row r="273" spans="4:4" x14ac:dyDescent="0.2">
      <c r="D273" s="165"/>
    </row>
    <row r="274" spans="4:4" x14ac:dyDescent="0.2">
      <c r="D274" s="165"/>
    </row>
    <row r="275" spans="4:4" x14ac:dyDescent="0.2">
      <c r="D275" s="165"/>
    </row>
    <row r="276" spans="4:4" x14ac:dyDescent="0.2">
      <c r="D276" s="165"/>
    </row>
    <row r="277" spans="4:4" x14ac:dyDescent="0.2">
      <c r="D277" s="165"/>
    </row>
    <row r="278" spans="4:4" x14ac:dyDescent="0.2">
      <c r="D278" s="165"/>
    </row>
    <row r="279" spans="4:4" x14ac:dyDescent="0.2">
      <c r="D279" s="165"/>
    </row>
    <row r="280" spans="4:4" x14ac:dyDescent="0.2">
      <c r="D280" s="165"/>
    </row>
    <row r="281" spans="4:4" x14ac:dyDescent="0.2">
      <c r="D281" s="165"/>
    </row>
    <row r="282" spans="4:4" x14ac:dyDescent="0.2">
      <c r="D282" s="165"/>
    </row>
    <row r="283" spans="4:4" x14ac:dyDescent="0.2">
      <c r="D283" s="165"/>
    </row>
    <row r="284" spans="4:4" x14ac:dyDescent="0.2">
      <c r="D284" s="165"/>
    </row>
    <row r="285" spans="4:4" x14ac:dyDescent="0.2">
      <c r="D285" s="165"/>
    </row>
    <row r="286" spans="4:4" x14ac:dyDescent="0.2">
      <c r="D286" s="165"/>
    </row>
    <row r="287" spans="4:4" x14ac:dyDescent="0.2">
      <c r="D287" s="165"/>
    </row>
    <row r="288" spans="4:4" x14ac:dyDescent="0.2">
      <c r="D288" s="165"/>
    </row>
    <row r="289" spans="4:4" x14ac:dyDescent="0.2">
      <c r="D289" s="165"/>
    </row>
    <row r="290" spans="4:4" x14ac:dyDescent="0.2">
      <c r="D290" s="165"/>
    </row>
    <row r="291" spans="4:4" x14ac:dyDescent="0.2">
      <c r="D291" s="165"/>
    </row>
    <row r="292" spans="4:4" x14ac:dyDescent="0.2">
      <c r="D292" s="165"/>
    </row>
    <row r="293" spans="4:4" x14ac:dyDescent="0.2">
      <c r="D293" s="165"/>
    </row>
    <row r="294" spans="4:4" x14ac:dyDescent="0.2">
      <c r="D294" s="165"/>
    </row>
    <row r="295" spans="4:4" x14ac:dyDescent="0.2">
      <c r="D295" s="165"/>
    </row>
    <row r="296" spans="4:4" x14ac:dyDescent="0.2">
      <c r="D296" s="165"/>
    </row>
    <row r="297" spans="4:4" x14ac:dyDescent="0.2">
      <c r="D297" s="165"/>
    </row>
    <row r="298" spans="4:4" x14ac:dyDescent="0.2">
      <c r="D298" s="165"/>
    </row>
    <row r="299" spans="4:4" x14ac:dyDescent="0.2">
      <c r="D299" s="165"/>
    </row>
    <row r="300" spans="4:4" x14ac:dyDescent="0.2">
      <c r="D300" s="165"/>
    </row>
    <row r="301" spans="4:4" x14ac:dyDescent="0.2">
      <c r="D301" s="165"/>
    </row>
    <row r="302" spans="4:4" x14ac:dyDescent="0.2">
      <c r="D302" s="165"/>
    </row>
    <row r="303" spans="4:4" x14ac:dyDescent="0.2">
      <c r="D303" s="165"/>
    </row>
    <row r="304" spans="4:4" x14ac:dyDescent="0.2">
      <c r="D304" s="165"/>
    </row>
    <row r="305" spans="4:4" x14ac:dyDescent="0.2">
      <c r="D305" s="165"/>
    </row>
    <row r="306" spans="4:4" x14ac:dyDescent="0.2">
      <c r="D306" s="165"/>
    </row>
    <row r="307" spans="4:4" x14ac:dyDescent="0.2">
      <c r="D307" s="165"/>
    </row>
    <row r="308" spans="4:4" x14ac:dyDescent="0.2">
      <c r="D308" s="165"/>
    </row>
    <row r="309" spans="4:4" x14ac:dyDescent="0.2">
      <c r="D309" s="165"/>
    </row>
    <row r="310" spans="4:4" x14ac:dyDescent="0.2">
      <c r="D310" s="165"/>
    </row>
    <row r="311" spans="4:4" x14ac:dyDescent="0.2">
      <c r="D311" s="165"/>
    </row>
    <row r="312" spans="4:4" x14ac:dyDescent="0.2">
      <c r="D312" s="165"/>
    </row>
    <row r="313" spans="4:4" x14ac:dyDescent="0.2">
      <c r="D313" s="165"/>
    </row>
    <row r="314" spans="4:4" x14ac:dyDescent="0.2">
      <c r="D314" s="165"/>
    </row>
    <row r="315" spans="4:4" x14ac:dyDescent="0.2">
      <c r="D315" s="165"/>
    </row>
    <row r="316" spans="4:4" x14ac:dyDescent="0.2">
      <c r="D316" s="165"/>
    </row>
    <row r="317" spans="4:4" x14ac:dyDescent="0.2">
      <c r="D317" s="165"/>
    </row>
    <row r="318" spans="4:4" x14ac:dyDescent="0.2">
      <c r="D318" s="165"/>
    </row>
    <row r="319" spans="4:4" x14ac:dyDescent="0.2">
      <c r="D319" s="165"/>
    </row>
    <row r="320" spans="4:4" x14ac:dyDescent="0.2">
      <c r="D320" s="165"/>
    </row>
    <row r="321" spans="4:4" x14ac:dyDescent="0.2">
      <c r="D321" s="165"/>
    </row>
    <row r="322" spans="4:4" x14ac:dyDescent="0.2">
      <c r="D322" s="165"/>
    </row>
    <row r="323" spans="4:4" x14ac:dyDescent="0.2">
      <c r="D323" s="165"/>
    </row>
    <row r="324" spans="4:4" x14ac:dyDescent="0.2">
      <c r="D324" s="165"/>
    </row>
    <row r="325" spans="4:4" x14ac:dyDescent="0.2">
      <c r="D325" s="165"/>
    </row>
    <row r="326" spans="4:4" x14ac:dyDescent="0.2">
      <c r="D326" s="165"/>
    </row>
    <row r="327" spans="4:4" x14ac:dyDescent="0.2">
      <c r="D327" s="165"/>
    </row>
    <row r="328" spans="4:4" x14ac:dyDescent="0.2">
      <c r="D328" s="165"/>
    </row>
    <row r="329" spans="4:4" x14ac:dyDescent="0.2">
      <c r="D329" s="165"/>
    </row>
    <row r="330" spans="4:4" x14ac:dyDescent="0.2">
      <c r="D330" s="165"/>
    </row>
    <row r="331" spans="4:4" x14ac:dyDescent="0.2">
      <c r="D331" s="165"/>
    </row>
    <row r="332" spans="4:4" x14ac:dyDescent="0.2">
      <c r="D332" s="165"/>
    </row>
    <row r="333" spans="4:4" x14ac:dyDescent="0.2">
      <c r="D333" s="165"/>
    </row>
    <row r="334" spans="4:4" x14ac:dyDescent="0.2">
      <c r="D334" s="165"/>
    </row>
    <row r="335" spans="4:4" x14ac:dyDescent="0.2">
      <c r="D335" s="165"/>
    </row>
    <row r="336" spans="4:4" x14ac:dyDescent="0.2">
      <c r="D336" s="165"/>
    </row>
    <row r="337" spans="4:4" x14ac:dyDescent="0.2">
      <c r="D337" s="165"/>
    </row>
    <row r="338" spans="4:4" x14ac:dyDescent="0.2">
      <c r="D338" s="165"/>
    </row>
    <row r="339" spans="4:4" x14ac:dyDescent="0.2">
      <c r="D339" s="165"/>
    </row>
    <row r="340" spans="4:4" x14ac:dyDescent="0.2">
      <c r="D340" s="165"/>
    </row>
    <row r="341" spans="4:4" x14ac:dyDescent="0.2">
      <c r="D341" s="165"/>
    </row>
    <row r="342" spans="4:4" x14ac:dyDescent="0.2">
      <c r="D342" s="165"/>
    </row>
    <row r="343" spans="4:4" x14ac:dyDescent="0.2">
      <c r="D343" s="165"/>
    </row>
    <row r="344" spans="4:4" x14ac:dyDescent="0.2">
      <c r="D344" s="165"/>
    </row>
    <row r="345" spans="4:4" x14ac:dyDescent="0.2">
      <c r="D345" s="165"/>
    </row>
    <row r="346" spans="4:4" x14ac:dyDescent="0.2">
      <c r="D346" s="165"/>
    </row>
    <row r="347" spans="4:4" x14ac:dyDescent="0.2">
      <c r="D347" s="165"/>
    </row>
    <row r="348" spans="4:4" x14ac:dyDescent="0.2">
      <c r="D348" s="165"/>
    </row>
    <row r="349" spans="4:4" x14ac:dyDescent="0.2">
      <c r="D349" s="165"/>
    </row>
    <row r="350" spans="4:4" x14ac:dyDescent="0.2">
      <c r="D350" s="165"/>
    </row>
    <row r="351" spans="4:4" x14ac:dyDescent="0.2">
      <c r="D351" s="165"/>
    </row>
    <row r="352" spans="4:4" x14ac:dyDescent="0.2">
      <c r="D352" s="165"/>
    </row>
    <row r="353" spans="4:4" x14ac:dyDescent="0.2">
      <c r="D353" s="165"/>
    </row>
    <row r="354" spans="4:4" x14ac:dyDescent="0.2">
      <c r="D354" s="165"/>
    </row>
    <row r="355" spans="4:4" x14ac:dyDescent="0.2">
      <c r="D355" s="165"/>
    </row>
    <row r="356" spans="4:4" x14ac:dyDescent="0.2">
      <c r="D356" s="165"/>
    </row>
    <row r="357" spans="4:4" x14ac:dyDescent="0.2">
      <c r="D357" s="165"/>
    </row>
    <row r="358" spans="4:4" x14ac:dyDescent="0.2">
      <c r="D358" s="165"/>
    </row>
    <row r="359" spans="4:4" x14ac:dyDescent="0.2">
      <c r="D359" s="165"/>
    </row>
    <row r="360" spans="4:4" x14ac:dyDescent="0.2">
      <c r="D360" s="165"/>
    </row>
    <row r="361" spans="4:4" x14ac:dyDescent="0.2">
      <c r="D361" s="165"/>
    </row>
    <row r="362" spans="4:4" x14ac:dyDescent="0.2">
      <c r="D362" s="165"/>
    </row>
    <row r="363" spans="4:4" x14ac:dyDescent="0.2">
      <c r="D363" s="165"/>
    </row>
    <row r="364" spans="4:4" x14ac:dyDescent="0.2">
      <c r="D364" s="165"/>
    </row>
    <row r="365" spans="4:4" x14ac:dyDescent="0.2">
      <c r="D365" s="165"/>
    </row>
    <row r="366" spans="4:4" x14ac:dyDescent="0.2">
      <c r="D366" s="165"/>
    </row>
    <row r="367" spans="4:4" x14ac:dyDescent="0.2">
      <c r="D367" s="165"/>
    </row>
    <row r="368" spans="4:4" x14ac:dyDescent="0.2">
      <c r="D368" s="165"/>
    </row>
    <row r="369" spans="4:4" x14ac:dyDescent="0.2">
      <c r="D369" s="165"/>
    </row>
    <row r="370" spans="4:4" x14ac:dyDescent="0.2">
      <c r="D370" s="165"/>
    </row>
    <row r="371" spans="4:4" x14ac:dyDescent="0.2">
      <c r="D371" s="165"/>
    </row>
    <row r="372" spans="4:4" x14ac:dyDescent="0.2">
      <c r="D372" s="165"/>
    </row>
    <row r="373" spans="4:4" x14ac:dyDescent="0.2">
      <c r="D373" s="165"/>
    </row>
    <row r="374" spans="4:4" x14ac:dyDescent="0.2">
      <c r="D374" s="165"/>
    </row>
    <row r="375" spans="4:4" x14ac:dyDescent="0.2">
      <c r="D375" s="165"/>
    </row>
    <row r="376" spans="4:4" x14ac:dyDescent="0.2">
      <c r="D376" s="165"/>
    </row>
    <row r="377" spans="4:4" x14ac:dyDescent="0.2">
      <c r="D377" s="165"/>
    </row>
    <row r="378" spans="4:4" x14ac:dyDescent="0.2">
      <c r="D378" s="165"/>
    </row>
    <row r="379" spans="4:4" x14ac:dyDescent="0.2">
      <c r="D379" s="165"/>
    </row>
    <row r="380" spans="4:4" x14ac:dyDescent="0.2">
      <c r="D380" s="165"/>
    </row>
    <row r="381" spans="4:4" x14ac:dyDescent="0.2">
      <c r="D381" s="165"/>
    </row>
    <row r="382" spans="4:4" x14ac:dyDescent="0.2">
      <c r="D382" s="165"/>
    </row>
    <row r="383" spans="4:4" x14ac:dyDescent="0.2">
      <c r="D383" s="165"/>
    </row>
    <row r="384" spans="4:4" x14ac:dyDescent="0.2">
      <c r="D384" s="165"/>
    </row>
    <row r="385" spans="4:4" x14ac:dyDescent="0.2">
      <c r="D385" s="165"/>
    </row>
    <row r="386" spans="4:4" x14ac:dyDescent="0.2">
      <c r="D386" s="165"/>
    </row>
    <row r="387" spans="4:4" x14ac:dyDescent="0.2">
      <c r="D387" s="165"/>
    </row>
    <row r="388" spans="4:4" x14ac:dyDescent="0.2">
      <c r="D388" s="165"/>
    </row>
    <row r="389" spans="4:4" x14ac:dyDescent="0.2">
      <c r="D389" s="165"/>
    </row>
    <row r="390" spans="4:4" x14ac:dyDescent="0.2">
      <c r="D390" s="165"/>
    </row>
    <row r="391" spans="4:4" x14ac:dyDescent="0.2">
      <c r="D391" s="165"/>
    </row>
    <row r="392" spans="4:4" x14ac:dyDescent="0.2">
      <c r="D392" s="165"/>
    </row>
    <row r="393" spans="4:4" x14ac:dyDescent="0.2">
      <c r="D393" s="165"/>
    </row>
    <row r="394" spans="4:4" x14ac:dyDescent="0.2">
      <c r="D394" s="165"/>
    </row>
    <row r="395" spans="4:4" x14ac:dyDescent="0.2">
      <c r="D395" s="165"/>
    </row>
    <row r="396" spans="4:4" x14ac:dyDescent="0.2">
      <c r="D396" s="165"/>
    </row>
    <row r="397" spans="4:4" x14ac:dyDescent="0.2">
      <c r="D397" s="165"/>
    </row>
    <row r="398" spans="4:4" x14ac:dyDescent="0.2">
      <c r="D398" s="165"/>
    </row>
    <row r="399" spans="4:4" x14ac:dyDescent="0.2">
      <c r="D399" s="165"/>
    </row>
    <row r="400" spans="4:4" x14ac:dyDescent="0.2">
      <c r="D400" s="165"/>
    </row>
    <row r="401" spans="4:4" x14ac:dyDescent="0.2">
      <c r="D401" s="165"/>
    </row>
    <row r="402" spans="4:4" x14ac:dyDescent="0.2">
      <c r="D402" s="165"/>
    </row>
    <row r="403" spans="4:4" x14ac:dyDescent="0.2">
      <c r="D403" s="165"/>
    </row>
    <row r="404" spans="4:4" x14ac:dyDescent="0.2">
      <c r="D404" s="165"/>
    </row>
    <row r="405" spans="4:4" x14ac:dyDescent="0.2">
      <c r="D405" s="165"/>
    </row>
    <row r="406" spans="4:4" x14ac:dyDescent="0.2">
      <c r="D406" s="165"/>
    </row>
    <row r="407" spans="4:4" x14ac:dyDescent="0.2">
      <c r="D407" s="165"/>
    </row>
    <row r="408" spans="4:4" x14ac:dyDescent="0.2">
      <c r="D408" s="165"/>
    </row>
    <row r="409" spans="4:4" x14ac:dyDescent="0.2">
      <c r="D409" s="165"/>
    </row>
    <row r="410" spans="4:4" x14ac:dyDescent="0.2">
      <c r="D410" s="165"/>
    </row>
    <row r="411" spans="4:4" x14ac:dyDescent="0.2">
      <c r="D411" s="165"/>
    </row>
    <row r="412" spans="4:4" x14ac:dyDescent="0.2">
      <c r="D412" s="165"/>
    </row>
    <row r="413" spans="4:4" x14ac:dyDescent="0.2">
      <c r="D413" s="165"/>
    </row>
    <row r="414" spans="4:4" x14ac:dyDescent="0.2">
      <c r="D414" s="165"/>
    </row>
    <row r="415" spans="4:4" x14ac:dyDescent="0.2">
      <c r="D415" s="165"/>
    </row>
    <row r="416" spans="4:4" x14ac:dyDescent="0.2">
      <c r="D416" s="165"/>
    </row>
    <row r="417" spans="4:4" x14ac:dyDescent="0.2">
      <c r="D417" s="165"/>
    </row>
    <row r="418" spans="4:4" x14ac:dyDescent="0.2">
      <c r="D418" s="165"/>
    </row>
    <row r="419" spans="4:4" x14ac:dyDescent="0.2">
      <c r="D419" s="165"/>
    </row>
    <row r="420" spans="4:4" x14ac:dyDescent="0.2">
      <c r="D420" s="165"/>
    </row>
    <row r="421" spans="4:4" x14ac:dyDescent="0.2">
      <c r="D421" s="165"/>
    </row>
    <row r="422" spans="4:4" x14ac:dyDescent="0.2">
      <c r="D422" s="165"/>
    </row>
    <row r="423" spans="4:4" x14ac:dyDescent="0.2">
      <c r="D423" s="165"/>
    </row>
    <row r="424" spans="4:4" x14ac:dyDescent="0.2">
      <c r="D424" s="165"/>
    </row>
    <row r="425" spans="4:4" x14ac:dyDescent="0.2">
      <c r="D425" s="165"/>
    </row>
    <row r="426" spans="4:4" x14ac:dyDescent="0.2">
      <c r="D426" s="165"/>
    </row>
    <row r="427" spans="4:4" x14ac:dyDescent="0.2">
      <c r="D427" s="165"/>
    </row>
    <row r="428" spans="4:4" x14ac:dyDescent="0.2">
      <c r="D428" s="165"/>
    </row>
    <row r="429" spans="4:4" x14ac:dyDescent="0.2">
      <c r="D429" s="165"/>
    </row>
    <row r="430" spans="4:4" x14ac:dyDescent="0.2">
      <c r="D430" s="165"/>
    </row>
    <row r="431" spans="4:4" x14ac:dyDescent="0.2">
      <c r="D431" s="165"/>
    </row>
    <row r="432" spans="4:4" x14ac:dyDescent="0.2">
      <c r="D432" s="165"/>
    </row>
    <row r="433" spans="4:4" x14ac:dyDescent="0.2">
      <c r="D433" s="165"/>
    </row>
    <row r="434" spans="4:4" x14ac:dyDescent="0.2">
      <c r="D434" s="165"/>
    </row>
    <row r="435" spans="4:4" x14ac:dyDescent="0.2">
      <c r="D435" s="165"/>
    </row>
    <row r="436" spans="4:4" x14ac:dyDescent="0.2">
      <c r="D436" s="165"/>
    </row>
    <row r="437" spans="4:4" x14ac:dyDescent="0.2">
      <c r="D437" s="165"/>
    </row>
    <row r="438" spans="4:4" x14ac:dyDescent="0.2">
      <c r="D438" s="165"/>
    </row>
    <row r="439" spans="4:4" x14ac:dyDescent="0.2">
      <c r="D439" s="165"/>
    </row>
    <row r="440" spans="4:4" x14ac:dyDescent="0.2">
      <c r="D440" s="165"/>
    </row>
    <row r="441" spans="4:4" x14ac:dyDescent="0.2">
      <c r="D441" s="165"/>
    </row>
    <row r="442" spans="4:4" x14ac:dyDescent="0.2">
      <c r="D442" s="165"/>
    </row>
    <row r="443" spans="4:4" x14ac:dyDescent="0.2">
      <c r="D443" s="165"/>
    </row>
    <row r="444" spans="4:4" x14ac:dyDescent="0.2">
      <c r="D444" s="165"/>
    </row>
    <row r="445" spans="4:4" x14ac:dyDescent="0.2">
      <c r="D445" s="165"/>
    </row>
    <row r="446" spans="4:4" x14ac:dyDescent="0.2">
      <c r="D446" s="165"/>
    </row>
    <row r="447" spans="4:4" x14ac:dyDescent="0.2">
      <c r="D447" s="165"/>
    </row>
    <row r="448" spans="4:4" x14ac:dyDescent="0.2">
      <c r="D448" s="165"/>
    </row>
    <row r="449" spans="4:4" x14ac:dyDescent="0.2">
      <c r="D449" s="165"/>
    </row>
    <row r="450" spans="4:4" x14ac:dyDescent="0.2">
      <c r="D450" s="165"/>
    </row>
    <row r="451" spans="4:4" x14ac:dyDescent="0.2">
      <c r="D451" s="165"/>
    </row>
    <row r="452" spans="4:4" x14ac:dyDescent="0.2">
      <c r="D452" s="165"/>
    </row>
    <row r="453" spans="4:4" x14ac:dyDescent="0.2">
      <c r="D453" s="165"/>
    </row>
    <row r="454" spans="4:4" x14ac:dyDescent="0.2">
      <c r="D454" s="165"/>
    </row>
    <row r="455" spans="4:4" x14ac:dyDescent="0.2">
      <c r="D455" s="165"/>
    </row>
    <row r="456" spans="4:4" x14ac:dyDescent="0.2">
      <c r="D456" s="165"/>
    </row>
    <row r="457" spans="4:4" x14ac:dyDescent="0.2">
      <c r="D457" s="165"/>
    </row>
    <row r="458" spans="4:4" x14ac:dyDescent="0.2">
      <c r="D458" s="165"/>
    </row>
    <row r="459" spans="4:4" x14ac:dyDescent="0.2">
      <c r="D459" s="165"/>
    </row>
    <row r="460" spans="4:4" x14ac:dyDescent="0.2">
      <c r="D460" s="165"/>
    </row>
    <row r="461" spans="4:4" x14ac:dyDescent="0.2">
      <c r="D461" s="165"/>
    </row>
    <row r="462" spans="4:4" x14ac:dyDescent="0.2">
      <c r="D462" s="165"/>
    </row>
    <row r="463" spans="4:4" x14ac:dyDescent="0.2">
      <c r="D463" s="165"/>
    </row>
    <row r="464" spans="4:4" x14ac:dyDescent="0.2">
      <c r="D464" s="165"/>
    </row>
    <row r="465" spans="4:4" x14ac:dyDescent="0.2">
      <c r="D465" s="165"/>
    </row>
    <row r="466" spans="4:4" x14ac:dyDescent="0.2">
      <c r="D466" s="165"/>
    </row>
    <row r="467" spans="4:4" x14ac:dyDescent="0.2">
      <c r="D467" s="165"/>
    </row>
    <row r="468" spans="4:4" x14ac:dyDescent="0.2">
      <c r="D468" s="165"/>
    </row>
    <row r="469" spans="4:4" x14ac:dyDescent="0.2">
      <c r="D469" s="165"/>
    </row>
    <row r="470" spans="4:4" x14ac:dyDescent="0.2">
      <c r="D470" s="165"/>
    </row>
    <row r="471" spans="4:4" x14ac:dyDescent="0.2">
      <c r="D471" s="165"/>
    </row>
    <row r="472" spans="4:4" x14ac:dyDescent="0.2">
      <c r="D472" s="165"/>
    </row>
    <row r="473" spans="4:4" x14ac:dyDescent="0.2">
      <c r="D473" s="165"/>
    </row>
    <row r="474" spans="4:4" x14ac:dyDescent="0.2">
      <c r="D474" s="165"/>
    </row>
    <row r="475" spans="4:4" x14ac:dyDescent="0.2">
      <c r="D475" s="165"/>
    </row>
    <row r="476" spans="4:4" x14ac:dyDescent="0.2">
      <c r="D476" s="165"/>
    </row>
    <row r="477" spans="4:4" x14ac:dyDescent="0.2">
      <c r="D477" s="165"/>
    </row>
    <row r="478" spans="4:4" x14ac:dyDescent="0.2">
      <c r="D478" s="165"/>
    </row>
    <row r="479" spans="4:4" x14ac:dyDescent="0.2">
      <c r="D479" s="165"/>
    </row>
    <row r="480" spans="4:4" x14ac:dyDescent="0.2">
      <c r="D480" s="165"/>
    </row>
    <row r="481" spans="4:4" x14ac:dyDescent="0.2">
      <c r="D481" s="165"/>
    </row>
    <row r="482" spans="4:4" x14ac:dyDescent="0.2">
      <c r="D482" s="165"/>
    </row>
    <row r="483" spans="4:4" x14ac:dyDescent="0.2">
      <c r="D483" s="165"/>
    </row>
    <row r="484" spans="4:4" x14ac:dyDescent="0.2">
      <c r="D484" s="165"/>
    </row>
    <row r="485" spans="4:4" x14ac:dyDescent="0.2">
      <c r="D485" s="165"/>
    </row>
    <row r="486" spans="4:4" x14ac:dyDescent="0.2">
      <c r="D486" s="165"/>
    </row>
    <row r="487" spans="4:4" x14ac:dyDescent="0.2">
      <c r="D487" s="165"/>
    </row>
    <row r="488" spans="4:4" x14ac:dyDescent="0.2">
      <c r="D488" s="165"/>
    </row>
    <row r="489" spans="4:4" x14ac:dyDescent="0.2">
      <c r="D489" s="165"/>
    </row>
    <row r="490" spans="4:4" x14ac:dyDescent="0.2">
      <c r="D490" s="165"/>
    </row>
    <row r="491" spans="4:4" x14ac:dyDescent="0.2">
      <c r="D491" s="165"/>
    </row>
    <row r="492" spans="4:4" x14ac:dyDescent="0.2">
      <c r="D492" s="165"/>
    </row>
    <row r="493" spans="4:4" x14ac:dyDescent="0.2">
      <c r="D493" s="165"/>
    </row>
    <row r="494" spans="4:4" x14ac:dyDescent="0.2">
      <c r="D494" s="165"/>
    </row>
    <row r="495" spans="4:4" x14ac:dyDescent="0.2">
      <c r="D495" s="165"/>
    </row>
    <row r="496" spans="4:4" x14ac:dyDescent="0.2">
      <c r="D496" s="165"/>
    </row>
    <row r="497" spans="4:4" x14ac:dyDescent="0.2">
      <c r="D497" s="165"/>
    </row>
    <row r="498" spans="4:4" x14ac:dyDescent="0.2">
      <c r="D498" s="165"/>
    </row>
    <row r="499" spans="4:4" x14ac:dyDescent="0.2">
      <c r="D499" s="165"/>
    </row>
    <row r="500" spans="4:4" x14ac:dyDescent="0.2">
      <c r="D500" s="165"/>
    </row>
    <row r="501" spans="4:4" x14ac:dyDescent="0.2">
      <c r="D501" s="165"/>
    </row>
    <row r="502" spans="4:4" x14ac:dyDescent="0.2">
      <c r="D502" s="165"/>
    </row>
    <row r="503" spans="4:4" x14ac:dyDescent="0.2">
      <c r="D503" s="165"/>
    </row>
    <row r="504" spans="4:4" x14ac:dyDescent="0.2">
      <c r="D504" s="165"/>
    </row>
    <row r="505" spans="4:4" x14ac:dyDescent="0.2">
      <c r="D505" s="165"/>
    </row>
    <row r="506" spans="4:4" x14ac:dyDescent="0.2">
      <c r="D506" s="165"/>
    </row>
    <row r="507" spans="4:4" x14ac:dyDescent="0.2">
      <c r="D507" s="165"/>
    </row>
    <row r="508" spans="4:4" x14ac:dyDescent="0.2">
      <c r="D508" s="165"/>
    </row>
    <row r="509" spans="4:4" x14ac:dyDescent="0.2">
      <c r="D509" s="165"/>
    </row>
    <row r="510" spans="4:4" x14ac:dyDescent="0.2">
      <c r="D510" s="165"/>
    </row>
    <row r="511" spans="4:4" x14ac:dyDescent="0.2">
      <c r="D511" s="165"/>
    </row>
    <row r="512" spans="4:4" x14ac:dyDescent="0.2">
      <c r="D512" s="165"/>
    </row>
    <row r="513" spans="4:4" x14ac:dyDescent="0.2">
      <c r="D513" s="165"/>
    </row>
    <row r="514" spans="4:4" x14ac:dyDescent="0.2">
      <c r="D514" s="165"/>
    </row>
    <row r="515" spans="4:4" x14ac:dyDescent="0.2">
      <c r="D515" s="165"/>
    </row>
    <row r="516" spans="4:4" x14ac:dyDescent="0.2">
      <c r="D516" s="165"/>
    </row>
    <row r="517" spans="4:4" x14ac:dyDescent="0.2">
      <c r="D517" s="165"/>
    </row>
    <row r="518" spans="4:4" x14ac:dyDescent="0.2">
      <c r="D518" s="165"/>
    </row>
    <row r="519" spans="4:4" x14ac:dyDescent="0.2">
      <c r="D519" s="165"/>
    </row>
    <row r="520" spans="4:4" x14ac:dyDescent="0.2">
      <c r="D520" s="165"/>
    </row>
    <row r="521" spans="4:4" x14ac:dyDescent="0.2">
      <c r="D521" s="165"/>
    </row>
    <row r="522" spans="4:4" x14ac:dyDescent="0.2">
      <c r="D522" s="165"/>
    </row>
    <row r="523" spans="4:4" x14ac:dyDescent="0.2">
      <c r="D523" s="165"/>
    </row>
    <row r="524" spans="4:4" x14ac:dyDescent="0.2">
      <c r="D524" s="165"/>
    </row>
    <row r="525" spans="4:4" x14ac:dyDescent="0.2">
      <c r="D525" s="165"/>
    </row>
    <row r="526" spans="4:4" x14ac:dyDescent="0.2">
      <c r="D526" s="165"/>
    </row>
    <row r="527" spans="4:4" x14ac:dyDescent="0.2">
      <c r="D527" s="165"/>
    </row>
    <row r="528" spans="4:4" x14ac:dyDescent="0.2">
      <c r="D528" s="165"/>
    </row>
    <row r="529" spans="4:4" x14ac:dyDescent="0.2">
      <c r="D529" s="165"/>
    </row>
    <row r="530" spans="4:4" x14ac:dyDescent="0.2">
      <c r="D530" s="165"/>
    </row>
    <row r="531" spans="4:4" x14ac:dyDescent="0.2">
      <c r="D531" s="165"/>
    </row>
    <row r="532" spans="4:4" x14ac:dyDescent="0.2">
      <c r="D532" s="165"/>
    </row>
    <row r="533" spans="4:4" x14ac:dyDescent="0.2">
      <c r="D533" s="165"/>
    </row>
    <row r="534" spans="4:4" x14ac:dyDescent="0.2">
      <c r="D534" s="165"/>
    </row>
    <row r="535" spans="4:4" x14ac:dyDescent="0.2">
      <c r="D535" s="165"/>
    </row>
    <row r="536" spans="4:4" x14ac:dyDescent="0.2">
      <c r="D536" s="165"/>
    </row>
    <row r="537" spans="4:4" x14ac:dyDescent="0.2">
      <c r="D537" s="165"/>
    </row>
    <row r="538" spans="4:4" x14ac:dyDescent="0.2">
      <c r="D538" s="165"/>
    </row>
    <row r="539" spans="4:4" x14ac:dyDescent="0.2">
      <c r="D539" s="165"/>
    </row>
    <row r="540" spans="4:4" x14ac:dyDescent="0.2">
      <c r="D540" s="165"/>
    </row>
    <row r="541" spans="4:4" x14ac:dyDescent="0.2">
      <c r="D541" s="165"/>
    </row>
    <row r="542" spans="4:4" x14ac:dyDescent="0.2">
      <c r="D542" s="165"/>
    </row>
    <row r="543" spans="4:4" x14ac:dyDescent="0.2">
      <c r="D543" s="165"/>
    </row>
    <row r="544" spans="4:4" x14ac:dyDescent="0.2">
      <c r="D544" s="165"/>
    </row>
    <row r="545" spans="4:4" x14ac:dyDescent="0.2">
      <c r="D545" s="165"/>
    </row>
    <row r="546" spans="4:4" x14ac:dyDescent="0.2">
      <c r="D546" s="165"/>
    </row>
    <row r="547" spans="4:4" x14ac:dyDescent="0.2">
      <c r="D547" s="165"/>
    </row>
    <row r="548" spans="4:4" x14ac:dyDescent="0.2">
      <c r="D548" s="165"/>
    </row>
    <row r="549" spans="4:4" x14ac:dyDescent="0.2">
      <c r="D549" s="165"/>
    </row>
    <row r="550" spans="4:4" x14ac:dyDescent="0.2">
      <c r="D550" s="165"/>
    </row>
    <row r="551" spans="4:4" x14ac:dyDescent="0.2">
      <c r="D551" s="165"/>
    </row>
    <row r="552" spans="4:4" x14ac:dyDescent="0.2">
      <c r="D552" s="165"/>
    </row>
    <row r="553" spans="4:4" x14ac:dyDescent="0.2">
      <c r="D553" s="165"/>
    </row>
    <row r="554" spans="4:4" x14ac:dyDescent="0.2">
      <c r="D554" s="165"/>
    </row>
    <row r="555" spans="4:4" x14ac:dyDescent="0.2">
      <c r="D555" s="165"/>
    </row>
    <row r="556" spans="4:4" x14ac:dyDescent="0.2">
      <c r="D556" s="165"/>
    </row>
    <row r="557" spans="4:4" x14ac:dyDescent="0.2">
      <c r="D557" s="165"/>
    </row>
    <row r="558" spans="4:4" x14ac:dyDescent="0.2">
      <c r="D558" s="165"/>
    </row>
    <row r="559" spans="4:4" x14ac:dyDescent="0.2">
      <c r="D559" s="165"/>
    </row>
    <row r="560" spans="4:4" x14ac:dyDescent="0.2">
      <c r="D560" s="165"/>
    </row>
    <row r="561" spans="4:4" x14ac:dyDescent="0.2">
      <c r="D561" s="165"/>
    </row>
    <row r="562" spans="4:4" x14ac:dyDescent="0.2">
      <c r="D562" s="165"/>
    </row>
    <row r="563" spans="4:4" x14ac:dyDescent="0.2">
      <c r="D563" s="165"/>
    </row>
    <row r="564" spans="4:4" x14ac:dyDescent="0.2">
      <c r="D564" s="165"/>
    </row>
    <row r="565" spans="4:4" x14ac:dyDescent="0.2">
      <c r="D565" s="165"/>
    </row>
    <row r="566" spans="4:4" x14ac:dyDescent="0.2">
      <c r="D566" s="165"/>
    </row>
    <row r="567" spans="4:4" x14ac:dyDescent="0.2">
      <c r="D567" s="165"/>
    </row>
    <row r="568" spans="4:4" x14ac:dyDescent="0.2">
      <c r="D568" s="165"/>
    </row>
    <row r="569" spans="4:4" x14ac:dyDescent="0.2">
      <c r="D569" s="165"/>
    </row>
    <row r="570" spans="4:4" x14ac:dyDescent="0.2">
      <c r="D570" s="165"/>
    </row>
    <row r="571" spans="4:4" x14ac:dyDescent="0.2">
      <c r="D571" s="165"/>
    </row>
    <row r="572" spans="4:4" x14ac:dyDescent="0.2">
      <c r="D572" s="165"/>
    </row>
    <row r="573" spans="4:4" x14ac:dyDescent="0.2">
      <c r="D573" s="165"/>
    </row>
    <row r="574" spans="4:4" x14ac:dyDescent="0.2">
      <c r="D574" s="165"/>
    </row>
    <row r="575" spans="4:4" x14ac:dyDescent="0.2">
      <c r="D575" s="165"/>
    </row>
    <row r="576" spans="4:4" x14ac:dyDescent="0.2">
      <c r="D576" s="165"/>
    </row>
    <row r="577" spans="4:4" x14ac:dyDescent="0.2">
      <c r="D577" s="165"/>
    </row>
    <row r="578" spans="4:4" x14ac:dyDescent="0.2">
      <c r="D578" s="165"/>
    </row>
    <row r="579" spans="4:4" x14ac:dyDescent="0.2">
      <c r="D579" s="165"/>
    </row>
    <row r="580" spans="4:4" x14ac:dyDescent="0.2">
      <c r="D580" s="165"/>
    </row>
    <row r="581" spans="4:4" x14ac:dyDescent="0.2">
      <c r="D581" s="165"/>
    </row>
    <row r="582" spans="4:4" x14ac:dyDescent="0.2">
      <c r="D582" s="165"/>
    </row>
    <row r="583" spans="4:4" x14ac:dyDescent="0.2">
      <c r="D583" s="165"/>
    </row>
    <row r="584" spans="4:4" x14ac:dyDescent="0.2">
      <c r="D584" s="165"/>
    </row>
    <row r="585" spans="4:4" x14ac:dyDescent="0.2">
      <c r="D585" s="165"/>
    </row>
    <row r="586" spans="4:4" x14ac:dyDescent="0.2">
      <c r="D586" s="165"/>
    </row>
    <row r="587" spans="4:4" x14ac:dyDescent="0.2">
      <c r="D587" s="165"/>
    </row>
    <row r="588" spans="4:4" x14ac:dyDescent="0.2">
      <c r="D588" s="165"/>
    </row>
    <row r="589" spans="4:4" x14ac:dyDescent="0.2">
      <c r="D589" s="165"/>
    </row>
    <row r="590" spans="4:4" x14ac:dyDescent="0.2">
      <c r="D590" s="165"/>
    </row>
    <row r="591" spans="4:4" x14ac:dyDescent="0.2">
      <c r="D591" s="165"/>
    </row>
    <row r="592" spans="4:4" x14ac:dyDescent="0.2">
      <c r="D592" s="165"/>
    </row>
    <row r="593" spans="4:4" x14ac:dyDescent="0.2">
      <c r="D593" s="165"/>
    </row>
    <row r="594" spans="4:4" x14ac:dyDescent="0.2">
      <c r="D594" s="165"/>
    </row>
    <row r="595" spans="4:4" x14ac:dyDescent="0.2">
      <c r="D595" s="165"/>
    </row>
    <row r="596" spans="4:4" x14ac:dyDescent="0.2">
      <c r="D596" s="165"/>
    </row>
    <row r="597" spans="4:4" x14ac:dyDescent="0.2">
      <c r="D597" s="165"/>
    </row>
    <row r="598" spans="4:4" x14ac:dyDescent="0.2">
      <c r="D598" s="165"/>
    </row>
    <row r="599" spans="4:4" x14ac:dyDescent="0.2">
      <c r="D599" s="165"/>
    </row>
    <row r="600" spans="4:4" x14ac:dyDescent="0.2">
      <c r="D600" s="165"/>
    </row>
    <row r="601" spans="4:4" x14ac:dyDescent="0.2">
      <c r="D601" s="165"/>
    </row>
    <row r="602" spans="4:4" x14ac:dyDescent="0.2">
      <c r="D602" s="165"/>
    </row>
    <row r="603" spans="4:4" x14ac:dyDescent="0.2">
      <c r="D603" s="165"/>
    </row>
    <row r="604" spans="4:4" x14ac:dyDescent="0.2">
      <c r="D604" s="165"/>
    </row>
    <row r="605" spans="4:4" x14ac:dyDescent="0.2">
      <c r="D605" s="165"/>
    </row>
    <row r="606" spans="4:4" x14ac:dyDescent="0.2">
      <c r="D606" s="165"/>
    </row>
    <row r="607" spans="4:4" x14ac:dyDescent="0.2">
      <c r="D607" s="165"/>
    </row>
    <row r="608" spans="4:4" x14ac:dyDescent="0.2">
      <c r="D608" s="165"/>
    </row>
    <row r="609" spans="4:4" x14ac:dyDescent="0.2">
      <c r="D609" s="165"/>
    </row>
    <row r="610" spans="4:4" x14ac:dyDescent="0.2">
      <c r="D610" s="165"/>
    </row>
    <row r="611" spans="4:4" x14ac:dyDescent="0.2">
      <c r="D611" s="165"/>
    </row>
    <row r="612" spans="4:4" x14ac:dyDescent="0.2">
      <c r="D612" s="165"/>
    </row>
    <row r="613" spans="4:4" x14ac:dyDescent="0.2">
      <c r="D613" s="165"/>
    </row>
    <row r="614" spans="4:4" x14ac:dyDescent="0.2">
      <c r="D614" s="165"/>
    </row>
    <row r="615" spans="4:4" x14ac:dyDescent="0.2">
      <c r="D615" s="165"/>
    </row>
    <row r="616" spans="4:4" x14ac:dyDescent="0.2">
      <c r="D616" s="165"/>
    </row>
    <row r="617" spans="4:4" x14ac:dyDescent="0.2">
      <c r="D617" s="165"/>
    </row>
    <row r="618" spans="4:4" x14ac:dyDescent="0.2">
      <c r="D618" s="165"/>
    </row>
    <row r="619" spans="4:4" x14ac:dyDescent="0.2">
      <c r="D619" s="165"/>
    </row>
    <row r="620" spans="4:4" x14ac:dyDescent="0.2">
      <c r="D620" s="165"/>
    </row>
    <row r="621" spans="4:4" x14ac:dyDescent="0.2">
      <c r="D621" s="165"/>
    </row>
    <row r="622" spans="4:4" x14ac:dyDescent="0.2">
      <c r="D622" s="165"/>
    </row>
    <row r="623" spans="4:4" x14ac:dyDescent="0.2">
      <c r="D623" s="165"/>
    </row>
    <row r="624" spans="4:4" x14ac:dyDescent="0.2">
      <c r="D624" s="165"/>
    </row>
    <row r="625" spans="4:4" x14ac:dyDescent="0.2">
      <c r="D625" s="165"/>
    </row>
    <row r="626" spans="4:4" x14ac:dyDescent="0.2">
      <c r="D626" s="165"/>
    </row>
    <row r="627" spans="4:4" x14ac:dyDescent="0.2">
      <c r="D627" s="165"/>
    </row>
    <row r="628" spans="4:4" x14ac:dyDescent="0.2">
      <c r="D628" s="165"/>
    </row>
    <row r="629" spans="4:4" x14ac:dyDescent="0.2">
      <c r="D629" s="165"/>
    </row>
    <row r="630" spans="4:4" x14ac:dyDescent="0.2">
      <c r="D630" s="165"/>
    </row>
    <row r="631" spans="4:4" x14ac:dyDescent="0.2">
      <c r="D631" s="165"/>
    </row>
    <row r="632" spans="4:4" x14ac:dyDescent="0.2">
      <c r="D632" s="165"/>
    </row>
    <row r="633" spans="4:4" x14ac:dyDescent="0.2">
      <c r="D633" s="165"/>
    </row>
    <row r="634" spans="4:4" x14ac:dyDescent="0.2">
      <c r="D634" s="165"/>
    </row>
    <row r="635" spans="4:4" x14ac:dyDescent="0.2">
      <c r="D635" s="165"/>
    </row>
    <row r="636" spans="4:4" x14ac:dyDescent="0.2">
      <c r="D636" s="165"/>
    </row>
    <row r="637" spans="4:4" x14ac:dyDescent="0.2">
      <c r="D637" s="165"/>
    </row>
    <row r="638" spans="4:4" x14ac:dyDescent="0.2">
      <c r="D638" s="165"/>
    </row>
    <row r="639" spans="4:4" x14ac:dyDescent="0.2">
      <c r="D639" s="165"/>
    </row>
    <row r="640" spans="4:4" x14ac:dyDescent="0.2">
      <c r="D640" s="165"/>
    </row>
    <row r="641" spans="4:4" x14ac:dyDescent="0.2">
      <c r="D641" s="165"/>
    </row>
    <row r="642" spans="4:4" x14ac:dyDescent="0.2">
      <c r="D642" s="165"/>
    </row>
    <row r="643" spans="4:4" x14ac:dyDescent="0.2">
      <c r="D643" s="165"/>
    </row>
    <row r="644" spans="4:4" x14ac:dyDescent="0.2">
      <c r="D644" s="165"/>
    </row>
    <row r="645" spans="4:4" x14ac:dyDescent="0.2">
      <c r="D645" s="165"/>
    </row>
    <row r="646" spans="4:4" x14ac:dyDescent="0.2">
      <c r="D646" s="165"/>
    </row>
    <row r="647" spans="4:4" x14ac:dyDescent="0.2">
      <c r="D647" s="165"/>
    </row>
    <row r="648" spans="4:4" x14ac:dyDescent="0.2">
      <c r="D648" s="165"/>
    </row>
    <row r="649" spans="4:4" x14ac:dyDescent="0.2">
      <c r="D649" s="165"/>
    </row>
    <row r="650" spans="4:4" x14ac:dyDescent="0.2">
      <c r="D650" s="165"/>
    </row>
    <row r="651" spans="4:4" x14ac:dyDescent="0.2">
      <c r="D651" s="165"/>
    </row>
    <row r="652" spans="4:4" x14ac:dyDescent="0.2">
      <c r="D652" s="165"/>
    </row>
    <row r="653" spans="4:4" x14ac:dyDescent="0.2">
      <c r="D653" s="165"/>
    </row>
    <row r="654" spans="4:4" x14ac:dyDescent="0.2">
      <c r="D654" s="165"/>
    </row>
    <row r="655" spans="4:4" x14ac:dyDescent="0.2">
      <c r="D655" s="165"/>
    </row>
    <row r="656" spans="4:4" x14ac:dyDescent="0.2">
      <c r="D656" s="165"/>
    </row>
    <row r="657" spans="4:4" x14ac:dyDescent="0.2">
      <c r="D657" s="165"/>
    </row>
    <row r="658" spans="4:4" x14ac:dyDescent="0.2">
      <c r="D658" s="165"/>
    </row>
    <row r="659" spans="4:4" x14ac:dyDescent="0.2">
      <c r="D659" s="165"/>
    </row>
    <row r="660" spans="4:4" x14ac:dyDescent="0.2">
      <c r="D660" s="165"/>
    </row>
    <row r="661" spans="4:4" x14ac:dyDescent="0.2">
      <c r="D661" s="165"/>
    </row>
    <row r="662" spans="4:4" x14ac:dyDescent="0.2">
      <c r="D662" s="165"/>
    </row>
    <row r="663" spans="4:4" x14ac:dyDescent="0.2">
      <c r="D663" s="165"/>
    </row>
    <row r="664" spans="4:4" x14ac:dyDescent="0.2">
      <c r="D664" s="165"/>
    </row>
    <row r="665" spans="4:4" x14ac:dyDescent="0.2">
      <c r="D665" s="165"/>
    </row>
    <row r="666" spans="4:4" x14ac:dyDescent="0.2">
      <c r="D666" s="165"/>
    </row>
    <row r="667" spans="4:4" x14ac:dyDescent="0.2">
      <c r="D667" s="165"/>
    </row>
    <row r="668" spans="4:4" x14ac:dyDescent="0.2">
      <c r="D668" s="165"/>
    </row>
    <row r="669" spans="4:4" x14ac:dyDescent="0.2">
      <c r="D669" s="165"/>
    </row>
    <row r="670" spans="4:4" x14ac:dyDescent="0.2">
      <c r="D670" s="165"/>
    </row>
    <row r="671" spans="4:4" x14ac:dyDescent="0.2">
      <c r="D671" s="165"/>
    </row>
    <row r="672" spans="4:4" x14ac:dyDescent="0.2">
      <c r="D672" s="165"/>
    </row>
    <row r="673" spans="4:4" x14ac:dyDescent="0.2">
      <c r="D673" s="165"/>
    </row>
    <row r="674" spans="4:4" x14ac:dyDescent="0.2">
      <c r="D674" s="165"/>
    </row>
    <row r="675" spans="4:4" x14ac:dyDescent="0.2">
      <c r="D675" s="165"/>
    </row>
    <row r="676" spans="4:4" x14ac:dyDescent="0.2">
      <c r="D676" s="165"/>
    </row>
    <row r="677" spans="4:4" x14ac:dyDescent="0.2">
      <c r="D677" s="165"/>
    </row>
    <row r="678" spans="4:4" x14ac:dyDescent="0.2">
      <c r="D678" s="165"/>
    </row>
    <row r="679" spans="4:4" x14ac:dyDescent="0.2">
      <c r="D679" s="165"/>
    </row>
    <row r="680" spans="4:4" x14ac:dyDescent="0.2">
      <c r="D680" s="165"/>
    </row>
    <row r="681" spans="4:4" x14ac:dyDescent="0.2">
      <c r="D681" s="165"/>
    </row>
    <row r="682" spans="4:4" x14ac:dyDescent="0.2">
      <c r="D682" s="165"/>
    </row>
    <row r="683" spans="4:4" x14ac:dyDescent="0.2">
      <c r="D683" s="165"/>
    </row>
    <row r="684" spans="4:4" x14ac:dyDescent="0.2">
      <c r="D684" s="165"/>
    </row>
    <row r="685" spans="4:4" x14ac:dyDescent="0.2">
      <c r="D685" s="165"/>
    </row>
    <row r="686" spans="4:4" x14ac:dyDescent="0.2">
      <c r="D686" s="165"/>
    </row>
    <row r="687" spans="4:4" x14ac:dyDescent="0.2">
      <c r="D687" s="165"/>
    </row>
    <row r="688" spans="4:4" x14ac:dyDescent="0.2">
      <c r="D688" s="165"/>
    </row>
    <row r="689" spans="4:4" x14ac:dyDescent="0.2">
      <c r="D689" s="165"/>
    </row>
    <row r="690" spans="4:4" x14ac:dyDescent="0.2">
      <c r="D690" s="165"/>
    </row>
    <row r="691" spans="4:4" x14ac:dyDescent="0.2">
      <c r="D691" s="165"/>
    </row>
    <row r="692" spans="4:4" x14ac:dyDescent="0.2">
      <c r="D692" s="165"/>
    </row>
    <row r="693" spans="4:4" x14ac:dyDescent="0.2">
      <c r="D693" s="165"/>
    </row>
    <row r="694" spans="4:4" x14ac:dyDescent="0.2">
      <c r="D694" s="165"/>
    </row>
    <row r="695" spans="4:4" x14ac:dyDescent="0.2">
      <c r="D695" s="165"/>
    </row>
    <row r="696" spans="4:4" x14ac:dyDescent="0.2">
      <c r="D696" s="165"/>
    </row>
    <row r="697" spans="4:4" x14ac:dyDescent="0.2">
      <c r="D697" s="165"/>
    </row>
    <row r="698" spans="4:4" x14ac:dyDescent="0.2">
      <c r="D698" s="165"/>
    </row>
    <row r="699" spans="4:4" x14ac:dyDescent="0.2">
      <c r="D699" s="165"/>
    </row>
    <row r="700" spans="4:4" x14ac:dyDescent="0.2">
      <c r="D700" s="165"/>
    </row>
    <row r="701" spans="4:4" x14ac:dyDescent="0.2">
      <c r="D701" s="165"/>
    </row>
    <row r="702" spans="4:4" x14ac:dyDescent="0.2">
      <c r="D702" s="165"/>
    </row>
    <row r="703" spans="4:4" x14ac:dyDescent="0.2">
      <c r="D703" s="165"/>
    </row>
    <row r="704" spans="4:4" x14ac:dyDescent="0.2">
      <c r="D704" s="165"/>
    </row>
    <row r="705" spans="4:4" x14ac:dyDescent="0.2">
      <c r="D705" s="165"/>
    </row>
    <row r="706" spans="4:4" x14ac:dyDescent="0.2">
      <c r="D706" s="165"/>
    </row>
    <row r="707" spans="4:4" x14ac:dyDescent="0.2">
      <c r="D707" s="165"/>
    </row>
    <row r="708" spans="4:4" x14ac:dyDescent="0.2">
      <c r="D708" s="165"/>
    </row>
    <row r="709" spans="4:4" x14ac:dyDescent="0.2">
      <c r="D709" s="165"/>
    </row>
    <row r="710" spans="4:4" x14ac:dyDescent="0.2">
      <c r="D710" s="165"/>
    </row>
    <row r="711" spans="4:4" x14ac:dyDescent="0.2">
      <c r="D711" s="165"/>
    </row>
    <row r="712" spans="4:4" x14ac:dyDescent="0.2">
      <c r="D712" s="165"/>
    </row>
    <row r="713" spans="4:4" x14ac:dyDescent="0.2">
      <c r="D713" s="165"/>
    </row>
    <row r="714" spans="4:4" x14ac:dyDescent="0.2">
      <c r="D714" s="165"/>
    </row>
    <row r="715" spans="4:4" x14ac:dyDescent="0.2">
      <c r="D715" s="165"/>
    </row>
    <row r="716" spans="4:4" x14ac:dyDescent="0.2">
      <c r="D716" s="165"/>
    </row>
    <row r="717" spans="4:4" x14ac:dyDescent="0.2">
      <c r="D717" s="165"/>
    </row>
    <row r="718" spans="4:4" x14ac:dyDescent="0.2">
      <c r="D718" s="165"/>
    </row>
    <row r="719" spans="4:4" x14ac:dyDescent="0.2">
      <c r="D719" s="165"/>
    </row>
    <row r="720" spans="4:4" x14ac:dyDescent="0.2">
      <c r="D720" s="165"/>
    </row>
    <row r="721" spans="4:4" x14ac:dyDescent="0.2">
      <c r="D721" s="165"/>
    </row>
    <row r="722" spans="4:4" x14ac:dyDescent="0.2">
      <c r="D722" s="165"/>
    </row>
    <row r="723" spans="4:4" x14ac:dyDescent="0.2">
      <c r="D723" s="165"/>
    </row>
    <row r="724" spans="4:4" x14ac:dyDescent="0.2">
      <c r="D724" s="165"/>
    </row>
    <row r="725" spans="4:4" x14ac:dyDescent="0.2">
      <c r="D725" s="165"/>
    </row>
    <row r="726" spans="4:4" x14ac:dyDescent="0.2">
      <c r="D726" s="165"/>
    </row>
    <row r="727" spans="4:4" x14ac:dyDescent="0.2">
      <c r="D727" s="165"/>
    </row>
    <row r="728" spans="4:4" x14ac:dyDescent="0.2">
      <c r="D728" s="165"/>
    </row>
    <row r="729" spans="4:4" x14ac:dyDescent="0.2">
      <c r="D729" s="165"/>
    </row>
    <row r="730" spans="4:4" x14ac:dyDescent="0.2">
      <c r="D730" s="165"/>
    </row>
    <row r="731" spans="4:4" x14ac:dyDescent="0.2">
      <c r="D731" s="165"/>
    </row>
    <row r="732" spans="4:4" x14ac:dyDescent="0.2">
      <c r="D732" s="165"/>
    </row>
    <row r="733" spans="4:4" x14ac:dyDescent="0.2">
      <c r="D733" s="165"/>
    </row>
    <row r="734" spans="4:4" x14ac:dyDescent="0.2">
      <c r="D734" s="165"/>
    </row>
    <row r="735" spans="4:4" x14ac:dyDescent="0.2">
      <c r="D735" s="165"/>
    </row>
    <row r="736" spans="4:4" x14ac:dyDescent="0.2">
      <c r="D736" s="165"/>
    </row>
    <row r="737" spans="4:4" x14ac:dyDescent="0.2">
      <c r="D737" s="165"/>
    </row>
    <row r="738" spans="4:4" x14ac:dyDescent="0.2">
      <c r="D738" s="165"/>
    </row>
    <row r="739" spans="4:4" x14ac:dyDescent="0.2">
      <c r="D739" s="165"/>
    </row>
    <row r="740" spans="4:4" x14ac:dyDescent="0.2">
      <c r="D740" s="165"/>
    </row>
    <row r="741" spans="4:4" x14ac:dyDescent="0.2">
      <c r="D741" s="165"/>
    </row>
    <row r="742" spans="4:4" x14ac:dyDescent="0.2">
      <c r="D742" s="165"/>
    </row>
    <row r="743" spans="4:4" x14ac:dyDescent="0.2">
      <c r="D743" s="165"/>
    </row>
    <row r="744" spans="4:4" x14ac:dyDescent="0.2">
      <c r="D744" s="165"/>
    </row>
    <row r="745" spans="4:4" x14ac:dyDescent="0.2">
      <c r="D745" s="165"/>
    </row>
    <row r="746" spans="4:4" x14ac:dyDescent="0.2">
      <c r="D746" s="165"/>
    </row>
    <row r="747" spans="4:4" x14ac:dyDescent="0.2">
      <c r="D747" s="165"/>
    </row>
    <row r="748" spans="4:4" x14ac:dyDescent="0.2">
      <c r="D748" s="165"/>
    </row>
    <row r="749" spans="4:4" x14ac:dyDescent="0.2">
      <c r="D749" s="165"/>
    </row>
    <row r="750" spans="4:4" x14ac:dyDescent="0.2">
      <c r="D750" s="165"/>
    </row>
    <row r="751" spans="4:4" x14ac:dyDescent="0.2">
      <c r="D751" s="165"/>
    </row>
    <row r="752" spans="4:4" x14ac:dyDescent="0.2">
      <c r="D752" s="165"/>
    </row>
    <row r="753" spans="4:4" x14ac:dyDescent="0.2">
      <c r="D753" s="165"/>
    </row>
    <row r="754" spans="4:4" x14ac:dyDescent="0.2">
      <c r="D754" s="165"/>
    </row>
    <row r="755" spans="4:4" x14ac:dyDescent="0.2">
      <c r="D755" s="165"/>
    </row>
    <row r="756" spans="4:4" x14ac:dyDescent="0.2">
      <c r="D756" s="165"/>
    </row>
    <row r="757" spans="4:4" x14ac:dyDescent="0.2">
      <c r="D757" s="165"/>
    </row>
    <row r="758" spans="4:4" x14ac:dyDescent="0.2">
      <c r="D758" s="165"/>
    </row>
    <row r="759" spans="4:4" x14ac:dyDescent="0.2">
      <c r="D759" s="165"/>
    </row>
    <row r="760" spans="4:4" x14ac:dyDescent="0.2">
      <c r="D760" s="165"/>
    </row>
    <row r="761" spans="4:4" x14ac:dyDescent="0.2">
      <c r="D761" s="165"/>
    </row>
    <row r="762" spans="4:4" x14ac:dyDescent="0.2">
      <c r="D762" s="165"/>
    </row>
    <row r="763" spans="4:4" x14ac:dyDescent="0.2">
      <c r="D763" s="165"/>
    </row>
    <row r="764" spans="4:4" x14ac:dyDescent="0.2">
      <c r="D764" s="165"/>
    </row>
    <row r="765" spans="4:4" x14ac:dyDescent="0.2">
      <c r="D765" s="165"/>
    </row>
    <row r="766" spans="4:4" x14ac:dyDescent="0.2">
      <c r="D766" s="165"/>
    </row>
    <row r="767" spans="4:4" x14ac:dyDescent="0.2">
      <c r="D767" s="165"/>
    </row>
    <row r="768" spans="4:4" x14ac:dyDescent="0.2">
      <c r="D768" s="165"/>
    </row>
    <row r="769" spans="4:4" x14ac:dyDescent="0.2">
      <c r="D769" s="165"/>
    </row>
    <row r="770" spans="4:4" x14ac:dyDescent="0.2">
      <c r="D770" s="165"/>
    </row>
    <row r="771" spans="4:4" x14ac:dyDescent="0.2">
      <c r="D771" s="165"/>
    </row>
    <row r="772" spans="4:4" x14ac:dyDescent="0.2">
      <c r="D772" s="165"/>
    </row>
    <row r="773" spans="4:4" x14ac:dyDescent="0.2">
      <c r="D773" s="165"/>
    </row>
    <row r="774" spans="4:4" x14ac:dyDescent="0.2">
      <c r="D774" s="165"/>
    </row>
    <row r="775" spans="4:4" x14ac:dyDescent="0.2">
      <c r="D775" s="165"/>
    </row>
    <row r="776" spans="4:4" x14ac:dyDescent="0.2">
      <c r="D776" s="165"/>
    </row>
    <row r="777" spans="4:4" x14ac:dyDescent="0.2">
      <c r="D777" s="165"/>
    </row>
    <row r="778" spans="4:4" x14ac:dyDescent="0.2">
      <c r="D778" s="165"/>
    </row>
    <row r="779" spans="4:4" x14ac:dyDescent="0.2">
      <c r="D779" s="165"/>
    </row>
    <row r="780" spans="4:4" x14ac:dyDescent="0.2">
      <c r="D780" s="165"/>
    </row>
    <row r="781" spans="4:4" x14ac:dyDescent="0.2">
      <c r="D781" s="165"/>
    </row>
    <row r="782" spans="4:4" x14ac:dyDescent="0.2">
      <c r="D782" s="165"/>
    </row>
    <row r="783" spans="4:4" x14ac:dyDescent="0.2">
      <c r="D783" s="165"/>
    </row>
    <row r="784" spans="4:4" x14ac:dyDescent="0.2">
      <c r="D784" s="165"/>
    </row>
    <row r="785" spans="4:4" x14ac:dyDescent="0.2">
      <c r="D785" s="165"/>
    </row>
    <row r="786" spans="4:4" x14ac:dyDescent="0.2">
      <c r="D786" s="165"/>
    </row>
    <row r="787" spans="4:4" x14ac:dyDescent="0.2">
      <c r="D787" s="165"/>
    </row>
    <row r="788" spans="4:4" x14ac:dyDescent="0.2">
      <c r="D788" s="165"/>
    </row>
    <row r="789" spans="4:4" x14ac:dyDescent="0.2">
      <c r="D789" s="165"/>
    </row>
    <row r="790" spans="4:4" x14ac:dyDescent="0.2">
      <c r="D790" s="165"/>
    </row>
    <row r="791" spans="4:4" x14ac:dyDescent="0.2">
      <c r="D791" s="165"/>
    </row>
    <row r="792" spans="4:4" x14ac:dyDescent="0.2">
      <c r="D792" s="165"/>
    </row>
    <row r="793" spans="4:4" x14ac:dyDescent="0.2">
      <c r="D793" s="165"/>
    </row>
    <row r="794" spans="4:4" x14ac:dyDescent="0.2">
      <c r="D794" s="165"/>
    </row>
    <row r="795" spans="4:4" x14ac:dyDescent="0.2">
      <c r="D795" s="165"/>
    </row>
    <row r="796" spans="4:4" x14ac:dyDescent="0.2">
      <c r="D796" s="165"/>
    </row>
    <row r="797" spans="4:4" x14ac:dyDescent="0.2">
      <c r="D797" s="165"/>
    </row>
    <row r="798" spans="4:4" x14ac:dyDescent="0.2">
      <c r="D798" s="165"/>
    </row>
    <row r="799" spans="4:4" x14ac:dyDescent="0.2">
      <c r="D799" s="165"/>
    </row>
    <row r="800" spans="4:4" x14ac:dyDescent="0.2">
      <c r="D800" s="165"/>
    </row>
    <row r="801" spans="4:4" x14ac:dyDescent="0.2">
      <c r="D801" s="165"/>
    </row>
    <row r="802" spans="4:4" x14ac:dyDescent="0.2">
      <c r="D802" s="165"/>
    </row>
    <row r="803" spans="4:4" x14ac:dyDescent="0.2">
      <c r="D803" s="165"/>
    </row>
    <row r="804" spans="4:4" x14ac:dyDescent="0.2">
      <c r="D804" s="165"/>
    </row>
    <row r="805" spans="4:4" x14ac:dyDescent="0.2">
      <c r="D805" s="165"/>
    </row>
    <row r="806" spans="4:4" x14ac:dyDescent="0.2">
      <c r="D806" s="165"/>
    </row>
    <row r="807" spans="4:4" x14ac:dyDescent="0.2">
      <c r="D807" s="165"/>
    </row>
    <row r="808" spans="4:4" x14ac:dyDescent="0.2">
      <c r="D808" s="165"/>
    </row>
    <row r="809" spans="4:4" x14ac:dyDescent="0.2">
      <c r="D809" s="165"/>
    </row>
    <row r="810" spans="4:4" x14ac:dyDescent="0.2">
      <c r="D810" s="165"/>
    </row>
    <row r="811" spans="4:4" x14ac:dyDescent="0.2">
      <c r="D811" s="165"/>
    </row>
    <row r="812" spans="4:4" x14ac:dyDescent="0.2">
      <c r="D812" s="165"/>
    </row>
    <row r="813" spans="4:4" x14ac:dyDescent="0.2">
      <c r="D813" s="165"/>
    </row>
    <row r="814" spans="4:4" x14ac:dyDescent="0.2">
      <c r="D814" s="165"/>
    </row>
    <row r="815" spans="4:4" x14ac:dyDescent="0.2">
      <c r="D815" s="165"/>
    </row>
    <row r="816" spans="4:4" x14ac:dyDescent="0.2">
      <c r="D816" s="165"/>
    </row>
    <row r="817" spans="4:4" x14ac:dyDescent="0.2">
      <c r="D817" s="165"/>
    </row>
    <row r="818" spans="4:4" x14ac:dyDescent="0.2">
      <c r="D818" s="165"/>
    </row>
    <row r="819" spans="4:4" x14ac:dyDescent="0.2">
      <c r="D819" s="165"/>
    </row>
    <row r="820" spans="4:4" x14ac:dyDescent="0.2">
      <c r="D820" s="165"/>
    </row>
    <row r="821" spans="4:4" x14ac:dyDescent="0.2">
      <c r="D821" s="165"/>
    </row>
    <row r="822" spans="4:4" x14ac:dyDescent="0.2">
      <c r="D822" s="165"/>
    </row>
    <row r="823" spans="4:4" x14ac:dyDescent="0.2">
      <c r="D823" s="165"/>
    </row>
    <row r="824" spans="4:4" x14ac:dyDescent="0.2">
      <c r="D824" s="165"/>
    </row>
    <row r="825" spans="4:4" x14ac:dyDescent="0.2">
      <c r="D825" s="165"/>
    </row>
    <row r="826" spans="4:4" x14ac:dyDescent="0.2">
      <c r="D826" s="165"/>
    </row>
    <row r="827" spans="4:4" x14ac:dyDescent="0.2">
      <c r="D827" s="165"/>
    </row>
    <row r="828" spans="4:4" x14ac:dyDescent="0.2">
      <c r="D828" s="165"/>
    </row>
    <row r="829" spans="4:4" x14ac:dyDescent="0.2">
      <c r="D829" s="165"/>
    </row>
    <row r="830" spans="4:4" x14ac:dyDescent="0.2">
      <c r="D830" s="165"/>
    </row>
    <row r="831" spans="4:4" x14ac:dyDescent="0.2">
      <c r="D831" s="165"/>
    </row>
    <row r="832" spans="4:4" x14ac:dyDescent="0.2">
      <c r="D832" s="165"/>
    </row>
    <row r="833" spans="4:4" x14ac:dyDescent="0.2">
      <c r="D833" s="165"/>
    </row>
    <row r="834" spans="4:4" x14ac:dyDescent="0.2">
      <c r="D834" s="165"/>
    </row>
    <row r="835" spans="4:4" x14ac:dyDescent="0.2">
      <c r="D835" s="165"/>
    </row>
    <row r="836" spans="4:4" x14ac:dyDescent="0.2">
      <c r="D836" s="165"/>
    </row>
    <row r="837" spans="4:4" x14ac:dyDescent="0.2">
      <c r="D837" s="165"/>
    </row>
    <row r="838" spans="4:4" x14ac:dyDescent="0.2">
      <c r="D838" s="165"/>
    </row>
    <row r="839" spans="4:4" x14ac:dyDescent="0.2">
      <c r="D839" s="165"/>
    </row>
    <row r="840" spans="4:4" x14ac:dyDescent="0.2">
      <c r="D840" s="165"/>
    </row>
    <row r="841" spans="4:4" x14ac:dyDescent="0.2">
      <c r="D841" s="165"/>
    </row>
    <row r="842" spans="4:4" x14ac:dyDescent="0.2">
      <c r="D842" s="165"/>
    </row>
    <row r="843" spans="4:4" x14ac:dyDescent="0.2">
      <c r="D843" s="165"/>
    </row>
    <row r="844" spans="4:4" x14ac:dyDescent="0.2">
      <c r="D844" s="165"/>
    </row>
    <row r="845" spans="4:4" x14ac:dyDescent="0.2">
      <c r="D845" s="165"/>
    </row>
    <row r="846" spans="4:4" x14ac:dyDescent="0.2">
      <c r="D846" s="165"/>
    </row>
    <row r="847" spans="4:4" x14ac:dyDescent="0.2">
      <c r="D847" s="165"/>
    </row>
    <row r="848" spans="4:4" x14ac:dyDescent="0.2">
      <c r="D848" s="165"/>
    </row>
    <row r="849" spans="4:4" x14ac:dyDescent="0.2">
      <c r="D849" s="165"/>
    </row>
    <row r="850" spans="4:4" x14ac:dyDescent="0.2">
      <c r="D850" s="165"/>
    </row>
    <row r="851" spans="4:4" x14ac:dyDescent="0.2">
      <c r="D851" s="165"/>
    </row>
    <row r="852" spans="4:4" x14ac:dyDescent="0.2">
      <c r="D852" s="165"/>
    </row>
    <row r="853" spans="4:4" x14ac:dyDescent="0.2">
      <c r="D853" s="165"/>
    </row>
    <row r="854" spans="4:4" x14ac:dyDescent="0.2">
      <c r="D854" s="165"/>
    </row>
    <row r="855" spans="4:4" x14ac:dyDescent="0.2">
      <c r="D855" s="165"/>
    </row>
    <row r="856" spans="4:4" x14ac:dyDescent="0.2">
      <c r="D856" s="165"/>
    </row>
    <row r="857" spans="4:4" x14ac:dyDescent="0.2">
      <c r="D857" s="165"/>
    </row>
    <row r="858" spans="4:4" x14ac:dyDescent="0.2">
      <c r="D858" s="165"/>
    </row>
    <row r="859" spans="4:4" x14ac:dyDescent="0.2">
      <c r="D859" s="165"/>
    </row>
    <row r="860" spans="4:4" x14ac:dyDescent="0.2">
      <c r="D860" s="165"/>
    </row>
    <row r="861" spans="4:4" x14ac:dyDescent="0.2">
      <c r="D861" s="165"/>
    </row>
    <row r="862" spans="4:4" x14ac:dyDescent="0.2">
      <c r="D862" s="165"/>
    </row>
    <row r="863" spans="4:4" x14ac:dyDescent="0.2">
      <c r="D863" s="165"/>
    </row>
    <row r="864" spans="4:4" x14ac:dyDescent="0.2">
      <c r="D864" s="165"/>
    </row>
    <row r="865" spans="4:4" x14ac:dyDescent="0.2">
      <c r="D865" s="165"/>
    </row>
    <row r="866" spans="4:4" x14ac:dyDescent="0.2">
      <c r="D866" s="165"/>
    </row>
    <row r="867" spans="4:4" x14ac:dyDescent="0.2">
      <c r="D867" s="165"/>
    </row>
    <row r="868" spans="4:4" x14ac:dyDescent="0.2">
      <c r="D868" s="165"/>
    </row>
    <row r="869" spans="4:4" x14ac:dyDescent="0.2">
      <c r="D869" s="165"/>
    </row>
    <row r="870" spans="4:4" x14ac:dyDescent="0.2">
      <c r="D870" s="165"/>
    </row>
    <row r="871" spans="4:4" x14ac:dyDescent="0.2">
      <c r="D871" s="165"/>
    </row>
    <row r="872" spans="4:4" x14ac:dyDescent="0.2">
      <c r="D872" s="165"/>
    </row>
    <row r="873" spans="4:4" x14ac:dyDescent="0.2">
      <c r="D873" s="165"/>
    </row>
    <row r="874" spans="4:4" x14ac:dyDescent="0.2">
      <c r="D874" s="165"/>
    </row>
    <row r="875" spans="4:4" x14ac:dyDescent="0.2">
      <c r="D875" s="165"/>
    </row>
    <row r="876" spans="4:4" x14ac:dyDescent="0.2">
      <c r="D876" s="165"/>
    </row>
    <row r="877" spans="4:4" x14ac:dyDescent="0.2">
      <c r="D877" s="165"/>
    </row>
    <row r="878" spans="4:4" x14ac:dyDescent="0.2">
      <c r="D878" s="165"/>
    </row>
    <row r="879" spans="4:4" x14ac:dyDescent="0.2">
      <c r="D879" s="165"/>
    </row>
    <row r="880" spans="4:4" x14ac:dyDescent="0.2">
      <c r="D880" s="165"/>
    </row>
    <row r="881" spans="4:4" x14ac:dyDescent="0.2">
      <c r="D881" s="165"/>
    </row>
    <row r="882" spans="4:4" x14ac:dyDescent="0.2">
      <c r="D882" s="165"/>
    </row>
    <row r="883" spans="4:4" x14ac:dyDescent="0.2">
      <c r="D883" s="165"/>
    </row>
    <row r="884" spans="4:4" x14ac:dyDescent="0.2">
      <c r="D884" s="165"/>
    </row>
    <row r="885" spans="4:4" x14ac:dyDescent="0.2">
      <c r="D885" s="165"/>
    </row>
    <row r="886" spans="4:4" x14ac:dyDescent="0.2">
      <c r="D886" s="165"/>
    </row>
    <row r="887" spans="4:4" x14ac:dyDescent="0.2">
      <c r="D887" s="165"/>
    </row>
    <row r="888" spans="4:4" x14ac:dyDescent="0.2">
      <c r="D888" s="165"/>
    </row>
    <row r="889" spans="4:4" x14ac:dyDescent="0.2">
      <c r="D889" s="165"/>
    </row>
    <row r="890" spans="4:4" x14ac:dyDescent="0.2">
      <c r="D890" s="165"/>
    </row>
    <row r="891" spans="4:4" x14ac:dyDescent="0.2">
      <c r="D891" s="165"/>
    </row>
    <row r="892" spans="4:4" x14ac:dyDescent="0.2">
      <c r="D892" s="165"/>
    </row>
    <row r="893" spans="4:4" x14ac:dyDescent="0.2">
      <c r="D893" s="165"/>
    </row>
    <row r="894" spans="4:4" x14ac:dyDescent="0.2">
      <c r="D894" s="165"/>
    </row>
    <row r="895" spans="4:4" x14ac:dyDescent="0.2">
      <c r="D895" s="165"/>
    </row>
    <row r="896" spans="4:4" x14ac:dyDescent="0.2">
      <c r="D896" s="165"/>
    </row>
    <row r="897" spans="4:4" x14ac:dyDescent="0.2">
      <c r="D897" s="165"/>
    </row>
    <row r="898" spans="4:4" x14ac:dyDescent="0.2">
      <c r="D898" s="165"/>
    </row>
    <row r="899" spans="4:4" x14ac:dyDescent="0.2">
      <c r="D899" s="165"/>
    </row>
    <row r="900" spans="4:4" x14ac:dyDescent="0.2">
      <c r="D900" s="165"/>
    </row>
    <row r="901" spans="4:4" x14ac:dyDescent="0.2">
      <c r="D901" s="165"/>
    </row>
    <row r="902" spans="4:4" x14ac:dyDescent="0.2">
      <c r="D902" s="165"/>
    </row>
    <row r="903" spans="4:4" x14ac:dyDescent="0.2">
      <c r="D903" s="165"/>
    </row>
    <row r="904" spans="4:4" x14ac:dyDescent="0.2">
      <c r="D904" s="165"/>
    </row>
    <row r="905" spans="4:4" x14ac:dyDescent="0.2">
      <c r="D905" s="165"/>
    </row>
    <row r="906" spans="4:4" x14ac:dyDescent="0.2">
      <c r="D906" s="165"/>
    </row>
    <row r="907" spans="4:4" x14ac:dyDescent="0.2">
      <c r="D907" s="165"/>
    </row>
    <row r="908" spans="4:4" x14ac:dyDescent="0.2">
      <c r="D908" s="165"/>
    </row>
    <row r="909" spans="4:4" x14ac:dyDescent="0.2">
      <c r="D909" s="165"/>
    </row>
    <row r="910" spans="4:4" x14ac:dyDescent="0.2">
      <c r="D910" s="165"/>
    </row>
    <row r="911" spans="4:4" x14ac:dyDescent="0.2">
      <c r="D911" s="165"/>
    </row>
    <row r="912" spans="4:4" x14ac:dyDescent="0.2">
      <c r="D912" s="165"/>
    </row>
    <row r="913" spans="4:4" x14ac:dyDescent="0.2">
      <c r="D913" s="165"/>
    </row>
    <row r="914" spans="4:4" x14ac:dyDescent="0.2">
      <c r="D914" s="165"/>
    </row>
    <row r="915" spans="4:4" x14ac:dyDescent="0.2">
      <c r="D915" s="165"/>
    </row>
    <row r="916" spans="4:4" x14ac:dyDescent="0.2">
      <c r="D916" s="165"/>
    </row>
    <row r="917" spans="4:4" x14ac:dyDescent="0.2">
      <c r="D917" s="165"/>
    </row>
    <row r="918" spans="4:4" x14ac:dyDescent="0.2">
      <c r="D918" s="165"/>
    </row>
    <row r="919" spans="4:4" x14ac:dyDescent="0.2">
      <c r="D919" s="165"/>
    </row>
    <row r="920" spans="4:4" x14ac:dyDescent="0.2">
      <c r="D920" s="165"/>
    </row>
    <row r="921" spans="4:4" x14ac:dyDescent="0.2">
      <c r="D921" s="165"/>
    </row>
    <row r="922" spans="4:4" x14ac:dyDescent="0.2">
      <c r="D922" s="165"/>
    </row>
    <row r="923" spans="4:4" x14ac:dyDescent="0.2">
      <c r="D923" s="165"/>
    </row>
    <row r="924" spans="4:4" x14ac:dyDescent="0.2">
      <c r="D924" s="165"/>
    </row>
    <row r="925" spans="4:4" x14ac:dyDescent="0.2">
      <c r="D925" s="165"/>
    </row>
    <row r="926" spans="4:4" x14ac:dyDescent="0.2">
      <c r="D926" s="165"/>
    </row>
    <row r="927" spans="4:4" x14ac:dyDescent="0.2">
      <c r="D927" s="165"/>
    </row>
    <row r="928" spans="4:4" x14ac:dyDescent="0.2">
      <c r="D928" s="165"/>
    </row>
    <row r="929" spans="4:4" x14ac:dyDescent="0.2">
      <c r="D929" s="165"/>
    </row>
    <row r="930" spans="4:4" x14ac:dyDescent="0.2">
      <c r="D930" s="165"/>
    </row>
    <row r="931" spans="4:4" x14ac:dyDescent="0.2">
      <c r="D931" s="165"/>
    </row>
    <row r="932" spans="4:4" x14ac:dyDescent="0.2">
      <c r="D932" s="165"/>
    </row>
    <row r="933" spans="4:4" x14ac:dyDescent="0.2">
      <c r="D933" s="165"/>
    </row>
    <row r="934" spans="4:4" x14ac:dyDescent="0.2">
      <c r="D934" s="165"/>
    </row>
    <row r="935" spans="4:4" x14ac:dyDescent="0.2">
      <c r="D935" s="165"/>
    </row>
    <row r="936" spans="4:4" x14ac:dyDescent="0.2">
      <c r="D936" s="165"/>
    </row>
    <row r="937" spans="4:4" x14ac:dyDescent="0.2">
      <c r="D937" s="165"/>
    </row>
    <row r="938" spans="4:4" x14ac:dyDescent="0.2">
      <c r="D938" s="165"/>
    </row>
    <row r="939" spans="4:4" x14ac:dyDescent="0.2">
      <c r="D939" s="165"/>
    </row>
    <row r="940" spans="4:4" x14ac:dyDescent="0.2">
      <c r="D940" s="165"/>
    </row>
    <row r="941" spans="4:4" x14ac:dyDescent="0.2">
      <c r="D941" s="165"/>
    </row>
    <row r="942" spans="4:4" x14ac:dyDescent="0.2">
      <c r="D942" s="165"/>
    </row>
    <row r="943" spans="4:4" x14ac:dyDescent="0.2">
      <c r="D943" s="165"/>
    </row>
    <row r="944" spans="4:4" x14ac:dyDescent="0.2">
      <c r="D944" s="165"/>
    </row>
    <row r="945" spans="4:4" x14ac:dyDescent="0.2">
      <c r="D945" s="165"/>
    </row>
    <row r="946" spans="4:4" x14ac:dyDescent="0.2">
      <c r="D946" s="165"/>
    </row>
    <row r="947" spans="4:4" x14ac:dyDescent="0.2">
      <c r="D947" s="165"/>
    </row>
    <row r="948" spans="4:4" x14ac:dyDescent="0.2">
      <c r="D948" s="165"/>
    </row>
    <row r="949" spans="4:4" x14ac:dyDescent="0.2">
      <c r="D949" s="165"/>
    </row>
    <row r="950" spans="4:4" x14ac:dyDescent="0.2">
      <c r="D950" s="165"/>
    </row>
    <row r="951" spans="4:4" x14ac:dyDescent="0.2">
      <c r="D951" s="165"/>
    </row>
    <row r="952" spans="4:4" x14ac:dyDescent="0.2">
      <c r="D952" s="165"/>
    </row>
    <row r="953" spans="4:4" x14ac:dyDescent="0.2">
      <c r="D953" s="165"/>
    </row>
    <row r="954" spans="4:4" x14ac:dyDescent="0.2">
      <c r="D954" s="165"/>
    </row>
    <row r="955" spans="4:4" x14ac:dyDescent="0.2">
      <c r="D955" s="165"/>
    </row>
    <row r="956" spans="4:4" x14ac:dyDescent="0.2">
      <c r="D956" s="165"/>
    </row>
    <row r="957" spans="4:4" x14ac:dyDescent="0.2">
      <c r="D957" s="165"/>
    </row>
    <row r="958" spans="4:4" x14ac:dyDescent="0.2">
      <c r="D958" s="165"/>
    </row>
    <row r="959" spans="4:4" x14ac:dyDescent="0.2">
      <c r="D959" s="165"/>
    </row>
    <row r="960" spans="4:4" x14ac:dyDescent="0.2">
      <c r="D960" s="165"/>
    </row>
    <row r="961" spans="4:4" x14ac:dyDescent="0.2">
      <c r="D961" s="165"/>
    </row>
    <row r="962" spans="4:4" x14ac:dyDescent="0.2">
      <c r="D962" s="165"/>
    </row>
    <row r="963" spans="4:4" x14ac:dyDescent="0.2">
      <c r="D963" s="165"/>
    </row>
    <row r="964" spans="4:4" x14ac:dyDescent="0.2">
      <c r="D964" s="165"/>
    </row>
    <row r="965" spans="4:4" x14ac:dyDescent="0.2">
      <c r="D965" s="165"/>
    </row>
    <row r="966" spans="4:4" x14ac:dyDescent="0.2">
      <c r="D966" s="165"/>
    </row>
    <row r="967" spans="4:4" x14ac:dyDescent="0.2">
      <c r="D967" s="165"/>
    </row>
    <row r="968" spans="4:4" x14ac:dyDescent="0.2">
      <c r="D968" s="165"/>
    </row>
    <row r="969" spans="4:4" x14ac:dyDescent="0.2">
      <c r="D969" s="165"/>
    </row>
    <row r="970" spans="4:4" x14ac:dyDescent="0.2">
      <c r="D970" s="165"/>
    </row>
    <row r="971" spans="4:4" x14ac:dyDescent="0.2">
      <c r="D971" s="165"/>
    </row>
    <row r="972" spans="4:4" x14ac:dyDescent="0.2">
      <c r="D972" s="165"/>
    </row>
    <row r="973" spans="4:4" x14ac:dyDescent="0.2">
      <c r="D973" s="165"/>
    </row>
    <row r="974" spans="4:4" x14ac:dyDescent="0.2">
      <c r="D974" s="165"/>
    </row>
    <row r="975" spans="4:4" x14ac:dyDescent="0.2">
      <c r="D975" s="165"/>
    </row>
    <row r="976" spans="4:4" x14ac:dyDescent="0.2">
      <c r="D976" s="165"/>
    </row>
    <row r="977" spans="4:4" x14ac:dyDescent="0.2">
      <c r="D977" s="165"/>
    </row>
    <row r="978" spans="4:4" x14ac:dyDescent="0.2">
      <c r="D978" s="165"/>
    </row>
    <row r="979" spans="4:4" x14ac:dyDescent="0.2">
      <c r="D979" s="165"/>
    </row>
    <row r="980" spans="4:4" x14ac:dyDescent="0.2">
      <c r="D980" s="165"/>
    </row>
    <row r="981" spans="4:4" x14ac:dyDescent="0.2">
      <c r="D981" s="165"/>
    </row>
    <row r="982" spans="4:4" x14ac:dyDescent="0.2">
      <c r="D982" s="165"/>
    </row>
    <row r="983" spans="4:4" x14ac:dyDescent="0.2">
      <c r="D983" s="165"/>
    </row>
    <row r="984" spans="4:4" x14ac:dyDescent="0.2">
      <c r="D984" s="165"/>
    </row>
    <row r="985" spans="4:4" x14ac:dyDescent="0.2">
      <c r="D985" s="165"/>
    </row>
    <row r="986" spans="4:4" x14ac:dyDescent="0.2">
      <c r="D986" s="165"/>
    </row>
    <row r="987" spans="4:4" x14ac:dyDescent="0.2">
      <c r="D987" s="165"/>
    </row>
    <row r="988" spans="4:4" x14ac:dyDescent="0.2">
      <c r="D988" s="165"/>
    </row>
    <row r="989" spans="4:4" x14ac:dyDescent="0.2">
      <c r="D989" s="165"/>
    </row>
    <row r="990" spans="4:4" x14ac:dyDescent="0.2">
      <c r="D990" s="165"/>
    </row>
    <row r="991" spans="4:4" x14ac:dyDescent="0.2">
      <c r="D991" s="165"/>
    </row>
    <row r="992" spans="4:4" x14ac:dyDescent="0.2">
      <c r="D992" s="165"/>
    </row>
    <row r="993" spans="4:4" x14ac:dyDescent="0.2">
      <c r="D993" s="165"/>
    </row>
    <row r="994" spans="4:4" x14ac:dyDescent="0.2">
      <c r="D994" s="165"/>
    </row>
    <row r="995" spans="4:4" x14ac:dyDescent="0.2">
      <c r="D995" s="165"/>
    </row>
    <row r="996" spans="4:4" x14ac:dyDescent="0.2">
      <c r="D996" s="165"/>
    </row>
    <row r="997" spans="4:4" x14ac:dyDescent="0.2">
      <c r="D997" s="165"/>
    </row>
    <row r="998" spans="4:4" x14ac:dyDescent="0.2">
      <c r="D998" s="165"/>
    </row>
    <row r="999" spans="4:4" x14ac:dyDescent="0.2">
      <c r="D999" s="165"/>
    </row>
    <row r="1000" spans="4:4" x14ac:dyDescent="0.2">
      <c r="D1000" s="165"/>
    </row>
    <row r="1001" spans="4:4" x14ac:dyDescent="0.2">
      <c r="D1001" s="165"/>
    </row>
    <row r="1002" spans="4:4" x14ac:dyDescent="0.2">
      <c r="D1002" s="165"/>
    </row>
    <row r="1003" spans="4:4" x14ac:dyDescent="0.2">
      <c r="D1003" s="165"/>
    </row>
    <row r="1004" spans="4:4" x14ac:dyDescent="0.2">
      <c r="D1004" s="165"/>
    </row>
    <row r="1005" spans="4:4" x14ac:dyDescent="0.2">
      <c r="D1005" s="165"/>
    </row>
    <row r="1006" spans="4:4" x14ac:dyDescent="0.2">
      <c r="D1006" s="165"/>
    </row>
    <row r="1007" spans="4:4" x14ac:dyDescent="0.2">
      <c r="D1007" s="165"/>
    </row>
    <row r="1008" spans="4:4" x14ac:dyDescent="0.2">
      <c r="D1008" s="165"/>
    </row>
    <row r="1009" spans="4:4" x14ac:dyDescent="0.2">
      <c r="D1009" s="165"/>
    </row>
    <row r="1010" spans="4:4" x14ac:dyDescent="0.2">
      <c r="D1010" s="165"/>
    </row>
    <row r="1011" spans="4:4" x14ac:dyDescent="0.2">
      <c r="D1011" s="165"/>
    </row>
    <row r="1012" spans="4:4" x14ac:dyDescent="0.2">
      <c r="D1012" s="165"/>
    </row>
    <row r="1013" spans="4:4" x14ac:dyDescent="0.2">
      <c r="D1013" s="165"/>
    </row>
    <row r="1014" spans="4:4" x14ac:dyDescent="0.2">
      <c r="D1014" s="165"/>
    </row>
    <row r="1015" spans="4:4" x14ac:dyDescent="0.2">
      <c r="D1015" s="165"/>
    </row>
    <row r="1016" spans="4:4" x14ac:dyDescent="0.2">
      <c r="D1016" s="165"/>
    </row>
    <row r="1017" spans="4:4" x14ac:dyDescent="0.2">
      <c r="D1017" s="165"/>
    </row>
    <row r="1018" spans="4:4" x14ac:dyDescent="0.2">
      <c r="D1018" s="165"/>
    </row>
    <row r="1019" spans="4:4" x14ac:dyDescent="0.2">
      <c r="D1019" s="165"/>
    </row>
    <row r="1020" spans="4:4" x14ac:dyDescent="0.2">
      <c r="D1020" s="165"/>
    </row>
    <row r="1021" spans="4:4" x14ac:dyDescent="0.2">
      <c r="D1021" s="165"/>
    </row>
    <row r="1022" spans="4:4" x14ac:dyDescent="0.2">
      <c r="D1022" s="165"/>
    </row>
    <row r="1023" spans="4:4" x14ac:dyDescent="0.2">
      <c r="D1023" s="165"/>
    </row>
    <row r="1024" spans="4:4" x14ac:dyDescent="0.2">
      <c r="D1024" s="165"/>
    </row>
    <row r="1025" spans="4:4" x14ac:dyDescent="0.2">
      <c r="D1025" s="165"/>
    </row>
    <row r="1026" spans="4:4" x14ac:dyDescent="0.2">
      <c r="D1026" s="165"/>
    </row>
    <row r="1027" spans="4:4" x14ac:dyDescent="0.2">
      <c r="D1027" s="165"/>
    </row>
    <row r="1028" spans="4:4" x14ac:dyDescent="0.2">
      <c r="D1028" s="165"/>
    </row>
    <row r="1029" spans="4:4" x14ac:dyDescent="0.2">
      <c r="D1029" s="165"/>
    </row>
    <row r="1030" spans="4:4" x14ac:dyDescent="0.2">
      <c r="D1030" s="165"/>
    </row>
    <row r="1031" spans="4:4" x14ac:dyDescent="0.2">
      <c r="D1031" s="165"/>
    </row>
    <row r="1032" spans="4:4" x14ac:dyDescent="0.2">
      <c r="D1032" s="165"/>
    </row>
    <row r="1033" spans="4:4" x14ac:dyDescent="0.2">
      <c r="D1033" s="165"/>
    </row>
    <row r="1034" spans="4:4" x14ac:dyDescent="0.2">
      <c r="D1034" s="165"/>
    </row>
    <row r="1035" spans="4:4" x14ac:dyDescent="0.2">
      <c r="D1035" s="165"/>
    </row>
    <row r="1036" spans="4:4" x14ac:dyDescent="0.2">
      <c r="D1036" s="165"/>
    </row>
    <row r="1037" spans="4:4" x14ac:dyDescent="0.2">
      <c r="D1037" s="165"/>
    </row>
    <row r="1038" spans="4:4" x14ac:dyDescent="0.2">
      <c r="D1038" s="165"/>
    </row>
    <row r="1039" spans="4:4" x14ac:dyDescent="0.2">
      <c r="D1039" s="165"/>
    </row>
    <row r="1040" spans="4:4" x14ac:dyDescent="0.2">
      <c r="D1040" s="165"/>
    </row>
    <row r="1041" spans="4:4" x14ac:dyDescent="0.2">
      <c r="D1041" s="165"/>
    </row>
    <row r="1042" spans="4:4" x14ac:dyDescent="0.2">
      <c r="D1042" s="165"/>
    </row>
    <row r="1043" spans="4:4" x14ac:dyDescent="0.2">
      <c r="D1043" s="165"/>
    </row>
    <row r="1044" spans="4:4" x14ac:dyDescent="0.2">
      <c r="D1044" s="165"/>
    </row>
    <row r="1045" spans="4:4" x14ac:dyDescent="0.2">
      <c r="D1045" s="165"/>
    </row>
    <row r="1046" spans="4:4" x14ac:dyDescent="0.2">
      <c r="D1046" s="165"/>
    </row>
    <row r="1047" spans="4:4" x14ac:dyDescent="0.2">
      <c r="D1047" s="165"/>
    </row>
    <row r="1048" spans="4:4" x14ac:dyDescent="0.2">
      <c r="D1048" s="165"/>
    </row>
    <row r="1049" spans="4:4" x14ac:dyDescent="0.2">
      <c r="D1049" s="165"/>
    </row>
    <row r="1050" spans="4:4" x14ac:dyDescent="0.2">
      <c r="D1050" s="165"/>
    </row>
    <row r="1051" spans="4:4" x14ac:dyDescent="0.2">
      <c r="D1051" s="165"/>
    </row>
    <row r="1052" spans="4:4" x14ac:dyDescent="0.2">
      <c r="D1052" s="165"/>
    </row>
    <row r="1053" spans="4:4" x14ac:dyDescent="0.2">
      <c r="D1053" s="165"/>
    </row>
    <row r="1054" spans="4:4" x14ac:dyDescent="0.2">
      <c r="D1054" s="165"/>
    </row>
    <row r="1055" spans="4:4" x14ac:dyDescent="0.2">
      <c r="D1055" s="165"/>
    </row>
    <row r="1056" spans="4:4" x14ac:dyDescent="0.2">
      <c r="D1056" s="165"/>
    </row>
    <row r="1057" spans="4:4" x14ac:dyDescent="0.2">
      <c r="D1057" s="165"/>
    </row>
    <row r="1058" spans="4:4" x14ac:dyDescent="0.2">
      <c r="D1058" s="165"/>
    </row>
    <row r="1059" spans="4:4" x14ac:dyDescent="0.2">
      <c r="D1059" s="165"/>
    </row>
    <row r="1060" spans="4:4" x14ac:dyDescent="0.2">
      <c r="D1060" s="165"/>
    </row>
    <row r="1061" spans="4:4" x14ac:dyDescent="0.2">
      <c r="D1061" s="165"/>
    </row>
    <row r="1062" spans="4:4" x14ac:dyDescent="0.2">
      <c r="D1062" s="165"/>
    </row>
    <row r="1063" spans="4:4" x14ac:dyDescent="0.2">
      <c r="D1063" s="165"/>
    </row>
    <row r="1064" spans="4:4" x14ac:dyDescent="0.2">
      <c r="D1064" s="165"/>
    </row>
    <row r="1065" spans="4:4" x14ac:dyDescent="0.2">
      <c r="D1065" s="165"/>
    </row>
    <row r="1066" spans="4:4" x14ac:dyDescent="0.2">
      <c r="D1066" s="165"/>
    </row>
    <row r="1067" spans="4:4" x14ac:dyDescent="0.2">
      <c r="D1067" s="165"/>
    </row>
    <row r="1068" spans="4:4" x14ac:dyDescent="0.2">
      <c r="D1068" s="165"/>
    </row>
    <row r="1069" spans="4:4" x14ac:dyDescent="0.2">
      <c r="D1069" s="165"/>
    </row>
    <row r="1070" spans="4:4" x14ac:dyDescent="0.2">
      <c r="D1070" s="165"/>
    </row>
    <row r="1071" spans="4:4" x14ac:dyDescent="0.2">
      <c r="D1071" s="165"/>
    </row>
    <row r="1072" spans="4:4" x14ac:dyDescent="0.2">
      <c r="D1072" s="165"/>
    </row>
    <row r="1073" spans="4:4" x14ac:dyDescent="0.2">
      <c r="D1073" s="165"/>
    </row>
    <row r="1074" spans="4:4" x14ac:dyDescent="0.2">
      <c r="D1074" s="165"/>
    </row>
    <row r="1075" spans="4:4" x14ac:dyDescent="0.2">
      <c r="D1075" s="165"/>
    </row>
    <row r="1076" spans="4:4" x14ac:dyDescent="0.2">
      <c r="D1076" s="165"/>
    </row>
    <row r="1077" spans="4:4" x14ac:dyDescent="0.2">
      <c r="D1077" s="165"/>
    </row>
    <row r="1078" spans="4:4" x14ac:dyDescent="0.2">
      <c r="D1078" s="165"/>
    </row>
    <row r="1079" spans="4:4" x14ac:dyDescent="0.2">
      <c r="D1079" s="165"/>
    </row>
    <row r="1080" spans="4:4" x14ac:dyDescent="0.2">
      <c r="D1080" s="165"/>
    </row>
    <row r="1081" spans="4:4" x14ac:dyDescent="0.2">
      <c r="D1081" s="165"/>
    </row>
    <row r="1082" spans="4:4" x14ac:dyDescent="0.2">
      <c r="D1082" s="165"/>
    </row>
    <row r="1083" spans="4:4" x14ac:dyDescent="0.2">
      <c r="D1083" s="165"/>
    </row>
    <row r="1084" spans="4:4" x14ac:dyDescent="0.2">
      <c r="D1084" s="165"/>
    </row>
    <row r="1085" spans="4:4" x14ac:dyDescent="0.2">
      <c r="D1085" s="165"/>
    </row>
    <row r="1086" spans="4:4" x14ac:dyDescent="0.2">
      <c r="D1086" s="165"/>
    </row>
    <row r="1087" spans="4:4" x14ac:dyDescent="0.2">
      <c r="D1087" s="165"/>
    </row>
    <row r="1088" spans="4:4" x14ac:dyDescent="0.2">
      <c r="D1088" s="165"/>
    </row>
    <row r="1089" spans="4:4" x14ac:dyDescent="0.2">
      <c r="D1089" s="165"/>
    </row>
    <row r="1090" spans="4:4" x14ac:dyDescent="0.2">
      <c r="D1090" s="165"/>
    </row>
    <row r="1091" spans="4:4" x14ac:dyDescent="0.2">
      <c r="D1091" s="165"/>
    </row>
    <row r="1092" spans="4:4" x14ac:dyDescent="0.2">
      <c r="D1092" s="165"/>
    </row>
    <row r="1093" spans="4:4" x14ac:dyDescent="0.2">
      <c r="D1093" s="165"/>
    </row>
    <row r="1094" spans="4:4" x14ac:dyDescent="0.2">
      <c r="D1094" s="165"/>
    </row>
    <row r="1095" spans="4:4" x14ac:dyDescent="0.2">
      <c r="D1095" s="165"/>
    </row>
    <row r="1096" spans="4:4" x14ac:dyDescent="0.2">
      <c r="D1096" s="165"/>
    </row>
    <row r="1097" spans="4:4" x14ac:dyDescent="0.2">
      <c r="D1097" s="165"/>
    </row>
    <row r="1098" spans="4:4" x14ac:dyDescent="0.2">
      <c r="D1098" s="165"/>
    </row>
    <row r="1099" spans="4:4" x14ac:dyDescent="0.2">
      <c r="D1099" s="165"/>
    </row>
    <row r="1100" spans="4:4" x14ac:dyDescent="0.2">
      <c r="D1100" s="165"/>
    </row>
    <row r="1101" spans="4:4" x14ac:dyDescent="0.2">
      <c r="D1101" s="165"/>
    </row>
    <row r="1102" spans="4:4" x14ac:dyDescent="0.2">
      <c r="D1102" s="165"/>
    </row>
    <row r="1103" spans="4:4" x14ac:dyDescent="0.2">
      <c r="D1103" s="165"/>
    </row>
    <row r="1104" spans="4:4" x14ac:dyDescent="0.2">
      <c r="D1104" s="165"/>
    </row>
    <row r="1105" spans="4:4" x14ac:dyDescent="0.2">
      <c r="D1105" s="165"/>
    </row>
    <row r="1106" spans="4:4" x14ac:dyDescent="0.2">
      <c r="D1106" s="165"/>
    </row>
    <row r="1107" spans="4:4" x14ac:dyDescent="0.2">
      <c r="D1107" s="165"/>
    </row>
    <row r="1108" spans="4:4" x14ac:dyDescent="0.2">
      <c r="D1108" s="165"/>
    </row>
    <row r="1109" spans="4:4" x14ac:dyDescent="0.2">
      <c r="D1109" s="165"/>
    </row>
    <row r="1110" spans="4:4" x14ac:dyDescent="0.2">
      <c r="D1110" s="165"/>
    </row>
    <row r="1111" spans="4:4" x14ac:dyDescent="0.2">
      <c r="D1111" s="165"/>
    </row>
    <row r="1112" spans="4:4" x14ac:dyDescent="0.2">
      <c r="D1112" s="165"/>
    </row>
    <row r="1113" spans="4:4" x14ac:dyDescent="0.2">
      <c r="D1113" s="165"/>
    </row>
    <row r="1114" spans="4:4" x14ac:dyDescent="0.2">
      <c r="D1114" s="165"/>
    </row>
    <row r="1115" spans="4:4" x14ac:dyDescent="0.2">
      <c r="D1115" s="165"/>
    </row>
    <row r="1116" spans="4:4" x14ac:dyDescent="0.2">
      <c r="D1116" s="165"/>
    </row>
    <row r="1117" spans="4:4" x14ac:dyDescent="0.2">
      <c r="D1117" s="165"/>
    </row>
    <row r="1118" spans="4:4" x14ac:dyDescent="0.2">
      <c r="D1118" s="165"/>
    </row>
    <row r="1119" spans="4:4" x14ac:dyDescent="0.2">
      <c r="D1119" s="165"/>
    </row>
    <row r="1120" spans="4:4" x14ac:dyDescent="0.2">
      <c r="D1120" s="165"/>
    </row>
    <row r="1121" spans="4:4" x14ac:dyDescent="0.2">
      <c r="D1121" s="165"/>
    </row>
    <row r="1122" spans="4:4" x14ac:dyDescent="0.2">
      <c r="D1122" s="165"/>
    </row>
    <row r="1123" spans="4:4" x14ac:dyDescent="0.2">
      <c r="D1123" s="165"/>
    </row>
    <row r="1124" spans="4:4" x14ac:dyDescent="0.2">
      <c r="D1124" s="165"/>
    </row>
    <row r="1125" spans="4:4" x14ac:dyDescent="0.2">
      <c r="D1125" s="165"/>
    </row>
    <row r="1126" spans="4:4" x14ac:dyDescent="0.2">
      <c r="D1126" s="165"/>
    </row>
    <row r="1127" spans="4:4" x14ac:dyDescent="0.2">
      <c r="D1127" s="165"/>
    </row>
    <row r="1128" spans="4:4" x14ac:dyDescent="0.2">
      <c r="D1128" s="165"/>
    </row>
    <row r="1129" spans="4:4" x14ac:dyDescent="0.2">
      <c r="D1129" s="165"/>
    </row>
    <row r="1130" spans="4:4" x14ac:dyDescent="0.2">
      <c r="D1130" s="165"/>
    </row>
    <row r="1131" spans="4:4" x14ac:dyDescent="0.2">
      <c r="D1131" s="165"/>
    </row>
    <row r="1132" spans="4:4" x14ac:dyDescent="0.2">
      <c r="D1132" s="165"/>
    </row>
    <row r="1133" spans="4:4" x14ac:dyDescent="0.2">
      <c r="D1133" s="165"/>
    </row>
    <row r="1134" spans="4:4" x14ac:dyDescent="0.2">
      <c r="D1134" s="165"/>
    </row>
    <row r="1135" spans="4:4" x14ac:dyDescent="0.2">
      <c r="D1135" s="165"/>
    </row>
    <row r="1136" spans="4:4" x14ac:dyDescent="0.2">
      <c r="D1136" s="165"/>
    </row>
    <row r="1137" spans="4:4" x14ac:dyDescent="0.2">
      <c r="D1137" s="165"/>
    </row>
    <row r="1138" spans="4:4" x14ac:dyDescent="0.2">
      <c r="D1138" s="165"/>
    </row>
    <row r="1139" spans="4:4" x14ac:dyDescent="0.2">
      <c r="D1139" s="165"/>
    </row>
    <row r="1140" spans="4:4" x14ac:dyDescent="0.2">
      <c r="D1140" s="165"/>
    </row>
    <row r="1141" spans="4:4" x14ac:dyDescent="0.2">
      <c r="D1141" s="165"/>
    </row>
    <row r="1142" spans="4:4" x14ac:dyDescent="0.2">
      <c r="D1142" s="165"/>
    </row>
    <row r="1143" spans="4:4" x14ac:dyDescent="0.2">
      <c r="D1143" s="165"/>
    </row>
    <row r="1144" spans="4:4" x14ac:dyDescent="0.2">
      <c r="D1144" s="165"/>
    </row>
    <row r="1145" spans="4:4" x14ac:dyDescent="0.2">
      <c r="D1145" s="165"/>
    </row>
    <row r="1146" spans="4:4" x14ac:dyDescent="0.2">
      <c r="D1146" s="165"/>
    </row>
    <row r="1147" spans="4:4" x14ac:dyDescent="0.2">
      <c r="D1147" s="165"/>
    </row>
    <row r="1148" spans="4:4" x14ac:dyDescent="0.2">
      <c r="D1148" s="165"/>
    </row>
    <row r="1149" spans="4:4" x14ac:dyDescent="0.2">
      <c r="D1149" s="165"/>
    </row>
    <row r="1150" spans="4:4" x14ac:dyDescent="0.2">
      <c r="D1150" s="165"/>
    </row>
    <row r="1151" spans="4:4" x14ac:dyDescent="0.2">
      <c r="D1151" s="165"/>
    </row>
    <row r="1152" spans="4:4" x14ac:dyDescent="0.2">
      <c r="D1152" s="165"/>
    </row>
    <row r="1153" spans="4:4" x14ac:dyDescent="0.2">
      <c r="D1153" s="165"/>
    </row>
    <row r="1154" spans="4:4" x14ac:dyDescent="0.2">
      <c r="D1154" s="165"/>
    </row>
    <row r="1155" spans="4:4" x14ac:dyDescent="0.2">
      <c r="D1155" s="165"/>
    </row>
    <row r="1156" spans="4:4" x14ac:dyDescent="0.2">
      <c r="D1156" s="165"/>
    </row>
    <row r="1157" spans="4:4" x14ac:dyDescent="0.2">
      <c r="D1157" s="165"/>
    </row>
    <row r="1158" spans="4:4" x14ac:dyDescent="0.2">
      <c r="D1158" s="165"/>
    </row>
    <row r="1159" spans="4:4" x14ac:dyDescent="0.2">
      <c r="D1159" s="165"/>
    </row>
    <row r="1160" spans="4:4" x14ac:dyDescent="0.2">
      <c r="D1160" s="165"/>
    </row>
    <row r="1161" spans="4:4" x14ac:dyDescent="0.2">
      <c r="D1161" s="165"/>
    </row>
    <row r="1162" spans="4:4" x14ac:dyDescent="0.2">
      <c r="D1162" s="165"/>
    </row>
    <row r="1163" spans="4:4" x14ac:dyDescent="0.2">
      <c r="D1163" s="165"/>
    </row>
    <row r="1164" spans="4:4" x14ac:dyDescent="0.2">
      <c r="D1164" s="165"/>
    </row>
    <row r="1165" spans="4:4" x14ac:dyDescent="0.2">
      <c r="D1165" s="165"/>
    </row>
    <row r="1166" spans="4:4" x14ac:dyDescent="0.2">
      <c r="D1166" s="165"/>
    </row>
    <row r="1167" spans="4:4" x14ac:dyDescent="0.2">
      <c r="D1167" s="165"/>
    </row>
    <row r="1168" spans="4:4" x14ac:dyDescent="0.2">
      <c r="D1168" s="165"/>
    </row>
    <row r="1169" spans="4:4" x14ac:dyDescent="0.2">
      <c r="D1169" s="165"/>
    </row>
    <row r="1170" spans="4:4" x14ac:dyDescent="0.2">
      <c r="D1170" s="165"/>
    </row>
    <row r="1171" spans="4:4" x14ac:dyDescent="0.2">
      <c r="D1171" s="165"/>
    </row>
    <row r="1172" spans="4:4" x14ac:dyDescent="0.2">
      <c r="D1172" s="165"/>
    </row>
    <row r="1173" spans="4:4" x14ac:dyDescent="0.2">
      <c r="D1173" s="165"/>
    </row>
    <row r="1174" spans="4:4" x14ac:dyDescent="0.2">
      <c r="D1174" s="165"/>
    </row>
    <row r="1175" spans="4:4" x14ac:dyDescent="0.2">
      <c r="D1175" s="165"/>
    </row>
    <row r="1176" spans="4:4" x14ac:dyDescent="0.2">
      <c r="D1176" s="165"/>
    </row>
    <row r="1177" spans="4:4" x14ac:dyDescent="0.2">
      <c r="D1177" s="165"/>
    </row>
    <row r="1178" spans="4:4" x14ac:dyDescent="0.2">
      <c r="D1178" s="165"/>
    </row>
    <row r="1179" spans="4:4" x14ac:dyDescent="0.2">
      <c r="D1179" s="165"/>
    </row>
    <row r="1180" spans="4:4" x14ac:dyDescent="0.2">
      <c r="D1180" s="165"/>
    </row>
    <row r="1181" spans="4:4" x14ac:dyDescent="0.2">
      <c r="D1181" s="165"/>
    </row>
    <row r="1182" spans="4:4" x14ac:dyDescent="0.2">
      <c r="D1182" s="165"/>
    </row>
    <row r="1183" spans="4:4" x14ac:dyDescent="0.2">
      <c r="D1183" s="165"/>
    </row>
    <row r="1184" spans="4:4" x14ac:dyDescent="0.2">
      <c r="D1184" s="165"/>
    </row>
    <row r="1185" spans="4:4" x14ac:dyDescent="0.2">
      <c r="D1185" s="165"/>
    </row>
    <row r="1186" spans="4:4" x14ac:dyDescent="0.2">
      <c r="D1186" s="165"/>
    </row>
    <row r="1187" spans="4:4" x14ac:dyDescent="0.2">
      <c r="D1187" s="165"/>
    </row>
    <row r="1188" spans="4:4" x14ac:dyDescent="0.2">
      <c r="D1188" s="165"/>
    </row>
    <row r="1189" spans="4:4" x14ac:dyDescent="0.2">
      <c r="D1189" s="165"/>
    </row>
    <row r="1190" spans="4:4" x14ac:dyDescent="0.2">
      <c r="D1190" s="165"/>
    </row>
    <row r="1191" spans="4:4" x14ac:dyDescent="0.2">
      <c r="D1191" s="165"/>
    </row>
    <row r="1192" spans="4:4" x14ac:dyDescent="0.2">
      <c r="D1192" s="165"/>
    </row>
    <row r="1193" spans="4:4" x14ac:dyDescent="0.2">
      <c r="D1193" s="165"/>
    </row>
    <row r="1194" spans="4:4" x14ac:dyDescent="0.2">
      <c r="D1194" s="165"/>
    </row>
    <row r="1195" spans="4:4" x14ac:dyDescent="0.2">
      <c r="D1195" s="165"/>
    </row>
    <row r="1196" spans="4:4" x14ac:dyDescent="0.2">
      <c r="D1196" s="165"/>
    </row>
    <row r="1197" spans="4:4" x14ac:dyDescent="0.2">
      <c r="D1197" s="165"/>
    </row>
    <row r="1198" spans="4:4" x14ac:dyDescent="0.2">
      <c r="D1198" s="165"/>
    </row>
    <row r="1199" spans="4:4" x14ac:dyDescent="0.2">
      <c r="D1199" s="165"/>
    </row>
    <row r="1200" spans="4:4" x14ac:dyDescent="0.2">
      <c r="D1200" s="165"/>
    </row>
    <row r="1201" spans="4:4" x14ac:dyDescent="0.2">
      <c r="D1201" s="165"/>
    </row>
    <row r="1202" spans="4:4" x14ac:dyDescent="0.2">
      <c r="D1202" s="165"/>
    </row>
    <row r="1203" spans="4:4" x14ac:dyDescent="0.2">
      <c r="D1203" s="165"/>
    </row>
    <row r="1204" spans="4:4" x14ac:dyDescent="0.2">
      <c r="D1204" s="165"/>
    </row>
    <row r="1205" spans="4:4" x14ac:dyDescent="0.2">
      <c r="D1205" s="165"/>
    </row>
    <row r="1206" spans="4:4" x14ac:dyDescent="0.2">
      <c r="D1206" s="165"/>
    </row>
    <row r="1207" spans="4:4" x14ac:dyDescent="0.2">
      <c r="D1207" s="165"/>
    </row>
    <row r="1208" spans="4:4" x14ac:dyDescent="0.2">
      <c r="D1208" s="165"/>
    </row>
    <row r="1209" spans="4:4" x14ac:dyDescent="0.2">
      <c r="D1209" s="165"/>
    </row>
    <row r="1210" spans="4:4" x14ac:dyDescent="0.2">
      <c r="D1210" s="165"/>
    </row>
    <row r="1211" spans="4:4" x14ac:dyDescent="0.2">
      <c r="D1211" s="165"/>
    </row>
    <row r="1212" spans="4:4" x14ac:dyDescent="0.2">
      <c r="D1212" s="165"/>
    </row>
    <row r="1213" spans="4:4" x14ac:dyDescent="0.2">
      <c r="D1213" s="165"/>
    </row>
    <row r="1214" spans="4:4" x14ac:dyDescent="0.2">
      <c r="D1214" s="165"/>
    </row>
    <row r="1215" spans="4:4" x14ac:dyDescent="0.2">
      <c r="D1215" s="165"/>
    </row>
    <row r="1216" spans="4:4" x14ac:dyDescent="0.2">
      <c r="D1216" s="165"/>
    </row>
    <row r="1217" spans="4:4" x14ac:dyDescent="0.2">
      <c r="D1217" s="165"/>
    </row>
    <row r="1218" spans="4:4" x14ac:dyDescent="0.2">
      <c r="D1218" s="165"/>
    </row>
    <row r="1219" spans="4:4" x14ac:dyDescent="0.2">
      <c r="D1219" s="165"/>
    </row>
    <row r="1220" spans="4:4" x14ac:dyDescent="0.2">
      <c r="D1220" s="165"/>
    </row>
    <row r="1221" spans="4:4" x14ac:dyDescent="0.2">
      <c r="D1221" s="165"/>
    </row>
    <row r="1222" spans="4:4" x14ac:dyDescent="0.2">
      <c r="D1222" s="165"/>
    </row>
    <row r="1223" spans="4:4" x14ac:dyDescent="0.2">
      <c r="D1223" s="165"/>
    </row>
    <row r="1224" spans="4:4" x14ac:dyDescent="0.2">
      <c r="D1224" s="165"/>
    </row>
    <row r="1225" spans="4:4" x14ac:dyDescent="0.2">
      <c r="D1225" s="165"/>
    </row>
    <row r="1226" spans="4:4" x14ac:dyDescent="0.2">
      <c r="D1226" s="165"/>
    </row>
    <row r="1227" spans="4:4" x14ac:dyDescent="0.2">
      <c r="D1227" s="165"/>
    </row>
    <row r="1228" spans="4:4" x14ac:dyDescent="0.2">
      <c r="D1228" s="165"/>
    </row>
    <row r="1229" spans="4:4" x14ac:dyDescent="0.2">
      <c r="D1229" s="165"/>
    </row>
    <row r="1230" spans="4:4" x14ac:dyDescent="0.2">
      <c r="D1230" s="165"/>
    </row>
    <row r="1231" spans="4:4" x14ac:dyDescent="0.2">
      <c r="D1231" s="165"/>
    </row>
    <row r="1232" spans="4:4" x14ac:dyDescent="0.2">
      <c r="D1232" s="165"/>
    </row>
    <row r="1233" spans="4:4" x14ac:dyDescent="0.2">
      <c r="D1233" s="165"/>
    </row>
    <row r="1234" spans="4:4" x14ac:dyDescent="0.2">
      <c r="D1234" s="165"/>
    </row>
    <row r="1235" spans="4:4" x14ac:dyDescent="0.2">
      <c r="D1235" s="165"/>
    </row>
    <row r="1236" spans="4:4" x14ac:dyDescent="0.2">
      <c r="D1236" s="165"/>
    </row>
    <row r="1237" spans="4:4" x14ac:dyDescent="0.2">
      <c r="D1237" s="165"/>
    </row>
    <row r="1238" spans="4:4" x14ac:dyDescent="0.2">
      <c r="D1238" s="165"/>
    </row>
    <row r="1239" spans="4:4" x14ac:dyDescent="0.2">
      <c r="D1239" s="165"/>
    </row>
    <row r="1240" spans="4:4" x14ac:dyDescent="0.2">
      <c r="D1240" s="165"/>
    </row>
    <row r="1241" spans="4:4" x14ac:dyDescent="0.2">
      <c r="D1241" s="165"/>
    </row>
    <row r="1242" spans="4:4" x14ac:dyDescent="0.2">
      <c r="D1242" s="165"/>
    </row>
    <row r="1243" spans="4:4" x14ac:dyDescent="0.2">
      <c r="D1243" s="165"/>
    </row>
    <row r="1244" spans="4:4" x14ac:dyDescent="0.2">
      <c r="D1244" s="165"/>
    </row>
    <row r="1245" spans="4:4" x14ac:dyDescent="0.2">
      <c r="D1245" s="165"/>
    </row>
    <row r="1246" spans="4:4" x14ac:dyDescent="0.2">
      <c r="D1246" s="165"/>
    </row>
    <row r="1247" spans="4:4" x14ac:dyDescent="0.2">
      <c r="D1247" s="165"/>
    </row>
    <row r="1248" spans="4:4" x14ac:dyDescent="0.2">
      <c r="D1248" s="165"/>
    </row>
    <row r="1249" spans="4:4" x14ac:dyDescent="0.2">
      <c r="D1249" s="165"/>
    </row>
    <row r="1250" spans="4:4" x14ac:dyDescent="0.2">
      <c r="D1250" s="165"/>
    </row>
    <row r="1251" spans="4:4" x14ac:dyDescent="0.2">
      <c r="D1251" s="165"/>
    </row>
    <row r="1252" spans="4:4" x14ac:dyDescent="0.2">
      <c r="D1252" s="165"/>
    </row>
    <row r="1253" spans="4:4" x14ac:dyDescent="0.2">
      <c r="D1253" s="165"/>
    </row>
    <row r="1254" spans="4:4" x14ac:dyDescent="0.2">
      <c r="D1254" s="165"/>
    </row>
    <row r="1255" spans="4:4" x14ac:dyDescent="0.2">
      <c r="D1255" s="165"/>
    </row>
    <row r="1256" spans="4:4" x14ac:dyDescent="0.2">
      <c r="D1256" s="165"/>
    </row>
    <row r="1257" spans="4:4" x14ac:dyDescent="0.2">
      <c r="D1257" s="165"/>
    </row>
    <row r="1258" spans="4:4" x14ac:dyDescent="0.2">
      <c r="D1258" s="165"/>
    </row>
    <row r="1259" spans="4:4" x14ac:dyDescent="0.2">
      <c r="D1259" s="165"/>
    </row>
    <row r="1260" spans="4:4" x14ac:dyDescent="0.2">
      <c r="D1260" s="165"/>
    </row>
    <row r="1261" spans="4:4" x14ac:dyDescent="0.2">
      <c r="D1261" s="165"/>
    </row>
    <row r="1262" spans="4:4" x14ac:dyDescent="0.2">
      <c r="D1262" s="165"/>
    </row>
    <row r="1263" spans="4:4" x14ac:dyDescent="0.2">
      <c r="D1263" s="165"/>
    </row>
    <row r="1264" spans="4:4" x14ac:dyDescent="0.2">
      <c r="D1264" s="165"/>
    </row>
    <row r="1265" spans="4:4" x14ac:dyDescent="0.2">
      <c r="D1265" s="165"/>
    </row>
    <row r="1266" spans="4:4" x14ac:dyDescent="0.2">
      <c r="D1266" s="165"/>
    </row>
    <row r="1267" spans="4:4" x14ac:dyDescent="0.2">
      <c r="D1267" s="165"/>
    </row>
    <row r="1268" spans="4:4" x14ac:dyDescent="0.2">
      <c r="D1268" s="165"/>
    </row>
    <row r="1269" spans="4:4" x14ac:dyDescent="0.2">
      <c r="D1269" s="165"/>
    </row>
    <row r="1270" spans="4:4" x14ac:dyDescent="0.2">
      <c r="D1270" s="165"/>
    </row>
    <row r="1271" spans="4:4" x14ac:dyDescent="0.2">
      <c r="D1271" s="165"/>
    </row>
    <row r="1272" spans="4:4" x14ac:dyDescent="0.2">
      <c r="D1272" s="165"/>
    </row>
    <row r="1273" spans="4:4" x14ac:dyDescent="0.2">
      <c r="D1273" s="165"/>
    </row>
    <row r="1274" spans="4:4" x14ac:dyDescent="0.2">
      <c r="D1274" s="165"/>
    </row>
    <row r="1275" spans="4:4" x14ac:dyDescent="0.2">
      <c r="D1275" s="165"/>
    </row>
    <row r="1276" spans="4:4" x14ac:dyDescent="0.2">
      <c r="D1276" s="165"/>
    </row>
    <row r="1277" spans="4:4" x14ac:dyDescent="0.2">
      <c r="D1277" s="165"/>
    </row>
    <row r="1278" spans="4:4" x14ac:dyDescent="0.2">
      <c r="D1278" s="165"/>
    </row>
    <row r="1279" spans="4:4" x14ac:dyDescent="0.2">
      <c r="D1279" s="165"/>
    </row>
    <row r="1280" spans="4:4" x14ac:dyDescent="0.2">
      <c r="D1280" s="165"/>
    </row>
    <row r="1281" spans="4:4" x14ac:dyDescent="0.2">
      <c r="D1281" s="165"/>
    </row>
    <row r="1282" spans="4:4" x14ac:dyDescent="0.2">
      <c r="D1282" s="165"/>
    </row>
    <row r="1283" spans="4:4" x14ac:dyDescent="0.2">
      <c r="D1283" s="165"/>
    </row>
    <row r="1284" spans="4:4" x14ac:dyDescent="0.2">
      <c r="D1284" s="165"/>
    </row>
    <row r="1285" spans="4:4" x14ac:dyDescent="0.2">
      <c r="D1285" s="165"/>
    </row>
    <row r="1286" spans="4:4" x14ac:dyDescent="0.2">
      <c r="D1286" s="165"/>
    </row>
    <row r="1287" spans="4:4" x14ac:dyDescent="0.2">
      <c r="D1287" s="165"/>
    </row>
    <row r="1288" spans="4:4" x14ac:dyDescent="0.2">
      <c r="D1288" s="165"/>
    </row>
    <row r="1289" spans="4:4" x14ac:dyDescent="0.2">
      <c r="D1289" s="165"/>
    </row>
    <row r="1290" spans="4:4" x14ac:dyDescent="0.2">
      <c r="D1290" s="165"/>
    </row>
    <row r="1291" spans="4:4" x14ac:dyDescent="0.2">
      <c r="D1291" s="165"/>
    </row>
    <row r="1292" spans="4:4" x14ac:dyDescent="0.2">
      <c r="D1292" s="165"/>
    </row>
    <row r="1293" spans="4:4" x14ac:dyDescent="0.2">
      <c r="D1293" s="165"/>
    </row>
    <row r="1294" spans="4:4" x14ac:dyDescent="0.2">
      <c r="D1294" s="165"/>
    </row>
    <row r="1295" spans="4:4" x14ac:dyDescent="0.2">
      <c r="D1295" s="165"/>
    </row>
    <row r="1296" spans="4:4" x14ac:dyDescent="0.2">
      <c r="D1296" s="165"/>
    </row>
    <row r="1297" spans="4:4" x14ac:dyDescent="0.2">
      <c r="D1297" s="165"/>
    </row>
    <row r="1298" spans="4:4" x14ac:dyDescent="0.2">
      <c r="D1298" s="165"/>
    </row>
    <row r="1299" spans="4:4" x14ac:dyDescent="0.2">
      <c r="D1299" s="165"/>
    </row>
    <row r="1300" spans="4:4" x14ac:dyDescent="0.2">
      <c r="D1300" s="165"/>
    </row>
    <row r="1301" spans="4:4" x14ac:dyDescent="0.2">
      <c r="D1301" s="165"/>
    </row>
    <row r="1302" spans="4:4" x14ac:dyDescent="0.2">
      <c r="D1302" s="165"/>
    </row>
    <row r="1303" spans="4:4" x14ac:dyDescent="0.2">
      <c r="D1303" s="165"/>
    </row>
    <row r="1304" spans="4:4" x14ac:dyDescent="0.2">
      <c r="D1304" s="165"/>
    </row>
    <row r="1305" spans="4:4" x14ac:dyDescent="0.2">
      <c r="D1305" s="165"/>
    </row>
    <row r="1306" spans="4:4" x14ac:dyDescent="0.2">
      <c r="D1306" s="165"/>
    </row>
    <row r="1307" spans="4:4" x14ac:dyDescent="0.2">
      <c r="D1307" s="165"/>
    </row>
    <row r="1308" spans="4:4" x14ac:dyDescent="0.2">
      <c r="D1308" s="165"/>
    </row>
    <row r="1309" spans="4:4" x14ac:dyDescent="0.2">
      <c r="D1309" s="165"/>
    </row>
    <row r="1310" spans="4:4" x14ac:dyDescent="0.2">
      <c r="D1310" s="165"/>
    </row>
    <row r="1311" spans="4:4" x14ac:dyDescent="0.2">
      <c r="D1311" s="165"/>
    </row>
    <row r="1312" spans="4:4" x14ac:dyDescent="0.2">
      <c r="D1312" s="165"/>
    </row>
    <row r="1313" spans="4:4" x14ac:dyDescent="0.2">
      <c r="D1313" s="165"/>
    </row>
    <row r="1314" spans="4:4" x14ac:dyDescent="0.2">
      <c r="D1314" s="165"/>
    </row>
    <row r="1315" spans="4:4" x14ac:dyDescent="0.2">
      <c r="D1315" s="165"/>
    </row>
    <row r="1316" spans="4:4" x14ac:dyDescent="0.2">
      <c r="D1316" s="165"/>
    </row>
    <row r="1317" spans="4:4" x14ac:dyDescent="0.2">
      <c r="D1317" s="165"/>
    </row>
    <row r="1318" spans="4:4" x14ac:dyDescent="0.2">
      <c r="D1318" s="165"/>
    </row>
    <row r="1319" spans="4:4" x14ac:dyDescent="0.2">
      <c r="D1319" s="165"/>
    </row>
    <row r="1320" spans="4:4" x14ac:dyDescent="0.2">
      <c r="D1320" s="165"/>
    </row>
    <row r="1321" spans="4:4" x14ac:dyDescent="0.2">
      <c r="D1321" s="165"/>
    </row>
    <row r="1322" spans="4:4" x14ac:dyDescent="0.2">
      <c r="D1322" s="165"/>
    </row>
    <row r="1323" spans="4:4" x14ac:dyDescent="0.2">
      <c r="D1323" s="165"/>
    </row>
    <row r="1324" spans="4:4" x14ac:dyDescent="0.2">
      <c r="D1324" s="165"/>
    </row>
    <row r="1325" spans="4:4" x14ac:dyDescent="0.2">
      <c r="D1325" s="165"/>
    </row>
    <row r="1326" spans="4:4" x14ac:dyDescent="0.2">
      <c r="D1326" s="165"/>
    </row>
    <row r="1327" spans="4:4" x14ac:dyDescent="0.2">
      <c r="D1327" s="165"/>
    </row>
    <row r="1328" spans="4:4" x14ac:dyDescent="0.2">
      <c r="D1328" s="165"/>
    </row>
    <row r="1329" spans="4:4" x14ac:dyDescent="0.2">
      <c r="D1329" s="165"/>
    </row>
    <row r="1330" spans="4:4" x14ac:dyDescent="0.2">
      <c r="D1330" s="165"/>
    </row>
    <row r="1331" spans="4:4" x14ac:dyDescent="0.2">
      <c r="D1331" s="165"/>
    </row>
    <row r="1332" spans="4:4" x14ac:dyDescent="0.2">
      <c r="D1332" s="165"/>
    </row>
    <row r="1333" spans="4:4" x14ac:dyDescent="0.2">
      <c r="D1333" s="165"/>
    </row>
    <row r="1334" spans="4:4" x14ac:dyDescent="0.2">
      <c r="D1334" s="165"/>
    </row>
    <row r="1335" spans="4:4" x14ac:dyDescent="0.2">
      <c r="D1335" s="165"/>
    </row>
    <row r="1336" spans="4:4" x14ac:dyDescent="0.2">
      <c r="D1336" s="165"/>
    </row>
    <row r="1337" spans="4:4" x14ac:dyDescent="0.2">
      <c r="D1337" s="165"/>
    </row>
    <row r="1338" spans="4:4" x14ac:dyDescent="0.2">
      <c r="D1338" s="165"/>
    </row>
    <row r="1339" spans="4:4" x14ac:dyDescent="0.2">
      <c r="D1339" s="165"/>
    </row>
    <row r="1340" spans="4:4" x14ac:dyDescent="0.2">
      <c r="D1340" s="165"/>
    </row>
    <row r="1341" spans="4:4" x14ac:dyDescent="0.2">
      <c r="D1341" s="165"/>
    </row>
    <row r="1342" spans="4:4" x14ac:dyDescent="0.2">
      <c r="D1342" s="165"/>
    </row>
    <row r="1343" spans="4:4" x14ac:dyDescent="0.2">
      <c r="D1343" s="165"/>
    </row>
    <row r="1344" spans="4:4" x14ac:dyDescent="0.2">
      <c r="D1344" s="165"/>
    </row>
    <row r="1345" spans="4:4" x14ac:dyDescent="0.2">
      <c r="D1345" s="165"/>
    </row>
    <row r="1346" spans="4:4" x14ac:dyDescent="0.2">
      <c r="D1346" s="165"/>
    </row>
    <row r="1347" spans="4:4" x14ac:dyDescent="0.2">
      <c r="D1347" s="165"/>
    </row>
    <row r="1348" spans="4:4" x14ac:dyDescent="0.2">
      <c r="D1348" s="165"/>
    </row>
    <row r="1349" spans="4:4" x14ac:dyDescent="0.2">
      <c r="D1349" s="165"/>
    </row>
    <row r="1350" spans="4:4" x14ac:dyDescent="0.2">
      <c r="D1350" s="165"/>
    </row>
    <row r="1351" spans="4:4" x14ac:dyDescent="0.2">
      <c r="D1351" s="165"/>
    </row>
    <row r="1352" spans="4:4" x14ac:dyDescent="0.2">
      <c r="D1352" s="165"/>
    </row>
    <row r="1353" spans="4:4" x14ac:dyDescent="0.2">
      <c r="D1353" s="165"/>
    </row>
    <row r="1354" spans="4:4" x14ac:dyDescent="0.2">
      <c r="D1354" s="165"/>
    </row>
    <row r="1355" spans="4:4" x14ac:dyDescent="0.2">
      <c r="D1355" s="165"/>
    </row>
    <row r="1356" spans="4:4" x14ac:dyDescent="0.2">
      <c r="D1356" s="165"/>
    </row>
    <row r="1357" spans="4:4" x14ac:dyDescent="0.2">
      <c r="D1357" s="165"/>
    </row>
    <row r="1358" spans="4:4" x14ac:dyDescent="0.2">
      <c r="D1358" s="165"/>
    </row>
    <row r="1359" spans="4:4" x14ac:dyDescent="0.2">
      <c r="D1359" s="165"/>
    </row>
    <row r="1360" spans="4:4" x14ac:dyDescent="0.2">
      <c r="D1360" s="165"/>
    </row>
    <row r="1361" spans="4:4" x14ac:dyDescent="0.2">
      <c r="D1361" s="165"/>
    </row>
    <row r="1362" spans="4:4" x14ac:dyDescent="0.2">
      <c r="D1362" s="165"/>
    </row>
    <row r="1363" spans="4:4" x14ac:dyDescent="0.2">
      <c r="D1363" s="165"/>
    </row>
    <row r="1364" spans="4:4" x14ac:dyDescent="0.2">
      <c r="D1364" s="165"/>
    </row>
    <row r="1365" spans="4:4" x14ac:dyDescent="0.2">
      <c r="D1365" s="165"/>
    </row>
    <row r="1366" spans="4:4" x14ac:dyDescent="0.2">
      <c r="D1366" s="165"/>
    </row>
    <row r="1367" spans="4:4" x14ac:dyDescent="0.2">
      <c r="D1367" s="165"/>
    </row>
    <row r="1368" spans="4:4" x14ac:dyDescent="0.2">
      <c r="D1368" s="165"/>
    </row>
    <row r="1369" spans="4:4" x14ac:dyDescent="0.2">
      <c r="D1369" s="165"/>
    </row>
    <row r="1370" spans="4:4" x14ac:dyDescent="0.2">
      <c r="D1370" s="165"/>
    </row>
    <row r="1371" spans="4:4" x14ac:dyDescent="0.2">
      <c r="D1371" s="165"/>
    </row>
    <row r="1372" spans="4:4" x14ac:dyDescent="0.2">
      <c r="D1372" s="165"/>
    </row>
    <row r="1373" spans="4:4" x14ac:dyDescent="0.2">
      <c r="D1373" s="165"/>
    </row>
    <row r="1374" spans="4:4" x14ac:dyDescent="0.2">
      <c r="D1374" s="165"/>
    </row>
    <row r="1375" spans="4:4" x14ac:dyDescent="0.2">
      <c r="D1375" s="165"/>
    </row>
    <row r="1376" spans="4:4" x14ac:dyDescent="0.2">
      <c r="D1376" s="165"/>
    </row>
    <row r="1377" spans="4:4" x14ac:dyDescent="0.2">
      <c r="D1377" s="165"/>
    </row>
    <row r="1378" spans="4:4" x14ac:dyDescent="0.2">
      <c r="D1378" s="165"/>
    </row>
    <row r="1379" spans="4:4" x14ac:dyDescent="0.2">
      <c r="D1379" s="165"/>
    </row>
    <row r="1380" spans="4:4" x14ac:dyDescent="0.2">
      <c r="D1380" s="165"/>
    </row>
    <row r="1381" spans="4:4" x14ac:dyDescent="0.2">
      <c r="D1381" s="165"/>
    </row>
    <row r="1382" spans="4:4" x14ac:dyDescent="0.2">
      <c r="D1382" s="165"/>
    </row>
    <row r="1383" spans="4:4" x14ac:dyDescent="0.2">
      <c r="D1383" s="165"/>
    </row>
    <row r="1384" spans="4:4" x14ac:dyDescent="0.2">
      <c r="D1384" s="165"/>
    </row>
    <row r="1385" spans="4:4" x14ac:dyDescent="0.2">
      <c r="D1385" s="165"/>
    </row>
    <row r="1386" spans="4:4" x14ac:dyDescent="0.2">
      <c r="D1386" s="165"/>
    </row>
    <row r="1387" spans="4:4" x14ac:dyDescent="0.2">
      <c r="D1387" s="165"/>
    </row>
    <row r="1388" spans="4:4" x14ac:dyDescent="0.2">
      <c r="D1388" s="165"/>
    </row>
    <row r="1389" spans="4:4" x14ac:dyDescent="0.2">
      <c r="D1389" s="165"/>
    </row>
    <row r="1390" spans="4:4" x14ac:dyDescent="0.2">
      <c r="D1390" s="165"/>
    </row>
    <row r="1391" spans="4:4" x14ac:dyDescent="0.2">
      <c r="D1391" s="165"/>
    </row>
    <row r="1392" spans="4:4" x14ac:dyDescent="0.2">
      <c r="D1392" s="165"/>
    </row>
    <row r="1393" spans="4:4" x14ac:dyDescent="0.2">
      <c r="D1393" s="165"/>
    </row>
    <row r="1394" spans="4:4" x14ac:dyDescent="0.2">
      <c r="D1394" s="165"/>
    </row>
    <row r="1395" spans="4:4" x14ac:dyDescent="0.2">
      <c r="D1395" s="165"/>
    </row>
    <row r="1396" spans="4:4" x14ac:dyDescent="0.2">
      <c r="D1396" s="165"/>
    </row>
    <row r="1397" spans="4:4" x14ac:dyDescent="0.2">
      <c r="D1397" s="165"/>
    </row>
    <row r="1398" spans="4:4" x14ac:dyDescent="0.2">
      <c r="D1398" s="165"/>
    </row>
    <row r="1399" spans="4:4" x14ac:dyDescent="0.2">
      <c r="D1399" s="165"/>
    </row>
    <row r="1400" spans="4:4" x14ac:dyDescent="0.2">
      <c r="D1400" s="165"/>
    </row>
    <row r="1401" spans="4:4" x14ac:dyDescent="0.2">
      <c r="D1401" s="165"/>
    </row>
    <row r="1402" spans="4:4" x14ac:dyDescent="0.2">
      <c r="D1402" s="165"/>
    </row>
    <row r="1403" spans="4:4" x14ac:dyDescent="0.2">
      <c r="D1403" s="165"/>
    </row>
    <row r="1404" spans="4:4" x14ac:dyDescent="0.2">
      <c r="D1404" s="165"/>
    </row>
    <row r="1405" spans="4:4" x14ac:dyDescent="0.2">
      <c r="D1405" s="165"/>
    </row>
    <row r="1406" spans="4:4" x14ac:dyDescent="0.2">
      <c r="D1406" s="165"/>
    </row>
    <row r="1407" spans="4:4" x14ac:dyDescent="0.2">
      <c r="D1407" s="165"/>
    </row>
    <row r="1408" spans="4:4" x14ac:dyDescent="0.2">
      <c r="D1408" s="165"/>
    </row>
    <row r="1409" spans="4:4" x14ac:dyDescent="0.2">
      <c r="D1409" s="165"/>
    </row>
    <row r="1410" spans="4:4" x14ac:dyDescent="0.2">
      <c r="D1410" s="165"/>
    </row>
    <row r="1411" spans="4:4" x14ac:dyDescent="0.2">
      <c r="D1411" s="165"/>
    </row>
    <row r="1412" spans="4:4" x14ac:dyDescent="0.2">
      <c r="D1412" s="165"/>
    </row>
    <row r="1413" spans="4:4" x14ac:dyDescent="0.2">
      <c r="D1413" s="165"/>
    </row>
    <row r="1414" spans="4:4" x14ac:dyDescent="0.2">
      <c r="D1414" s="165"/>
    </row>
    <row r="1415" spans="4:4" x14ac:dyDescent="0.2">
      <c r="D1415" s="165"/>
    </row>
    <row r="1416" spans="4:4" x14ac:dyDescent="0.2">
      <c r="D1416" s="165"/>
    </row>
    <row r="1417" spans="4:4" x14ac:dyDescent="0.2">
      <c r="D1417" s="165"/>
    </row>
    <row r="1418" spans="4:4" x14ac:dyDescent="0.2">
      <c r="D1418" s="165"/>
    </row>
    <row r="1419" spans="4:4" x14ac:dyDescent="0.2">
      <c r="D1419" s="165"/>
    </row>
    <row r="1420" spans="4:4" x14ac:dyDescent="0.2">
      <c r="D1420" s="165"/>
    </row>
    <row r="1421" spans="4:4" x14ac:dyDescent="0.2">
      <c r="D1421" s="165"/>
    </row>
    <row r="1422" spans="4:4" x14ac:dyDescent="0.2">
      <c r="D1422" s="165"/>
    </row>
    <row r="1423" spans="4:4" x14ac:dyDescent="0.2">
      <c r="D1423" s="165"/>
    </row>
    <row r="1424" spans="4:4" x14ac:dyDescent="0.2">
      <c r="D1424" s="165"/>
    </row>
    <row r="1425" spans="4:4" x14ac:dyDescent="0.2">
      <c r="D1425" s="165"/>
    </row>
    <row r="1426" spans="4:4" x14ac:dyDescent="0.2">
      <c r="D1426" s="165"/>
    </row>
    <row r="1427" spans="4:4" x14ac:dyDescent="0.2">
      <c r="D1427" s="165"/>
    </row>
    <row r="1428" spans="4:4" x14ac:dyDescent="0.2">
      <c r="D1428" s="165"/>
    </row>
    <row r="1429" spans="4:4" x14ac:dyDescent="0.2">
      <c r="D1429" s="165"/>
    </row>
    <row r="1430" spans="4:4" x14ac:dyDescent="0.2">
      <c r="D1430" s="165"/>
    </row>
    <row r="1431" spans="4:4" x14ac:dyDescent="0.2">
      <c r="D1431" s="165"/>
    </row>
    <row r="1432" spans="4:4" x14ac:dyDescent="0.2">
      <c r="D1432" s="165"/>
    </row>
    <row r="1433" spans="4:4" x14ac:dyDescent="0.2">
      <c r="D1433" s="165"/>
    </row>
    <row r="1434" spans="4:4" x14ac:dyDescent="0.2">
      <c r="D1434" s="165"/>
    </row>
    <row r="1435" spans="4:4" x14ac:dyDescent="0.2">
      <c r="D1435" s="165"/>
    </row>
    <row r="1436" spans="4:4" x14ac:dyDescent="0.2">
      <c r="D1436" s="165"/>
    </row>
    <row r="1437" spans="4:4" x14ac:dyDescent="0.2">
      <c r="D1437" s="165"/>
    </row>
    <row r="1438" spans="4:4" x14ac:dyDescent="0.2">
      <c r="D1438" s="165"/>
    </row>
    <row r="1439" spans="4:4" x14ac:dyDescent="0.2">
      <c r="D1439" s="165"/>
    </row>
    <row r="1440" spans="4:4" x14ac:dyDescent="0.2">
      <c r="D1440" s="165"/>
    </row>
    <row r="1441" spans="4:4" x14ac:dyDescent="0.2">
      <c r="D1441" s="165"/>
    </row>
    <row r="1442" spans="4:4" x14ac:dyDescent="0.2">
      <c r="D1442" s="165"/>
    </row>
    <row r="1443" spans="4:4" x14ac:dyDescent="0.2">
      <c r="D1443" s="165"/>
    </row>
    <row r="1444" spans="4:4" x14ac:dyDescent="0.2">
      <c r="D1444" s="165"/>
    </row>
    <row r="1445" spans="4:4" x14ac:dyDescent="0.2">
      <c r="D1445" s="165"/>
    </row>
    <row r="1446" spans="4:4" x14ac:dyDescent="0.2">
      <c r="D1446" s="165"/>
    </row>
    <row r="1447" spans="4:4" x14ac:dyDescent="0.2">
      <c r="D1447" s="165"/>
    </row>
    <row r="1448" spans="4:4" x14ac:dyDescent="0.2">
      <c r="D1448" s="165"/>
    </row>
    <row r="1449" spans="4:4" x14ac:dyDescent="0.2">
      <c r="D1449" s="165"/>
    </row>
    <row r="1450" spans="4:4" x14ac:dyDescent="0.2">
      <c r="D1450" s="165"/>
    </row>
    <row r="1451" spans="4:4" x14ac:dyDescent="0.2">
      <c r="D1451" s="165"/>
    </row>
    <row r="1452" spans="4:4" x14ac:dyDescent="0.2">
      <c r="D1452" s="165"/>
    </row>
    <row r="1453" spans="4:4" x14ac:dyDescent="0.2">
      <c r="D1453" s="165"/>
    </row>
    <row r="1454" spans="4:4" x14ac:dyDescent="0.2">
      <c r="D1454" s="165"/>
    </row>
    <row r="1455" spans="4:4" x14ac:dyDescent="0.2">
      <c r="D1455" s="165"/>
    </row>
    <row r="1456" spans="4:4" x14ac:dyDescent="0.2">
      <c r="D1456" s="165"/>
    </row>
    <row r="1457" spans="4:4" x14ac:dyDescent="0.2">
      <c r="D1457" s="165"/>
    </row>
    <row r="1458" spans="4:4" x14ac:dyDescent="0.2">
      <c r="D1458" s="165"/>
    </row>
    <row r="1459" spans="4:4" x14ac:dyDescent="0.2">
      <c r="D1459" s="165"/>
    </row>
    <row r="1460" spans="4:4" x14ac:dyDescent="0.2">
      <c r="D1460" s="165"/>
    </row>
    <row r="1461" spans="4:4" x14ac:dyDescent="0.2">
      <c r="D1461" s="165"/>
    </row>
    <row r="1462" spans="4:4" x14ac:dyDescent="0.2">
      <c r="D1462" s="165"/>
    </row>
    <row r="1463" spans="4:4" x14ac:dyDescent="0.2">
      <c r="D1463" s="165"/>
    </row>
    <row r="1464" spans="4:4" x14ac:dyDescent="0.2">
      <c r="D1464" s="165"/>
    </row>
    <row r="1465" spans="4:4" x14ac:dyDescent="0.2">
      <c r="D1465" s="165"/>
    </row>
    <row r="1466" spans="4:4" x14ac:dyDescent="0.2">
      <c r="D1466" s="165"/>
    </row>
    <row r="1467" spans="4:4" x14ac:dyDescent="0.2">
      <c r="D1467" s="165"/>
    </row>
    <row r="1468" spans="4:4" x14ac:dyDescent="0.2">
      <c r="D1468" s="165"/>
    </row>
    <row r="1469" spans="4:4" x14ac:dyDescent="0.2">
      <c r="D1469" s="165"/>
    </row>
    <row r="1470" spans="4:4" x14ac:dyDescent="0.2">
      <c r="D1470" s="165"/>
    </row>
    <row r="1471" spans="4:4" x14ac:dyDescent="0.2">
      <c r="D1471" s="165"/>
    </row>
    <row r="1472" spans="4:4" x14ac:dyDescent="0.2">
      <c r="D1472" s="165"/>
    </row>
    <row r="1473" spans="4:4" x14ac:dyDescent="0.2">
      <c r="D1473" s="165"/>
    </row>
    <row r="1474" spans="4:4" x14ac:dyDescent="0.2">
      <c r="D1474" s="165"/>
    </row>
    <row r="1475" spans="4:4" x14ac:dyDescent="0.2">
      <c r="D1475" s="165"/>
    </row>
    <row r="1476" spans="4:4" x14ac:dyDescent="0.2">
      <c r="D1476" s="165"/>
    </row>
    <row r="1477" spans="4:4" x14ac:dyDescent="0.2">
      <c r="D1477" s="165"/>
    </row>
    <row r="1478" spans="4:4" x14ac:dyDescent="0.2">
      <c r="D1478" s="165"/>
    </row>
    <row r="1479" spans="4:4" x14ac:dyDescent="0.2">
      <c r="D1479" s="165"/>
    </row>
    <row r="1480" spans="4:4" x14ac:dyDescent="0.2">
      <c r="D1480" s="165"/>
    </row>
    <row r="1481" spans="4:4" x14ac:dyDescent="0.2">
      <c r="D1481" s="165"/>
    </row>
    <row r="1482" spans="4:4" x14ac:dyDescent="0.2">
      <c r="D1482" s="165"/>
    </row>
    <row r="1483" spans="4:4" x14ac:dyDescent="0.2">
      <c r="D1483" s="165"/>
    </row>
    <row r="1484" spans="4:4" x14ac:dyDescent="0.2">
      <c r="D1484" s="165"/>
    </row>
    <row r="1485" spans="4:4" x14ac:dyDescent="0.2">
      <c r="D1485" s="165"/>
    </row>
    <row r="1486" spans="4:4" x14ac:dyDescent="0.2">
      <c r="D1486" s="165"/>
    </row>
    <row r="1487" spans="4:4" x14ac:dyDescent="0.2">
      <c r="D1487" s="165"/>
    </row>
    <row r="1488" spans="4:4" x14ac:dyDescent="0.2">
      <c r="D1488" s="165"/>
    </row>
    <row r="1489" spans="4:4" x14ac:dyDescent="0.2">
      <c r="D1489" s="165"/>
    </row>
    <row r="1490" spans="4:4" x14ac:dyDescent="0.2">
      <c r="D1490" s="165"/>
    </row>
    <row r="1491" spans="4:4" x14ac:dyDescent="0.2">
      <c r="D1491" s="165"/>
    </row>
    <row r="1492" spans="4:4" x14ac:dyDescent="0.2">
      <c r="D1492" s="165"/>
    </row>
    <row r="1493" spans="4:4" x14ac:dyDescent="0.2">
      <c r="D1493" s="165"/>
    </row>
    <row r="1494" spans="4:4" x14ac:dyDescent="0.2">
      <c r="D1494" s="165"/>
    </row>
    <row r="1495" spans="4:4" x14ac:dyDescent="0.2">
      <c r="D1495" s="165"/>
    </row>
    <row r="1496" spans="4:4" x14ac:dyDescent="0.2">
      <c r="D1496" s="165"/>
    </row>
    <row r="1497" spans="4:4" x14ac:dyDescent="0.2">
      <c r="D1497" s="165"/>
    </row>
    <row r="1498" spans="4:4" x14ac:dyDescent="0.2">
      <c r="D1498" s="165"/>
    </row>
    <row r="1499" spans="4:4" x14ac:dyDescent="0.2">
      <c r="D1499" s="165"/>
    </row>
    <row r="1500" spans="4:4" x14ac:dyDescent="0.2">
      <c r="D1500" s="165"/>
    </row>
    <row r="1501" spans="4:4" x14ac:dyDescent="0.2">
      <c r="D1501" s="165"/>
    </row>
    <row r="1502" spans="4:4" x14ac:dyDescent="0.2">
      <c r="D1502" s="165"/>
    </row>
    <row r="1503" spans="4:4" x14ac:dyDescent="0.2">
      <c r="D1503" s="165"/>
    </row>
    <row r="1504" spans="4:4" x14ac:dyDescent="0.2">
      <c r="D1504" s="165"/>
    </row>
    <row r="1505" spans="4:4" x14ac:dyDescent="0.2">
      <c r="D1505" s="165"/>
    </row>
    <row r="1506" spans="4:4" x14ac:dyDescent="0.2">
      <c r="D1506" s="165"/>
    </row>
    <row r="1507" spans="4:4" x14ac:dyDescent="0.2">
      <c r="D1507" s="165"/>
    </row>
    <row r="1508" spans="4:4" x14ac:dyDescent="0.2">
      <c r="D1508" s="165"/>
    </row>
    <row r="1509" spans="4:4" x14ac:dyDescent="0.2">
      <c r="D1509" s="165"/>
    </row>
    <row r="1510" spans="4:4" x14ac:dyDescent="0.2">
      <c r="D1510" s="165"/>
    </row>
    <row r="1511" spans="4:4" x14ac:dyDescent="0.2">
      <c r="D1511" s="165"/>
    </row>
    <row r="1512" spans="4:4" x14ac:dyDescent="0.2">
      <c r="D1512" s="165"/>
    </row>
    <row r="1513" spans="4:4" x14ac:dyDescent="0.2">
      <c r="D1513" s="165"/>
    </row>
    <row r="1514" spans="4:4" x14ac:dyDescent="0.2">
      <c r="D1514" s="165"/>
    </row>
    <row r="1515" spans="4:4" x14ac:dyDescent="0.2">
      <c r="D1515" s="165"/>
    </row>
    <row r="1516" spans="4:4" x14ac:dyDescent="0.2">
      <c r="D1516" s="165"/>
    </row>
    <row r="1517" spans="4:4" x14ac:dyDescent="0.2">
      <c r="D1517" s="165"/>
    </row>
    <row r="1518" spans="4:4" x14ac:dyDescent="0.2">
      <c r="D1518" s="165"/>
    </row>
    <row r="1519" spans="4:4" x14ac:dyDescent="0.2">
      <c r="D1519" s="165"/>
    </row>
    <row r="1520" spans="4:4" x14ac:dyDescent="0.2">
      <c r="D1520" s="165"/>
    </row>
    <row r="1521" spans="4:4" x14ac:dyDescent="0.2">
      <c r="D1521" s="165"/>
    </row>
    <row r="1522" spans="4:4" x14ac:dyDescent="0.2">
      <c r="D1522" s="165"/>
    </row>
    <row r="1523" spans="4:4" x14ac:dyDescent="0.2">
      <c r="D1523" s="165"/>
    </row>
    <row r="1524" spans="4:4" x14ac:dyDescent="0.2">
      <c r="D1524" s="165"/>
    </row>
    <row r="1525" spans="4:4" x14ac:dyDescent="0.2">
      <c r="D1525" s="165"/>
    </row>
    <row r="1526" spans="4:4" x14ac:dyDescent="0.2">
      <c r="D1526" s="165"/>
    </row>
    <row r="1527" spans="4:4" x14ac:dyDescent="0.2">
      <c r="D1527" s="165"/>
    </row>
    <row r="1528" spans="4:4" x14ac:dyDescent="0.2">
      <c r="D1528" s="165"/>
    </row>
    <row r="1529" spans="4:4" x14ac:dyDescent="0.2">
      <c r="D1529" s="165"/>
    </row>
    <row r="1530" spans="4:4" x14ac:dyDescent="0.2">
      <c r="D1530" s="165"/>
    </row>
    <row r="1531" spans="4:4" x14ac:dyDescent="0.2">
      <c r="D1531" s="165"/>
    </row>
    <row r="1532" spans="4:4" x14ac:dyDescent="0.2">
      <c r="D1532" s="165"/>
    </row>
    <row r="1533" spans="4:4" x14ac:dyDescent="0.2">
      <c r="D1533" s="165"/>
    </row>
    <row r="1534" spans="4:4" x14ac:dyDescent="0.2">
      <c r="D1534" s="165"/>
    </row>
    <row r="1535" spans="4:4" x14ac:dyDescent="0.2">
      <c r="D1535" s="165"/>
    </row>
    <row r="1536" spans="4:4" x14ac:dyDescent="0.2">
      <c r="D1536" s="165"/>
    </row>
    <row r="1537" spans="4:4" x14ac:dyDescent="0.2">
      <c r="D1537" s="165"/>
    </row>
    <row r="1538" spans="4:4" x14ac:dyDescent="0.2">
      <c r="D1538" s="165"/>
    </row>
    <row r="1539" spans="4:4" x14ac:dyDescent="0.2">
      <c r="D1539" s="165"/>
    </row>
    <row r="1540" spans="4:4" x14ac:dyDescent="0.2">
      <c r="D1540" s="165"/>
    </row>
    <row r="1541" spans="4:4" x14ac:dyDescent="0.2">
      <c r="D1541" s="165"/>
    </row>
    <row r="1542" spans="4:4" x14ac:dyDescent="0.2">
      <c r="D1542" s="165"/>
    </row>
    <row r="1543" spans="4:4" x14ac:dyDescent="0.2">
      <c r="D1543" s="165"/>
    </row>
    <row r="1544" spans="4:4" x14ac:dyDescent="0.2">
      <c r="D1544" s="165"/>
    </row>
    <row r="1545" spans="4:4" x14ac:dyDescent="0.2">
      <c r="D1545" s="165"/>
    </row>
    <row r="1546" spans="4:4" x14ac:dyDescent="0.2">
      <c r="D1546" s="165"/>
    </row>
    <row r="1547" spans="4:4" x14ac:dyDescent="0.2">
      <c r="D1547" s="165"/>
    </row>
    <row r="1548" spans="4:4" x14ac:dyDescent="0.2">
      <c r="D1548" s="165"/>
    </row>
    <row r="1549" spans="4:4" x14ac:dyDescent="0.2">
      <c r="D1549" s="165"/>
    </row>
    <row r="1550" spans="4:4" x14ac:dyDescent="0.2">
      <c r="D1550" s="165"/>
    </row>
    <row r="1551" spans="4:4" x14ac:dyDescent="0.2">
      <c r="D1551" s="165"/>
    </row>
    <row r="1552" spans="4:4" x14ac:dyDescent="0.2">
      <c r="D1552" s="165"/>
    </row>
    <row r="1553" spans="4:4" x14ac:dyDescent="0.2">
      <c r="D1553" s="165"/>
    </row>
    <row r="1554" spans="4:4" x14ac:dyDescent="0.2">
      <c r="D1554" s="165"/>
    </row>
    <row r="1555" spans="4:4" x14ac:dyDescent="0.2">
      <c r="D1555" s="165"/>
    </row>
    <row r="1556" spans="4:4" x14ac:dyDescent="0.2">
      <c r="D1556" s="165"/>
    </row>
    <row r="1557" spans="4:4" x14ac:dyDescent="0.2">
      <c r="D1557" s="165"/>
    </row>
    <row r="1558" spans="4:4" x14ac:dyDescent="0.2">
      <c r="D1558" s="165"/>
    </row>
    <row r="1559" spans="4:4" x14ac:dyDescent="0.2">
      <c r="D1559" s="165"/>
    </row>
    <row r="1560" spans="4:4" x14ac:dyDescent="0.2">
      <c r="D1560" s="165"/>
    </row>
    <row r="1561" spans="4:4" x14ac:dyDescent="0.2">
      <c r="D1561" s="165"/>
    </row>
    <row r="1562" spans="4:4" x14ac:dyDescent="0.2">
      <c r="D1562" s="165"/>
    </row>
    <row r="1563" spans="4:4" x14ac:dyDescent="0.2">
      <c r="D1563" s="165"/>
    </row>
    <row r="1564" spans="4:4" x14ac:dyDescent="0.2">
      <c r="D1564" s="165"/>
    </row>
    <row r="1565" spans="4:4" x14ac:dyDescent="0.2">
      <c r="D1565" s="165"/>
    </row>
    <row r="1566" spans="4:4" x14ac:dyDescent="0.2">
      <c r="D1566" s="165"/>
    </row>
    <row r="1567" spans="4:4" x14ac:dyDescent="0.2">
      <c r="D1567" s="165"/>
    </row>
    <row r="1568" spans="4:4" x14ac:dyDescent="0.2">
      <c r="D1568" s="165"/>
    </row>
    <row r="1569" spans="4:4" x14ac:dyDescent="0.2">
      <c r="D1569" s="165"/>
    </row>
    <row r="1570" spans="4:4" x14ac:dyDescent="0.2">
      <c r="D1570" s="165"/>
    </row>
    <row r="1571" spans="4:4" x14ac:dyDescent="0.2">
      <c r="D1571" s="165"/>
    </row>
    <row r="1572" spans="4:4" x14ac:dyDescent="0.2">
      <c r="D1572" s="165"/>
    </row>
    <row r="1573" spans="4:4" x14ac:dyDescent="0.2">
      <c r="D1573" s="165"/>
    </row>
    <row r="1574" spans="4:4" x14ac:dyDescent="0.2">
      <c r="D1574" s="165"/>
    </row>
    <row r="1575" spans="4:4" x14ac:dyDescent="0.2">
      <c r="D1575" s="165"/>
    </row>
    <row r="1576" spans="4:4" x14ac:dyDescent="0.2">
      <c r="D1576" s="165"/>
    </row>
    <row r="1577" spans="4:4" x14ac:dyDescent="0.2">
      <c r="D1577" s="165"/>
    </row>
    <row r="1578" spans="4:4" x14ac:dyDescent="0.2">
      <c r="D1578" s="165"/>
    </row>
    <row r="1579" spans="4:4" x14ac:dyDescent="0.2">
      <c r="D1579" s="165"/>
    </row>
    <row r="1580" spans="4:4" x14ac:dyDescent="0.2">
      <c r="D1580" s="165"/>
    </row>
    <row r="1581" spans="4:4" x14ac:dyDescent="0.2">
      <c r="D1581" s="165"/>
    </row>
    <row r="1582" spans="4:4" x14ac:dyDescent="0.2">
      <c r="D1582" s="165"/>
    </row>
    <row r="1583" spans="4:4" x14ac:dyDescent="0.2">
      <c r="D1583" s="165"/>
    </row>
    <row r="1584" spans="4:4" x14ac:dyDescent="0.2">
      <c r="D1584" s="165"/>
    </row>
    <row r="1585" spans="4:4" x14ac:dyDescent="0.2">
      <c r="D1585" s="165"/>
    </row>
    <row r="1586" spans="4:4" x14ac:dyDescent="0.2">
      <c r="D1586" s="165"/>
    </row>
    <row r="1587" spans="4:4" x14ac:dyDescent="0.2">
      <c r="D1587" s="165"/>
    </row>
    <row r="1588" spans="4:4" x14ac:dyDescent="0.2">
      <c r="D1588" s="165"/>
    </row>
    <row r="1589" spans="4:4" x14ac:dyDescent="0.2">
      <c r="D1589" s="165"/>
    </row>
    <row r="1590" spans="4:4" x14ac:dyDescent="0.2">
      <c r="D1590" s="165"/>
    </row>
    <row r="1591" spans="4:4" x14ac:dyDescent="0.2">
      <c r="D1591" s="165"/>
    </row>
    <row r="1592" spans="4:4" x14ac:dyDescent="0.2">
      <c r="D1592" s="165"/>
    </row>
    <row r="1593" spans="4:4" x14ac:dyDescent="0.2">
      <c r="D1593" s="165"/>
    </row>
    <row r="1594" spans="4:4" x14ac:dyDescent="0.2">
      <c r="D1594" s="165"/>
    </row>
    <row r="1595" spans="4:4" x14ac:dyDescent="0.2">
      <c r="D1595" s="165"/>
    </row>
    <row r="1596" spans="4:4" x14ac:dyDescent="0.2">
      <c r="D1596" s="165"/>
    </row>
    <row r="1597" spans="4:4" x14ac:dyDescent="0.2">
      <c r="D1597" s="165"/>
    </row>
    <row r="1598" spans="4:4" x14ac:dyDescent="0.2">
      <c r="D1598" s="165"/>
    </row>
    <row r="1599" spans="4:4" x14ac:dyDescent="0.2">
      <c r="D1599" s="165"/>
    </row>
    <row r="1600" spans="4:4" x14ac:dyDescent="0.2">
      <c r="D1600" s="165"/>
    </row>
    <row r="1601" spans="4:4" x14ac:dyDescent="0.2">
      <c r="D1601" s="165"/>
    </row>
    <row r="1602" spans="4:4" x14ac:dyDescent="0.2">
      <c r="D1602" s="165"/>
    </row>
    <row r="1603" spans="4:4" x14ac:dyDescent="0.2">
      <c r="D1603" s="165"/>
    </row>
    <row r="1604" spans="4:4" x14ac:dyDescent="0.2">
      <c r="D1604" s="165"/>
    </row>
    <row r="1605" spans="4:4" x14ac:dyDescent="0.2">
      <c r="D1605" s="165"/>
    </row>
    <row r="1606" spans="4:4" x14ac:dyDescent="0.2">
      <c r="D1606" s="165"/>
    </row>
    <row r="1607" spans="4:4" x14ac:dyDescent="0.2">
      <c r="D1607" s="165"/>
    </row>
    <row r="1608" spans="4:4" x14ac:dyDescent="0.2">
      <c r="D1608" s="165"/>
    </row>
    <row r="1609" spans="4:4" x14ac:dyDescent="0.2">
      <c r="D1609" s="165"/>
    </row>
    <row r="1610" spans="4:4" x14ac:dyDescent="0.2">
      <c r="D1610" s="165"/>
    </row>
    <row r="1611" spans="4:4" x14ac:dyDescent="0.2">
      <c r="D1611" s="165"/>
    </row>
    <row r="1612" spans="4:4" x14ac:dyDescent="0.2">
      <c r="D1612" s="165"/>
    </row>
    <row r="1613" spans="4:4" x14ac:dyDescent="0.2">
      <c r="D1613" s="165"/>
    </row>
    <row r="1614" spans="4:4" x14ac:dyDescent="0.2">
      <c r="D1614" s="165"/>
    </row>
    <row r="1615" spans="4:4" x14ac:dyDescent="0.2">
      <c r="D1615" s="165"/>
    </row>
    <row r="1616" spans="4:4" x14ac:dyDescent="0.2">
      <c r="D1616" s="165"/>
    </row>
    <row r="1617" spans="4:4" x14ac:dyDescent="0.2">
      <c r="D1617" s="165"/>
    </row>
    <row r="1618" spans="4:4" x14ac:dyDescent="0.2">
      <c r="D1618" s="165"/>
    </row>
    <row r="1619" spans="4:4" x14ac:dyDescent="0.2">
      <c r="D1619" s="165"/>
    </row>
    <row r="1620" spans="4:4" x14ac:dyDescent="0.2">
      <c r="D1620" s="165"/>
    </row>
    <row r="1621" spans="4:4" x14ac:dyDescent="0.2">
      <c r="D1621" s="165"/>
    </row>
    <row r="1622" spans="4:4" x14ac:dyDescent="0.2">
      <c r="D1622" s="165"/>
    </row>
    <row r="1623" spans="4:4" x14ac:dyDescent="0.2">
      <c r="D1623" s="165"/>
    </row>
    <row r="1624" spans="4:4" x14ac:dyDescent="0.2">
      <c r="D1624" s="165"/>
    </row>
    <row r="1625" spans="4:4" x14ac:dyDescent="0.2">
      <c r="D1625" s="165"/>
    </row>
    <row r="1626" spans="4:4" x14ac:dyDescent="0.2">
      <c r="D1626" s="165"/>
    </row>
    <row r="1627" spans="4:4" x14ac:dyDescent="0.2">
      <c r="D1627" s="165"/>
    </row>
    <row r="1628" spans="4:4" x14ac:dyDescent="0.2">
      <c r="D1628" s="165"/>
    </row>
    <row r="1629" spans="4:4" x14ac:dyDescent="0.2">
      <c r="D1629" s="165"/>
    </row>
    <row r="1630" spans="4:4" x14ac:dyDescent="0.2">
      <c r="D1630" s="165"/>
    </row>
    <row r="1631" spans="4:4" x14ac:dyDescent="0.2">
      <c r="D1631" s="165"/>
    </row>
    <row r="1632" spans="4:4" x14ac:dyDescent="0.2">
      <c r="D1632" s="165"/>
    </row>
    <row r="1633" spans="4:4" x14ac:dyDescent="0.2">
      <c r="D1633" s="165"/>
    </row>
    <row r="1634" spans="4:4" x14ac:dyDescent="0.2">
      <c r="D1634" s="165"/>
    </row>
    <row r="1635" spans="4:4" x14ac:dyDescent="0.2">
      <c r="D1635" s="165"/>
    </row>
    <row r="1636" spans="4:4" x14ac:dyDescent="0.2">
      <c r="D1636" s="165"/>
    </row>
    <row r="1637" spans="4:4" x14ac:dyDescent="0.2">
      <c r="D1637" s="165"/>
    </row>
    <row r="1638" spans="4:4" x14ac:dyDescent="0.2">
      <c r="D1638" s="165"/>
    </row>
    <row r="1639" spans="4:4" x14ac:dyDescent="0.2">
      <c r="D1639" s="165"/>
    </row>
    <row r="1640" spans="4:4" x14ac:dyDescent="0.2">
      <c r="D1640" s="165"/>
    </row>
    <row r="1641" spans="4:4" x14ac:dyDescent="0.2">
      <c r="D1641" s="165"/>
    </row>
    <row r="1642" spans="4:4" x14ac:dyDescent="0.2">
      <c r="D1642" s="165"/>
    </row>
    <row r="1643" spans="4:4" x14ac:dyDescent="0.2">
      <c r="D1643" s="165"/>
    </row>
    <row r="1644" spans="4:4" x14ac:dyDescent="0.2">
      <c r="D1644" s="165"/>
    </row>
    <row r="1645" spans="4:4" x14ac:dyDescent="0.2">
      <c r="D1645" s="165"/>
    </row>
    <row r="1646" spans="4:4" x14ac:dyDescent="0.2">
      <c r="D1646" s="165"/>
    </row>
    <row r="1647" spans="4:4" x14ac:dyDescent="0.2">
      <c r="D1647" s="165"/>
    </row>
    <row r="1648" spans="4:4" x14ac:dyDescent="0.2">
      <c r="D1648" s="165"/>
    </row>
    <row r="1649" spans="4:4" x14ac:dyDescent="0.2">
      <c r="D1649" s="165"/>
    </row>
    <row r="1650" spans="4:4" x14ac:dyDescent="0.2">
      <c r="D1650" s="165"/>
    </row>
    <row r="1651" spans="4:4" x14ac:dyDescent="0.2">
      <c r="D1651" s="165"/>
    </row>
    <row r="1652" spans="4:4" x14ac:dyDescent="0.2">
      <c r="D1652" s="165"/>
    </row>
    <row r="1653" spans="4:4" x14ac:dyDescent="0.2">
      <c r="D1653" s="165"/>
    </row>
    <row r="1654" spans="4:4" x14ac:dyDescent="0.2">
      <c r="D1654" s="165"/>
    </row>
    <row r="1655" spans="4:4" x14ac:dyDescent="0.2">
      <c r="D1655" s="165"/>
    </row>
    <row r="1656" spans="4:4" x14ac:dyDescent="0.2">
      <c r="D1656" s="165"/>
    </row>
    <row r="1657" spans="4:4" x14ac:dyDescent="0.2">
      <c r="D1657" s="165"/>
    </row>
    <row r="1658" spans="4:4" x14ac:dyDescent="0.2">
      <c r="D1658" s="165"/>
    </row>
    <row r="1659" spans="4:4" x14ac:dyDescent="0.2">
      <c r="D1659" s="165"/>
    </row>
    <row r="1660" spans="4:4" x14ac:dyDescent="0.2">
      <c r="D1660" s="165"/>
    </row>
    <row r="1661" spans="4:4" x14ac:dyDescent="0.2">
      <c r="D1661" s="165"/>
    </row>
    <row r="1662" spans="4:4" x14ac:dyDescent="0.2">
      <c r="D1662" s="165"/>
    </row>
    <row r="1663" spans="4:4" x14ac:dyDescent="0.2">
      <c r="D1663" s="165"/>
    </row>
    <row r="1664" spans="4:4" x14ac:dyDescent="0.2">
      <c r="D1664" s="165"/>
    </row>
    <row r="1665" spans="4:4" x14ac:dyDescent="0.2">
      <c r="D1665" s="165"/>
    </row>
    <row r="1666" spans="4:4" x14ac:dyDescent="0.2">
      <c r="D1666" s="165"/>
    </row>
    <row r="1667" spans="4:4" x14ac:dyDescent="0.2">
      <c r="D1667" s="165"/>
    </row>
    <row r="1668" spans="4:4" x14ac:dyDescent="0.2">
      <c r="D1668" s="165"/>
    </row>
    <row r="1669" spans="4:4" x14ac:dyDescent="0.2">
      <c r="D1669" s="165"/>
    </row>
    <row r="1670" spans="4:4" x14ac:dyDescent="0.2">
      <c r="D1670" s="165"/>
    </row>
    <row r="1671" spans="4:4" x14ac:dyDescent="0.2">
      <c r="D1671" s="165"/>
    </row>
    <row r="1672" spans="4:4" x14ac:dyDescent="0.2">
      <c r="D1672" s="165"/>
    </row>
    <row r="1673" spans="4:4" x14ac:dyDescent="0.2">
      <c r="D1673" s="165"/>
    </row>
    <row r="1674" spans="4:4" x14ac:dyDescent="0.2">
      <c r="D1674" s="165"/>
    </row>
    <row r="1675" spans="4:4" x14ac:dyDescent="0.2">
      <c r="D1675" s="165"/>
    </row>
    <row r="1676" spans="4:4" x14ac:dyDescent="0.2">
      <c r="D1676" s="165"/>
    </row>
    <row r="1677" spans="4:4" x14ac:dyDescent="0.2">
      <c r="D1677" s="165"/>
    </row>
    <row r="1678" spans="4:4" x14ac:dyDescent="0.2">
      <c r="D1678" s="165"/>
    </row>
    <row r="1679" spans="4:4" x14ac:dyDescent="0.2">
      <c r="D1679" s="165"/>
    </row>
    <row r="1680" spans="4:4" x14ac:dyDescent="0.2">
      <c r="D1680" s="165"/>
    </row>
    <row r="1681" spans="4:4" x14ac:dyDescent="0.2">
      <c r="D1681" s="165"/>
    </row>
    <row r="1682" spans="4:4" x14ac:dyDescent="0.2">
      <c r="D1682" s="165"/>
    </row>
    <row r="1683" spans="4:4" x14ac:dyDescent="0.2">
      <c r="D1683" s="165"/>
    </row>
    <row r="1684" spans="4:4" x14ac:dyDescent="0.2">
      <c r="D1684" s="165"/>
    </row>
    <row r="1685" spans="4:4" x14ac:dyDescent="0.2">
      <c r="D1685" s="165"/>
    </row>
    <row r="1686" spans="4:4" x14ac:dyDescent="0.2">
      <c r="D1686" s="165"/>
    </row>
    <row r="1687" spans="4:4" x14ac:dyDescent="0.2">
      <c r="D1687" s="165"/>
    </row>
    <row r="1688" spans="4:4" x14ac:dyDescent="0.2">
      <c r="D1688" s="165"/>
    </row>
    <row r="1689" spans="4:4" x14ac:dyDescent="0.2">
      <c r="D1689" s="165"/>
    </row>
    <row r="1690" spans="4:4" x14ac:dyDescent="0.2">
      <c r="D1690" s="165"/>
    </row>
    <row r="1691" spans="4:4" x14ac:dyDescent="0.2">
      <c r="D1691" s="165"/>
    </row>
    <row r="1692" spans="4:4" x14ac:dyDescent="0.2">
      <c r="D1692" s="165"/>
    </row>
    <row r="1693" spans="4:4" x14ac:dyDescent="0.2">
      <c r="D1693" s="165"/>
    </row>
    <row r="1694" spans="4:4" x14ac:dyDescent="0.2">
      <c r="D1694" s="165"/>
    </row>
    <row r="1695" spans="4:4" x14ac:dyDescent="0.2">
      <c r="D1695" s="165"/>
    </row>
    <row r="1696" spans="4:4" x14ac:dyDescent="0.2">
      <c r="D1696" s="165"/>
    </row>
    <row r="1697" spans="4:4" x14ac:dyDescent="0.2">
      <c r="D1697" s="165"/>
    </row>
    <row r="1698" spans="4:4" x14ac:dyDescent="0.2">
      <c r="D1698" s="165"/>
    </row>
    <row r="1699" spans="4:4" x14ac:dyDescent="0.2">
      <c r="D1699" s="165"/>
    </row>
    <row r="1700" spans="4:4" x14ac:dyDescent="0.2">
      <c r="D1700" s="165"/>
    </row>
    <row r="1701" spans="4:4" x14ac:dyDescent="0.2">
      <c r="D1701" s="165"/>
    </row>
    <row r="1702" spans="4:4" x14ac:dyDescent="0.2">
      <c r="D1702" s="165"/>
    </row>
    <row r="1703" spans="4:4" x14ac:dyDescent="0.2">
      <c r="D1703" s="165"/>
    </row>
    <row r="1704" spans="4:4" x14ac:dyDescent="0.2">
      <c r="D1704" s="165"/>
    </row>
    <row r="1705" spans="4:4" x14ac:dyDescent="0.2">
      <c r="D1705" s="165"/>
    </row>
    <row r="1706" spans="4:4" x14ac:dyDescent="0.2">
      <c r="D1706" s="165"/>
    </row>
    <row r="1707" spans="4:4" x14ac:dyDescent="0.2">
      <c r="D1707" s="165"/>
    </row>
    <row r="1708" spans="4:4" x14ac:dyDescent="0.2">
      <c r="D1708" s="165"/>
    </row>
    <row r="1709" spans="4:4" x14ac:dyDescent="0.2">
      <c r="D1709" s="165"/>
    </row>
    <row r="1710" spans="4:4" x14ac:dyDescent="0.2">
      <c r="D1710" s="165"/>
    </row>
    <row r="1711" spans="4:4" x14ac:dyDescent="0.2">
      <c r="D1711" s="165"/>
    </row>
    <row r="1712" spans="4:4" x14ac:dyDescent="0.2">
      <c r="D1712" s="165"/>
    </row>
    <row r="1713" spans="4:4" x14ac:dyDescent="0.2">
      <c r="D1713" s="165"/>
    </row>
    <row r="1714" spans="4:4" x14ac:dyDescent="0.2">
      <c r="D1714" s="165"/>
    </row>
    <row r="1715" spans="4:4" x14ac:dyDescent="0.2">
      <c r="D1715" s="165"/>
    </row>
    <row r="1716" spans="4:4" x14ac:dyDescent="0.2">
      <c r="D1716" s="165"/>
    </row>
    <row r="1717" spans="4:4" x14ac:dyDescent="0.2">
      <c r="D1717" s="165"/>
    </row>
    <row r="1718" spans="4:4" x14ac:dyDescent="0.2">
      <c r="D1718" s="165"/>
    </row>
    <row r="1719" spans="4:4" x14ac:dyDescent="0.2">
      <c r="D1719" s="165"/>
    </row>
    <row r="1720" spans="4:4" x14ac:dyDescent="0.2">
      <c r="D1720" s="165"/>
    </row>
    <row r="1721" spans="4:4" x14ac:dyDescent="0.2">
      <c r="D1721" s="165"/>
    </row>
    <row r="1722" spans="4:4" x14ac:dyDescent="0.2">
      <c r="D1722" s="165"/>
    </row>
    <row r="1723" spans="4:4" x14ac:dyDescent="0.2">
      <c r="D1723" s="165"/>
    </row>
    <row r="1724" spans="4:4" x14ac:dyDescent="0.2">
      <c r="D1724" s="165"/>
    </row>
    <row r="1725" spans="4:4" x14ac:dyDescent="0.2">
      <c r="D1725" s="165"/>
    </row>
    <row r="1726" spans="4:4" x14ac:dyDescent="0.2">
      <c r="D1726" s="165"/>
    </row>
    <row r="1727" spans="4:4" x14ac:dyDescent="0.2">
      <c r="D1727" s="165"/>
    </row>
    <row r="1728" spans="4:4" x14ac:dyDescent="0.2">
      <c r="D1728" s="165"/>
    </row>
    <row r="1729" spans="4:4" x14ac:dyDescent="0.2">
      <c r="D1729" s="165"/>
    </row>
    <row r="1730" spans="4:4" x14ac:dyDescent="0.2">
      <c r="D1730" s="165"/>
    </row>
    <row r="1731" spans="4:4" x14ac:dyDescent="0.2">
      <c r="D1731" s="165"/>
    </row>
    <row r="1732" spans="4:4" x14ac:dyDescent="0.2">
      <c r="D1732" s="165"/>
    </row>
    <row r="1733" spans="4:4" x14ac:dyDescent="0.2">
      <c r="D1733" s="165"/>
    </row>
    <row r="1734" spans="4:4" x14ac:dyDescent="0.2">
      <c r="D1734" s="165"/>
    </row>
    <row r="1735" spans="4:4" x14ac:dyDescent="0.2">
      <c r="D1735" s="165"/>
    </row>
    <row r="1736" spans="4:4" x14ac:dyDescent="0.2">
      <c r="D1736" s="165"/>
    </row>
    <row r="1737" spans="4:4" x14ac:dyDescent="0.2">
      <c r="D1737" s="165"/>
    </row>
    <row r="1738" spans="4:4" x14ac:dyDescent="0.2">
      <c r="D1738" s="165"/>
    </row>
    <row r="1739" spans="4:4" x14ac:dyDescent="0.2">
      <c r="D1739" s="165"/>
    </row>
    <row r="1740" spans="4:4" x14ac:dyDescent="0.2">
      <c r="D1740" s="165"/>
    </row>
    <row r="1741" spans="4:4" x14ac:dyDescent="0.2">
      <c r="D1741" s="165"/>
    </row>
    <row r="1742" spans="4:4" x14ac:dyDescent="0.2">
      <c r="D1742" s="165"/>
    </row>
    <row r="1743" spans="4:4" x14ac:dyDescent="0.2">
      <c r="D1743" s="165"/>
    </row>
    <row r="1744" spans="4:4" x14ac:dyDescent="0.2">
      <c r="D1744" s="165"/>
    </row>
    <row r="1745" spans="4:4" x14ac:dyDescent="0.2">
      <c r="D1745" s="165"/>
    </row>
    <row r="1746" spans="4:4" x14ac:dyDescent="0.2">
      <c r="D1746" s="165"/>
    </row>
    <row r="1747" spans="4:4" x14ac:dyDescent="0.2">
      <c r="D1747" s="165"/>
    </row>
    <row r="1748" spans="4:4" x14ac:dyDescent="0.2">
      <c r="D1748" s="165"/>
    </row>
    <row r="1749" spans="4:4" x14ac:dyDescent="0.2">
      <c r="D1749" s="165"/>
    </row>
    <row r="1750" spans="4:4" x14ac:dyDescent="0.2">
      <c r="D1750" s="165"/>
    </row>
    <row r="1751" spans="4:4" x14ac:dyDescent="0.2">
      <c r="D1751" s="165"/>
    </row>
    <row r="1752" spans="4:4" x14ac:dyDescent="0.2">
      <c r="D1752" s="165"/>
    </row>
    <row r="1753" spans="4:4" x14ac:dyDescent="0.2">
      <c r="D1753" s="165"/>
    </row>
    <row r="1754" spans="4:4" x14ac:dyDescent="0.2">
      <c r="D1754" s="165"/>
    </row>
    <row r="1755" spans="4:4" x14ac:dyDescent="0.2">
      <c r="D1755" s="165"/>
    </row>
    <row r="1756" spans="4:4" x14ac:dyDescent="0.2">
      <c r="D1756" s="165"/>
    </row>
    <row r="1757" spans="4:4" x14ac:dyDescent="0.2">
      <c r="D1757" s="165"/>
    </row>
    <row r="1758" spans="4:4" x14ac:dyDescent="0.2">
      <c r="D1758" s="165"/>
    </row>
    <row r="1759" spans="4:4" x14ac:dyDescent="0.2">
      <c r="D1759" s="165"/>
    </row>
    <row r="1760" spans="4:4" x14ac:dyDescent="0.2">
      <c r="D1760" s="165"/>
    </row>
    <row r="1761" spans="4:4" x14ac:dyDescent="0.2">
      <c r="D1761" s="165"/>
    </row>
    <row r="1762" spans="4:4" x14ac:dyDescent="0.2">
      <c r="D1762" s="165"/>
    </row>
    <row r="1763" spans="4:4" x14ac:dyDescent="0.2">
      <c r="D1763" s="165"/>
    </row>
    <row r="1764" spans="4:4" x14ac:dyDescent="0.2">
      <c r="D1764" s="165"/>
    </row>
    <row r="1765" spans="4:4" x14ac:dyDescent="0.2">
      <c r="D1765" s="165"/>
    </row>
    <row r="1766" spans="4:4" x14ac:dyDescent="0.2">
      <c r="D1766" s="165"/>
    </row>
    <row r="1767" spans="4:4" x14ac:dyDescent="0.2">
      <c r="D1767" s="165"/>
    </row>
    <row r="1768" spans="4:4" x14ac:dyDescent="0.2">
      <c r="D1768" s="165"/>
    </row>
    <row r="1769" spans="4:4" x14ac:dyDescent="0.2">
      <c r="D1769" s="165"/>
    </row>
    <row r="1770" spans="4:4" x14ac:dyDescent="0.2">
      <c r="D1770" s="165"/>
    </row>
    <row r="1771" spans="4:4" x14ac:dyDescent="0.2">
      <c r="D1771" s="165"/>
    </row>
    <row r="1772" spans="4:4" x14ac:dyDescent="0.2">
      <c r="D1772" s="165"/>
    </row>
    <row r="1773" spans="4:4" x14ac:dyDescent="0.2">
      <c r="D1773" s="165"/>
    </row>
    <row r="1774" spans="4:4" x14ac:dyDescent="0.2">
      <c r="D1774" s="165"/>
    </row>
    <row r="1775" spans="4:4" x14ac:dyDescent="0.2">
      <c r="D1775" s="165"/>
    </row>
    <row r="1776" spans="4:4" x14ac:dyDescent="0.2">
      <c r="D1776" s="165"/>
    </row>
    <row r="1777" spans="4:4" x14ac:dyDescent="0.2">
      <c r="D1777" s="165"/>
    </row>
    <row r="1778" spans="4:4" x14ac:dyDescent="0.2">
      <c r="D1778" s="165"/>
    </row>
    <row r="1779" spans="4:4" x14ac:dyDescent="0.2">
      <c r="D1779" s="165"/>
    </row>
    <row r="1780" spans="4:4" x14ac:dyDescent="0.2">
      <c r="D1780" s="165"/>
    </row>
    <row r="1781" spans="4:4" x14ac:dyDescent="0.2">
      <c r="D1781" s="165"/>
    </row>
    <row r="1782" spans="4:4" x14ac:dyDescent="0.2">
      <c r="D1782" s="165"/>
    </row>
    <row r="1783" spans="4:4" x14ac:dyDescent="0.2">
      <c r="D1783" s="165"/>
    </row>
    <row r="1784" spans="4:4" x14ac:dyDescent="0.2">
      <c r="D1784" s="165"/>
    </row>
    <row r="1785" spans="4:4" x14ac:dyDescent="0.2">
      <c r="D1785" s="165"/>
    </row>
    <row r="1786" spans="4:4" x14ac:dyDescent="0.2">
      <c r="D1786" s="165"/>
    </row>
    <row r="1787" spans="4:4" x14ac:dyDescent="0.2">
      <c r="D1787" s="165"/>
    </row>
    <row r="1788" spans="4:4" x14ac:dyDescent="0.2">
      <c r="D1788" s="165"/>
    </row>
    <row r="1789" spans="4:4" x14ac:dyDescent="0.2">
      <c r="D1789" s="165"/>
    </row>
    <row r="1790" spans="4:4" x14ac:dyDescent="0.2">
      <c r="D1790" s="165"/>
    </row>
    <row r="1791" spans="4:4" x14ac:dyDescent="0.2">
      <c r="D1791" s="165"/>
    </row>
    <row r="1792" spans="4:4" x14ac:dyDescent="0.2">
      <c r="D1792" s="165"/>
    </row>
    <row r="1793" spans="4:4" x14ac:dyDescent="0.2">
      <c r="D1793" s="165"/>
    </row>
    <row r="1794" spans="4:4" x14ac:dyDescent="0.2">
      <c r="D1794" s="165"/>
    </row>
    <row r="1795" spans="4:4" x14ac:dyDescent="0.2">
      <c r="D1795" s="165"/>
    </row>
    <row r="1796" spans="4:4" x14ac:dyDescent="0.2">
      <c r="D1796" s="165"/>
    </row>
    <row r="1797" spans="4:4" x14ac:dyDescent="0.2">
      <c r="D1797" s="165"/>
    </row>
    <row r="1798" spans="4:4" x14ac:dyDescent="0.2">
      <c r="D1798" s="165"/>
    </row>
    <row r="1799" spans="4:4" x14ac:dyDescent="0.2">
      <c r="D1799" s="165"/>
    </row>
    <row r="1800" spans="4:4" x14ac:dyDescent="0.2">
      <c r="D1800" s="165"/>
    </row>
    <row r="1801" spans="4:4" x14ac:dyDescent="0.2">
      <c r="D1801" s="165"/>
    </row>
    <row r="1802" spans="4:4" x14ac:dyDescent="0.2">
      <c r="D1802" s="165"/>
    </row>
    <row r="1803" spans="4:4" x14ac:dyDescent="0.2">
      <c r="D1803" s="165"/>
    </row>
    <row r="1804" spans="4:4" x14ac:dyDescent="0.2">
      <c r="D1804" s="165"/>
    </row>
    <row r="1805" spans="4:4" x14ac:dyDescent="0.2">
      <c r="D1805" s="165"/>
    </row>
    <row r="1806" spans="4:4" x14ac:dyDescent="0.2">
      <c r="D1806" s="165"/>
    </row>
    <row r="1807" spans="4:4" x14ac:dyDescent="0.2">
      <c r="D1807" s="165"/>
    </row>
    <row r="1808" spans="4:4" x14ac:dyDescent="0.2">
      <c r="D1808" s="165"/>
    </row>
    <row r="1809" spans="4:4" x14ac:dyDescent="0.2">
      <c r="D1809" s="165"/>
    </row>
    <row r="1810" spans="4:4" x14ac:dyDescent="0.2">
      <c r="D1810" s="165"/>
    </row>
    <row r="1811" spans="4:4" x14ac:dyDescent="0.2">
      <c r="D1811" s="165"/>
    </row>
    <row r="1812" spans="4:4" x14ac:dyDescent="0.2">
      <c r="D1812" s="165"/>
    </row>
    <row r="1813" spans="4:4" x14ac:dyDescent="0.2">
      <c r="D1813" s="165"/>
    </row>
    <row r="1814" spans="4:4" x14ac:dyDescent="0.2">
      <c r="D1814" s="165"/>
    </row>
    <row r="1815" spans="4:4" x14ac:dyDescent="0.2">
      <c r="D1815" s="165"/>
    </row>
    <row r="1816" spans="4:4" x14ac:dyDescent="0.2">
      <c r="D1816" s="165"/>
    </row>
    <row r="1817" spans="4:4" x14ac:dyDescent="0.2">
      <c r="D1817" s="165"/>
    </row>
    <row r="1818" spans="4:4" x14ac:dyDescent="0.2">
      <c r="D1818" s="165"/>
    </row>
    <row r="1819" spans="4:4" x14ac:dyDescent="0.2">
      <c r="D1819" s="165"/>
    </row>
    <row r="1820" spans="4:4" x14ac:dyDescent="0.2">
      <c r="D1820" s="165"/>
    </row>
    <row r="1821" spans="4:4" x14ac:dyDescent="0.2">
      <c r="D1821" s="165"/>
    </row>
    <row r="1822" spans="4:4" x14ac:dyDescent="0.2">
      <c r="D1822" s="165"/>
    </row>
    <row r="1823" spans="4:4" x14ac:dyDescent="0.2">
      <c r="D1823" s="165"/>
    </row>
    <row r="1824" spans="4:4" x14ac:dyDescent="0.2">
      <c r="D1824" s="165"/>
    </row>
    <row r="1825" spans="4:4" x14ac:dyDescent="0.2">
      <c r="D1825" s="165"/>
    </row>
    <row r="1826" spans="4:4" x14ac:dyDescent="0.2">
      <c r="D1826" s="165"/>
    </row>
    <row r="1827" spans="4:4" x14ac:dyDescent="0.2">
      <c r="D1827" s="165"/>
    </row>
    <row r="1828" spans="4:4" x14ac:dyDescent="0.2">
      <c r="D1828" s="165"/>
    </row>
    <row r="1829" spans="4:4" x14ac:dyDescent="0.2">
      <c r="D1829" s="165"/>
    </row>
    <row r="1830" spans="4:4" x14ac:dyDescent="0.2">
      <c r="D1830" s="165"/>
    </row>
    <row r="1831" spans="4:4" x14ac:dyDescent="0.2">
      <c r="D1831" s="165"/>
    </row>
    <row r="1832" spans="4:4" x14ac:dyDescent="0.2">
      <c r="D1832" s="165"/>
    </row>
    <row r="1833" spans="4:4" x14ac:dyDescent="0.2">
      <c r="D1833" s="165"/>
    </row>
    <row r="1834" spans="4:4" x14ac:dyDescent="0.2">
      <c r="D1834" s="165"/>
    </row>
    <row r="1835" spans="4:4" x14ac:dyDescent="0.2">
      <c r="D1835" s="165"/>
    </row>
    <row r="1836" spans="4:4" x14ac:dyDescent="0.2">
      <c r="D1836" s="165"/>
    </row>
    <row r="1837" spans="4:4" x14ac:dyDescent="0.2">
      <c r="D1837" s="165"/>
    </row>
    <row r="1838" spans="4:4" x14ac:dyDescent="0.2">
      <c r="D1838" s="165"/>
    </row>
    <row r="1839" spans="4:4" x14ac:dyDescent="0.2">
      <c r="D1839" s="165"/>
    </row>
    <row r="1840" spans="4:4" x14ac:dyDescent="0.2">
      <c r="D1840" s="165"/>
    </row>
    <row r="1841" spans="4:4" x14ac:dyDescent="0.2">
      <c r="D1841" s="165"/>
    </row>
    <row r="1842" spans="4:4" x14ac:dyDescent="0.2">
      <c r="D1842" s="165"/>
    </row>
    <row r="1843" spans="4:4" x14ac:dyDescent="0.2">
      <c r="D1843" s="165"/>
    </row>
    <row r="1844" spans="4:4" x14ac:dyDescent="0.2">
      <c r="D1844" s="165"/>
    </row>
    <row r="1845" spans="4:4" x14ac:dyDescent="0.2">
      <c r="D1845" s="165"/>
    </row>
    <row r="1846" spans="4:4" x14ac:dyDescent="0.2">
      <c r="D1846" s="165"/>
    </row>
    <row r="1847" spans="4:4" x14ac:dyDescent="0.2">
      <c r="D1847" s="165"/>
    </row>
    <row r="1848" spans="4:4" x14ac:dyDescent="0.2">
      <c r="D1848" s="165"/>
    </row>
    <row r="1849" spans="4:4" x14ac:dyDescent="0.2">
      <c r="D1849" s="165"/>
    </row>
    <row r="1850" spans="4:4" x14ac:dyDescent="0.2">
      <c r="D1850" s="165"/>
    </row>
    <row r="1851" spans="4:4" x14ac:dyDescent="0.2">
      <c r="D1851" s="165"/>
    </row>
    <row r="1852" spans="4:4" x14ac:dyDescent="0.2">
      <c r="D1852" s="165"/>
    </row>
    <row r="1853" spans="4:4" x14ac:dyDescent="0.2">
      <c r="D1853" s="165"/>
    </row>
    <row r="1854" spans="4:4" x14ac:dyDescent="0.2">
      <c r="D1854" s="165"/>
    </row>
    <row r="1855" spans="4:4" x14ac:dyDescent="0.2">
      <c r="D1855" s="165"/>
    </row>
    <row r="1856" spans="4:4" x14ac:dyDescent="0.2">
      <c r="D1856" s="165"/>
    </row>
    <row r="1857" spans="4:4" x14ac:dyDescent="0.2">
      <c r="D1857" s="165"/>
    </row>
    <row r="1858" spans="4:4" x14ac:dyDescent="0.2">
      <c r="D1858" s="165"/>
    </row>
    <row r="1859" spans="4:4" x14ac:dyDescent="0.2">
      <c r="D1859" s="165"/>
    </row>
    <row r="1860" spans="4:4" x14ac:dyDescent="0.2">
      <c r="D1860" s="165"/>
    </row>
    <row r="1861" spans="4:4" x14ac:dyDescent="0.2">
      <c r="D1861" s="165"/>
    </row>
    <row r="1862" spans="4:4" x14ac:dyDescent="0.2">
      <c r="D1862" s="165"/>
    </row>
    <row r="1863" spans="4:4" x14ac:dyDescent="0.2">
      <c r="D1863" s="165"/>
    </row>
    <row r="1864" spans="4:4" x14ac:dyDescent="0.2">
      <c r="D1864" s="165"/>
    </row>
    <row r="1865" spans="4:4" x14ac:dyDescent="0.2">
      <c r="D1865" s="165"/>
    </row>
    <row r="1866" spans="4:4" x14ac:dyDescent="0.2">
      <c r="D1866" s="165"/>
    </row>
    <row r="1867" spans="4:4" x14ac:dyDescent="0.2">
      <c r="D1867" s="165"/>
    </row>
    <row r="1868" spans="4:4" x14ac:dyDescent="0.2">
      <c r="D1868" s="165"/>
    </row>
    <row r="1869" spans="4:4" x14ac:dyDescent="0.2">
      <c r="D1869" s="165"/>
    </row>
    <row r="1870" spans="4:4" x14ac:dyDescent="0.2">
      <c r="D1870" s="165"/>
    </row>
    <row r="1871" spans="4:4" x14ac:dyDescent="0.2">
      <c r="D1871" s="165"/>
    </row>
    <row r="1872" spans="4:4" x14ac:dyDescent="0.2">
      <c r="D1872" s="165"/>
    </row>
    <row r="1873" spans="4:4" x14ac:dyDescent="0.2">
      <c r="D1873" s="165"/>
    </row>
    <row r="1874" spans="4:4" x14ac:dyDescent="0.2">
      <c r="D1874" s="165"/>
    </row>
    <row r="1875" spans="4:4" x14ac:dyDescent="0.2">
      <c r="D1875" s="165"/>
    </row>
    <row r="1876" spans="4:4" x14ac:dyDescent="0.2">
      <c r="D1876" s="165"/>
    </row>
    <row r="1877" spans="4:4" x14ac:dyDescent="0.2">
      <c r="D1877" s="165"/>
    </row>
    <row r="1878" spans="4:4" x14ac:dyDescent="0.2">
      <c r="D1878" s="165"/>
    </row>
    <row r="1879" spans="4:4" x14ac:dyDescent="0.2">
      <c r="D1879" s="165"/>
    </row>
    <row r="1880" spans="4:4" x14ac:dyDescent="0.2">
      <c r="D1880" s="165"/>
    </row>
    <row r="1881" spans="4:4" x14ac:dyDescent="0.2">
      <c r="D1881" s="165"/>
    </row>
    <row r="1882" spans="4:4" x14ac:dyDescent="0.2">
      <c r="D1882" s="165"/>
    </row>
    <row r="1883" spans="4:4" x14ac:dyDescent="0.2">
      <c r="D1883" s="165"/>
    </row>
    <row r="1884" spans="4:4" x14ac:dyDescent="0.2">
      <c r="D1884" s="165"/>
    </row>
    <row r="1885" spans="4:4" x14ac:dyDescent="0.2">
      <c r="D1885" s="165"/>
    </row>
    <row r="1886" spans="4:4" x14ac:dyDescent="0.2">
      <c r="D1886" s="165"/>
    </row>
    <row r="1887" spans="4:4" x14ac:dyDescent="0.2">
      <c r="D1887" s="165"/>
    </row>
    <row r="1888" spans="4:4" x14ac:dyDescent="0.2">
      <c r="D1888" s="165"/>
    </row>
    <row r="1889" spans="4:4" x14ac:dyDescent="0.2">
      <c r="D1889" s="165"/>
    </row>
    <row r="1890" spans="4:4" x14ac:dyDescent="0.2">
      <c r="D1890" s="165"/>
    </row>
    <row r="1891" spans="4:4" x14ac:dyDescent="0.2">
      <c r="D1891" s="165"/>
    </row>
    <row r="1892" spans="4:4" x14ac:dyDescent="0.2">
      <c r="D1892" s="165"/>
    </row>
    <row r="1893" spans="4:4" x14ac:dyDescent="0.2">
      <c r="D1893" s="165"/>
    </row>
    <row r="1894" spans="4:4" x14ac:dyDescent="0.2">
      <c r="D1894" s="165"/>
    </row>
    <row r="1895" spans="4:4" x14ac:dyDescent="0.2">
      <c r="D1895" s="165"/>
    </row>
    <row r="1896" spans="4:4" x14ac:dyDescent="0.2">
      <c r="D1896" s="165"/>
    </row>
    <row r="1897" spans="4:4" x14ac:dyDescent="0.2">
      <c r="D1897" s="165"/>
    </row>
    <row r="1898" spans="4:4" x14ac:dyDescent="0.2">
      <c r="D1898" s="165"/>
    </row>
    <row r="1899" spans="4:4" x14ac:dyDescent="0.2">
      <c r="D1899" s="165"/>
    </row>
    <row r="1900" spans="4:4" x14ac:dyDescent="0.2">
      <c r="D1900" s="165"/>
    </row>
    <row r="1901" spans="4:4" x14ac:dyDescent="0.2">
      <c r="D1901" s="165"/>
    </row>
    <row r="1902" spans="4:4" x14ac:dyDescent="0.2">
      <c r="D1902" s="165"/>
    </row>
    <row r="1903" spans="4:4" x14ac:dyDescent="0.2">
      <c r="D1903" s="165"/>
    </row>
    <row r="1904" spans="4:4" x14ac:dyDescent="0.2">
      <c r="D1904" s="165"/>
    </row>
    <row r="1905" spans="4:4" x14ac:dyDescent="0.2">
      <c r="D1905" s="165"/>
    </row>
    <row r="1906" spans="4:4" x14ac:dyDescent="0.2">
      <c r="D1906" s="165"/>
    </row>
    <row r="1907" spans="4:4" x14ac:dyDescent="0.2">
      <c r="D1907" s="165"/>
    </row>
    <row r="1908" spans="4:4" x14ac:dyDescent="0.2">
      <c r="D1908" s="165"/>
    </row>
    <row r="1909" spans="4:4" x14ac:dyDescent="0.2">
      <c r="D1909" s="165"/>
    </row>
    <row r="1910" spans="4:4" x14ac:dyDescent="0.2">
      <c r="D1910" s="165"/>
    </row>
    <row r="1911" spans="4:4" x14ac:dyDescent="0.2">
      <c r="D1911" s="165"/>
    </row>
    <row r="1912" spans="4:4" x14ac:dyDescent="0.2">
      <c r="D1912" s="165"/>
    </row>
    <row r="1913" spans="4:4" x14ac:dyDescent="0.2">
      <c r="D1913" s="165"/>
    </row>
    <row r="1914" spans="4:4" x14ac:dyDescent="0.2">
      <c r="D1914" s="165"/>
    </row>
    <row r="1915" spans="4:4" x14ac:dyDescent="0.2">
      <c r="D1915" s="165"/>
    </row>
    <row r="1916" spans="4:4" x14ac:dyDescent="0.2">
      <c r="D1916" s="165"/>
    </row>
    <row r="1917" spans="4:4" x14ac:dyDescent="0.2">
      <c r="D1917" s="165"/>
    </row>
    <row r="1918" spans="4:4" x14ac:dyDescent="0.2">
      <c r="D1918" s="165"/>
    </row>
    <row r="1919" spans="4:4" x14ac:dyDescent="0.2">
      <c r="D1919" s="165"/>
    </row>
    <row r="1920" spans="4:4" x14ac:dyDescent="0.2">
      <c r="D1920" s="165"/>
    </row>
    <row r="1921" spans="4:4" x14ac:dyDescent="0.2">
      <c r="D1921" s="165"/>
    </row>
    <row r="1922" spans="4:4" x14ac:dyDescent="0.2">
      <c r="D1922" s="165"/>
    </row>
    <row r="1923" spans="4:4" x14ac:dyDescent="0.2">
      <c r="D1923" s="165"/>
    </row>
    <row r="1924" spans="4:4" x14ac:dyDescent="0.2">
      <c r="D1924" s="165"/>
    </row>
    <row r="1925" spans="4:4" x14ac:dyDescent="0.2">
      <c r="D1925" s="165"/>
    </row>
    <row r="1926" spans="4:4" x14ac:dyDescent="0.2">
      <c r="D1926" s="165"/>
    </row>
    <row r="1927" spans="4:4" x14ac:dyDescent="0.2">
      <c r="D1927" s="165"/>
    </row>
    <row r="1928" spans="4:4" x14ac:dyDescent="0.2">
      <c r="D1928" s="165"/>
    </row>
    <row r="1929" spans="4:4" x14ac:dyDescent="0.2">
      <c r="D1929" s="165"/>
    </row>
    <row r="1930" spans="4:4" x14ac:dyDescent="0.2">
      <c r="D1930" s="165"/>
    </row>
    <row r="1931" spans="4:4" x14ac:dyDescent="0.2">
      <c r="D1931" s="165"/>
    </row>
    <row r="1932" spans="4:4" x14ac:dyDescent="0.2">
      <c r="D1932" s="165"/>
    </row>
    <row r="1933" spans="4:4" x14ac:dyDescent="0.2">
      <c r="D1933" s="165"/>
    </row>
    <row r="1934" spans="4:4" x14ac:dyDescent="0.2">
      <c r="D1934" s="165"/>
    </row>
    <row r="1935" spans="4:4" x14ac:dyDescent="0.2">
      <c r="D1935" s="165"/>
    </row>
    <row r="1936" spans="4:4" x14ac:dyDescent="0.2">
      <c r="D1936" s="165"/>
    </row>
    <row r="1937" spans="4:4" x14ac:dyDescent="0.2">
      <c r="D1937" s="165"/>
    </row>
    <row r="1938" spans="4:4" x14ac:dyDescent="0.2">
      <c r="D1938" s="165"/>
    </row>
    <row r="1939" spans="4:4" x14ac:dyDescent="0.2">
      <c r="D1939" s="165"/>
    </row>
    <row r="1940" spans="4:4" x14ac:dyDescent="0.2">
      <c r="D1940" s="165"/>
    </row>
    <row r="1941" spans="4:4" x14ac:dyDescent="0.2">
      <c r="D1941" s="165"/>
    </row>
    <row r="1942" spans="4:4" x14ac:dyDescent="0.2">
      <c r="D1942" s="165"/>
    </row>
    <row r="1943" spans="4:4" x14ac:dyDescent="0.2">
      <c r="D1943" s="165"/>
    </row>
    <row r="1944" spans="4:4" x14ac:dyDescent="0.2">
      <c r="D1944" s="165"/>
    </row>
    <row r="1945" spans="4:4" x14ac:dyDescent="0.2">
      <c r="D1945" s="165"/>
    </row>
    <row r="1946" spans="4:4" x14ac:dyDescent="0.2">
      <c r="D1946" s="165"/>
    </row>
    <row r="1947" spans="4:4" x14ac:dyDescent="0.2">
      <c r="D1947" s="165"/>
    </row>
    <row r="1948" spans="4:4" x14ac:dyDescent="0.2">
      <c r="D1948" s="165"/>
    </row>
    <row r="1949" spans="4:4" x14ac:dyDescent="0.2">
      <c r="D1949" s="165"/>
    </row>
    <row r="1950" spans="4:4" x14ac:dyDescent="0.2">
      <c r="D1950" s="165"/>
    </row>
    <row r="1951" spans="4:4" x14ac:dyDescent="0.2">
      <c r="D1951" s="165"/>
    </row>
    <row r="1952" spans="4:4" x14ac:dyDescent="0.2">
      <c r="D1952" s="165"/>
    </row>
    <row r="1953" spans="4:4" x14ac:dyDescent="0.2">
      <c r="D1953" s="165"/>
    </row>
    <row r="1954" spans="4:4" x14ac:dyDescent="0.2">
      <c r="D1954" s="165"/>
    </row>
    <row r="1955" spans="4:4" x14ac:dyDescent="0.2">
      <c r="D1955" s="165"/>
    </row>
    <row r="1956" spans="4:4" x14ac:dyDescent="0.2">
      <c r="D1956" s="165"/>
    </row>
    <row r="1957" spans="4:4" x14ac:dyDescent="0.2">
      <c r="D1957" s="165"/>
    </row>
    <row r="1958" spans="4:4" x14ac:dyDescent="0.2">
      <c r="D1958" s="165"/>
    </row>
    <row r="1959" spans="4:4" x14ac:dyDescent="0.2">
      <c r="D1959" s="165"/>
    </row>
    <row r="1960" spans="4:4" x14ac:dyDescent="0.2">
      <c r="D1960" s="165"/>
    </row>
    <row r="1961" spans="4:4" x14ac:dyDescent="0.2">
      <c r="D1961" s="165"/>
    </row>
    <row r="1962" spans="4:4" x14ac:dyDescent="0.2">
      <c r="D1962" s="165"/>
    </row>
    <row r="1963" spans="4:4" x14ac:dyDescent="0.2">
      <c r="D1963" s="165"/>
    </row>
    <row r="1964" spans="4:4" x14ac:dyDescent="0.2">
      <c r="D1964" s="165"/>
    </row>
    <row r="1965" spans="4:4" x14ac:dyDescent="0.2">
      <c r="D1965" s="165"/>
    </row>
    <row r="1966" spans="4:4" x14ac:dyDescent="0.2">
      <c r="D1966" s="165"/>
    </row>
    <row r="1967" spans="4:4" x14ac:dyDescent="0.2">
      <c r="D1967" s="165"/>
    </row>
    <row r="1968" spans="4:4" x14ac:dyDescent="0.2">
      <c r="D1968" s="165"/>
    </row>
    <row r="1969" spans="4:4" x14ac:dyDescent="0.2">
      <c r="D1969" s="165"/>
    </row>
    <row r="1970" spans="4:4" x14ac:dyDescent="0.2">
      <c r="D1970" s="165"/>
    </row>
    <row r="1971" spans="4:4" x14ac:dyDescent="0.2">
      <c r="D1971" s="165"/>
    </row>
    <row r="1972" spans="4:4" x14ac:dyDescent="0.2">
      <c r="D1972" s="165"/>
    </row>
    <row r="1973" spans="4:4" x14ac:dyDescent="0.2">
      <c r="D1973" s="165"/>
    </row>
    <row r="1974" spans="4:4" x14ac:dyDescent="0.2">
      <c r="D1974" s="165"/>
    </row>
    <row r="1975" spans="4:4" x14ac:dyDescent="0.2">
      <c r="D1975" s="165"/>
    </row>
    <row r="1976" spans="4:4" x14ac:dyDescent="0.2">
      <c r="D1976" s="165"/>
    </row>
    <row r="1977" spans="4:4" x14ac:dyDescent="0.2">
      <c r="D1977" s="165"/>
    </row>
    <row r="1978" spans="4:4" x14ac:dyDescent="0.2">
      <c r="D1978" s="165"/>
    </row>
    <row r="1979" spans="4:4" x14ac:dyDescent="0.2">
      <c r="D1979" s="165"/>
    </row>
    <row r="1980" spans="4:4" x14ac:dyDescent="0.2">
      <c r="D1980" s="165"/>
    </row>
    <row r="1981" spans="4:4" x14ac:dyDescent="0.2">
      <c r="D1981" s="165"/>
    </row>
    <row r="1982" spans="4:4" x14ac:dyDescent="0.2">
      <c r="D1982" s="165"/>
    </row>
    <row r="1983" spans="4:4" x14ac:dyDescent="0.2">
      <c r="D1983" s="165"/>
    </row>
    <row r="1984" spans="4:4" x14ac:dyDescent="0.2">
      <c r="D1984" s="165"/>
    </row>
    <row r="1985" spans="4:4" x14ac:dyDescent="0.2">
      <c r="D1985" s="165"/>
    </row>
    <row r="1986" spans="4:4" x14ac:dyDescent="0.2">
      <c r="D1986" s="165"/>
    </row>
    <row r="1987" spans="4:4" x14ac:dyDescent="0.2">
      <c r="D1987" s="165"/>
    </row>
    <row r="1988" spans="4:4" x14ac:dyDescent="0.2">
      <c r="D1988" s="165"/>
    </row>
    <row r="1989" spans="4:4" x14ac:dyDescent="0.2">
      <c r="D1989" s="165"/>
    </row>
    <row r="1990" spans="4:4" x14ac:dyDescent="0.2">
      <c r="D1990" s="165"/>
    </row>
    <row r="1991" spans="4:4" x14ac:dyDescent="0.2">
      <c r="D1991" s="165"/>
    </row>
    <row r="1992" spans="4:4" x14ac:dyDescent="0.2">
      <c r="D1992" s="165"/>
    </row>
    <row r="1993" spans="4:4" x14ac:dyDescent="0.2">
      <c r="D1993" s="165"/>
    </row>
    <row r="1994" spans="4:4" x14ac:dyDescent="0.2">
      <c r="D1994" s="165"/>
    </row>
    <row r="1995" spans="4:4" x14ac:dyDescent="0.2">
      <c r="D1995" s="165"/>
    </row>
    <row r="1996" spans="4:4" x14ac:dyDescent="0.2">
      <c r="D1996" s="165"/>
    </row>
    <row r="1997" spans="4:4" x14ac:dyDescent="0.2">
      <c r="D1997" s="165"/>
    </row>
    <row r="1998" spans="4:4" x14ac:dyDescent="0.2">
      <c r="D1998" s="165"/>
    </row>
    <row r="1999" spans="4:4" x14ac:dyDescent="0.2">
      <c r="D1999" s="165"/>
    </row>
    <row r="2000" spans="4:4" x14ac:dyDescent="0.2">
      <c r="D2000" s="165"/>
    </row>
    <row r="2001" spans="4:4" x14ac:dyDescent="0.2">
      <c r="D2001" s="165"/>
    </row>
    <row r="2002" spans="4:4" x14ac:dyDescent="0.2">
      <c r="D2002" s="165"/>
    </row>
    <row r="2003" spans="4:4" x14ac:dyDescent="0.2">
      <c r="D2003" s="165"/>
    </row>
    <row r="2004" spans="4:4" x14ac:dyDescent="0.2">
      <c r="D2004" s="165"/>
    </row>
    <row r="2005" spans="4:4" x14ac:dyDescent="0.2">
      <c r="D2005" s="165"/>
    </row>
    <row r="2006" spans="4:4" x14ac:dyDescent="0.2">
      <c r="D2006" s="165"/>
    </row>
    <row r="2007" spans="4:4" x14ac:dyDescent="0.2">
      <c r="D2007" s="165"/>
    </row>
    <row r="2008" spans="4:4" x14ac:dyDescent="0.2">
      <c r="D2008" s="165"/>
    </row>
    <row r="2009" spans="4:4" x14ac:dyDescent="0.2">
      <c r="D2009" s="165"/>
    </row>
    <row r="2010" spans="4:4" x14ac:dyDescent="0.2">
      <c r="D2010" s="165"/>
    </row>
    <row r="2011" spans="4:4" x14ac:dyDescent="0.2">
      <c r="D2011" s="165"/>
    </row>
    <row r="2012" spans="4:4" x14ac:dyDescent="0.2">
      <c r="D2012" s="165"/>
    </row>
    <row r="2013" spans="4:4" x14ac:dyDescent="0.2">
      <c r="D2013" s="165"/>
    </row>
    <row r="2014" spans="4:4" x14ac:dyDescent="0.2">
      <c r="D2014" s="165"/>
    </row>
    <row r="2015" spans="4:4" x14ac:dyDescent="0.2">
      <c r="D2015" s="165"/>
    </row>
    <row r="2016" spans="4:4" x14ac:dyDescent="0.2">
      <c r="D2016" s="165"/>
    </row>
    <row r="2017" spans="4:4" x14ac:dyDescent="0.2">
      <c r="D2017" s="165"/>
    </row>
    <row r="2018" spans="4:4" x14ac:dyDescent="0.2">
      <c r="D2018" s="165"/>
    </row>
    <row r="2019" spans="4:4" x14ac:dyDescent="0.2">
      <c r="D2019" s="165"/>
    </row>
    <row r="2020" spans="4:4" x14ac:dyDescent="0.2">
      <c r="D2020" s="165"/>
    </row>
    <row r="2021" spans="4:4" x14ac:dyDescent="0.2">
      <c r="D2021" s="165"/>
    </row>
    <row r="2022" spans="4:4" x14ac:dyDescent="0.2">
      <c r="D2022" s="165"/>
    </row>
    <row r="2023" spans="4:4" x14ac:dyDescent="0.2">
      <c r="D2023" s="165"/>
    </row>
    <row r="2024" spans="4:4" x14ac:dyDescent="0.2">
      <c r="D2024" s="165"/>
    </row>
    <row r="2025" spans="4:4" x14ac:dyDescent="0.2">
      <c r="D2025" s="165"/>
    </row>
    <row r="2026" spans="4:4" x14ac:dyDescent="0.2">
      <c r="D2026" s="165"/>
    </row>
    <row r="2027" spans="4:4" x14ac:dyDescent="0.2">
      <c r="D2027" s="165"/>
    </row>
    <row r="2028" spans="4:4" x14ac:dyDescent="0.2">
      <c r="D2028" s="165"/>
    </row>
    <row r="2029" spans="4:4" x14ac:dyDescent="0.2">
      <c r="D2029" s="165"/>
    </row>
    <row r="2030" spans="4:4" x14ac:dyDescent="0.2">
      <c r="D2030" s="165"/>
    </row>
    <row r="2031" spans="4:4" x14ac:dyDescent="0.2">
      <c r="D2031" s="165"/>
    </row>
    <row r="2032" spans="4:4" x14ac:dyDescent="0.2">
      <c r="D2032" s="165"/>
    </row>
    <row r="2033" spans="4:4" x14ac:dyDescent="0.2">
      <c r="D2033" s="165"/>
    </row>
    <row r="2034" spans="4:4" x14ac:dyDescent="0.2">
      <c r="D2034" s="165"/>
    </row>
    <row r="2035" spans="4:4" x14ac:dyDescent="0.2">
      <c r="D2035" s="165"/>
    </row>
    <row r="2036" spans="4:4" x14ac:dyDescent="0.2">
      <c r="D2036" s="165"/>
    </row>
    <row r="2037" spans="4:4" x14ac:dyDescent="0.2">
      <c r="D2037" s="165"/>
    </row>
    <row r="2038" spans="4:4" x14ac:dyDescent="0.2">
      <c r="D2038" s="165"/>
    </row>
    <row r="2039" spans="4:4" x14ac:dyDescent="0.2">
      <c r="D2039" s="165"/>
    </row>
    <row r="2040" spans="4:4" x14ac:dyDescent="0.2">
      <c r="D2040" s="165"/>
    </row>
    <row r="2041" spans="4:4" x14ac:dyDescent="0.2">
      <c r="D2041" s="165"/>
    </row>
    <row r="2042" spans="4:4" x14ac:dyDescent="0.2">
      <c r="D2042" s="165"/>
    </row>
    <row r="2043" spans="4:4" x14ac:dyDescent="0.2">
      <c r="D2043" s="165"/>
    </row>
    <row r="2044" spans="4:4" x14ac:dyDescent="0.2">
      <c r="D2044" s="165"/>
    </row>
    <row r="2045" spans="4:4" x14ac:dyDescent="0.2">
      <c r="D2045" s="165"/>
    </row>
    <row r="2046" spans="4:4" x14ac:dyDescent="0.2">
      <c r="D2046" s="165"/>
    </row>
    <row r="2047" spans="4:4" x14ac:dyDescent="0.2">
      <c r="D2047" s="165"/>
    </row>
    <row r="2048" spans="4:4" x14ac:dyDescent="0.2">
      <c r="D2048" s="165"/>
    </row>
    <row r="2049" spans="4:4" x14ac:dyDescent="0.2">
      <c r="D2049" s="165"/>
    </row>
    <row r="2050" spans="4:4" x14ac:dyDescent="0.2">
      <c r="D2050" s="165"/>
    </row>
    <row r="2051" spans="4:4" x14ac:dyDescent="0.2">
      <c r="D2051" s="165"/>
    </row>
    <row r="2052" spans="4:4" x14ac:dyDescent="0.2">
      <c r="D2052" s="165"/>
    </row>
    <row r="2053" spans="4:4" x14ac:dyDescent="0.2">
      <c r="D2053" s="165"/>
    </row>
    <row r="2054" spans="4:4" x14ac:dyDescent="0.2">
      <c r="D2054" s="165"/>
    </row>
    <row r="2055" spans="4:4" x14ac:dyDescent="0.2">
      <c r="D2055" s="165"/>
    </row>
    <row r="2056" spans="4:4" x14ac:dyDescent="0.2">
      <c r="D2056" s="165"/>
    </row>
    <row r="2057" spans="4:4" x14ac:dyDescent="0.2">
      <c r="D2057" s="165"/>
    </row>
    <row r="2058" spans="4:4" x14ac:dyDescent="0.2">
      <c r="D2058" s="165"/>
    </row>
    <row r="2059" spans="4:4" x14ac:dyDescent="0.2">
      <c r="D2059" s="165"/>
    </row>
    <row r="2060" spans="4:4" x14ac:dyDescent="0.2">
      <c r="D2060" s="165"/>
    </row>
    <row r="2061" spans="4:4" x14ac:dyDescent="0.2">
      <c r="D2061" s="165"/>
    </row>
    <row r="2062" spans="4:4" x14ac:dyDescent="0.2">
      <c r="D2062" s="165"/>
    </row>
    <row r="2063" spans="4:4" x14ac:dyDescent="0.2">
      <c r="D2063" s="165"/>
    </row>
    <row r="2064" spans="4:4" x14ac:dyDescent="0.2">
      <c r="D2064" s="165"/>
    </row>
    <row r="2065" spans="4:4" x14ac:dyDescent="0.2">
      <c r="D2065" s="165"/>
    </row>
    <row r="2066" spans="4:4" x14ac:dyDescent="0.2">
      <c r="D2066" s="165"/>
    </row>
    <row r="2067" spans="4:4" x14ac:dyDescent="0.2">
      <c r="D2067" s="165"/>
    </row>
    <row r="2068" spans="4:4" x14ac:dyDescent="0.2">
      <c r="D2068" s="165"/>
    </row>
    <row r="2069" spans="4:4" x14ac:dyDescent="0.2">
      <c r="D2069" s="165"/>
    </row>
    <row r="2070" spans="4:4" x14ac:dyDescent="0.2">
      <c r="D2070" s="165"/>
    </row>
    <row r="2071" spans="4:4" x14ac:dyDescent="0.2">
      <c r="D2071" s="165"/>
    </row>
    <row r="2072" spans="4:4" x14ac:dyDescent="0.2">
      <c r="D2072" s="165"/>
    </row>
    <row r="2073" spans="4:4" x14ac:dyDescent="0.2">
      <c r="D2073" s="165"/>
    </row>
    <row r="2074" spans="4:4" x14ac:dyDescent="0.2">
      <c r="D2074" s="165"/>
    </row>
    <row r="2075" spans="4:4" x14ac:dyDescent="0.2">
      <c r="D2075" s="165"/>
    </row>
    <row r="2076" spans="4:4" x14ac:dyDescent="0.2">
      <c r="D2076" s="165"/>
    </row>
    <row r="2077" spans="4:4" x14ac:dyDescent="0.2">
      <c r="D2077" s="165"/>
    </row>
    <row r="2078" spans="4:4" x14ac:dyDescent="0.2">
      <c r="D2078" s="165"/>
    </row>
    <row r="2079" spans="4:4" x14ac:dyDescent="0.2">
      <c r="D2079" s="165"/>
    </row>
    <row r="2080" spans="4:4" x14ac:dyDescent="0.2">
      <c r="D2080" s="165"/>
    </row>
    <row r="2081" spans="4:4" x14ac:dyDescent="0.2">
      <c r="D2081" s="165"/>
    </row>
    <row r="2082" spans="4:4" x14ac:dyDescent="0.2">
      <c r="D2082" s="165"/>
    </row>
    <row r="2083" spans="4:4" x14ac:dyDescent="0.2">
      <c r="D2083" s="165"/>
    </row>
    <row r="2084" spans="4:4" x14ac:dyDescent="0.2">
      <c r="D2084" s="165"/>
    </row>
    <row r="2085" spans="4:4" x14ac:dyDescent="0.2">
      <c r="D2085" s="165"/>
    </row>
    <row r="2086" spans="4:4" x14ac:dyDescent="0.2">
      <c r="D2086" s="165"/>
    </row>
    <row r="2087" spans="4:4" x14ac:dyDescent="0.2">
      <c r="D2087" s="165"/>
    </row>
    <row r="2088" spans="4:4" x14ac:dyDescent="0.2">
      <c r="D2088" s="165"/>
    </row>
    <row r="2089" spans="4:4" x14ac:dyDescent="0.2">
      <c r="D2089" s="165"/>
    </row>
    <row r="2090" spans="4:4" x14ac:dyDescent="0.2">
      <c r="D2090" s="165"/>
    </row>
    <row r="2091" spans="4:4" x14ac:dyDescent="0.2">
      <c r="D2091" s="165"/>
    </row>
    <row r="2092" spans="4:4" x14ac:dyDescent="0.2">
      <c r="D2092" s="165"/>
    </row>
    <row r="2093" spans="4:4" x14ac:dyDescent="0.2">
      <c r="D2093" s="165"/>
    </row>
    <row r="2094" spans="4:4" x14ac:dyDescent="0.2">
      <c r="D2094" s="165"/>
    </row>
    <row r="2095" spans="4:4" x14ac:dyDescent="0.2">
      <c r="D2095" s="165"/>
    </row>
    <row r="2096" spans="4:4" x14ac:dyDescent="0.2">
      <c r="D2096" s="165"/>
    </row>
    <row r="2097" spans="4:4" x14ac:dyDescent="0.2">
      <c r="D2097" s="165"/>
    </row>
    <row r="2098" spans="4:4" x14ac:dyDescent="0.2">
      <c r="D2098" s="165"/>
    </row>
    <row r="2099" spans="4:4" x14ac:dyDescent="0.2">
      <c r="D2099" s="165"/>
    </row>
    <row r="2100" spans="4:4" x14ac:dyDescent="0.2">
      <c r="D2100" s="165"/>
    </row>
    <row r="2101" spans="4:4" x14ac:dyDescent="0.2">
      <c r="D2101" s="165"/>
    </row>
    <row r="2102" spans="4:4" x14ac:dyDescent="0.2">
      <c r="D2102" s="165"/>
    </row>
    <row r="2103" spans="4:4" x14ac:dyDescent="0.2">
      <c r="D2103" s="165"/>
    </row>
    <row r="2104" spans="4:4" x14ac:dyDescent="0.2">
      <c r="D2104" s="165"/>
    </row>
    <row r="2105" spans="4:4" x14ac:dyDescent="0.2">
      <c r="D2105" s="165"/>
    </row>
    <row r="2106" spans="4:4" x14ac:dyDescent="0.2">
      <c r="D2106" s="165"/>
    </row>
    <row r="2107" spans="4:4" x14ac:dyDescent="0.2">
      <c r="D2107" s="165"/>
    </row>
    <row r="2108" spans="4:4" x14ac:dyDescent="0.2">
      <c r="D2108" s="165"/>
    </row>
    <row r="2109" spans="4:4" x14ac:dyDescent="0.2">
      <c r="D2109" s="165"/>
    </row>
    <row r="2110" spans="4:4" x14ac:dyDescent="0.2">
      <c r="D2110" s="165"/>
    </row>
    <row r="2111" spans="4:4" x14ac:dyDescent="0.2">
      <c r="D2111" s="165"/>
    </row>
    <row r="2112" spans="4:4" x14ac:dyDescent="0.2">
      <c r="D2112" s="165"/>
    </row>
    <row r="2113" spans="4:4" x14ac:dyDescent="0.2">
      <c r="D2113" s="165"/>
    </row>
    <row r="2114" spans="4:4" x14ac:dyDescent="0.2">
      <c r="D2114" s="165"/>
    </row>
    <row r="2115" spans="4:4" x14ac:dyDescent="0.2">
      <c r="D2115" s="165"/>
    </row>
    <row r="2116" spans="4:4" x14ac:dyDescent="0.2">
      <c r="D2116" s="165"/>
    </row>
    <row r="2117" spans="4:4" x14ac:dyDescent="0.2">
      <c r="D2117" s="165"/>
    </row>
    <row r="2118" spans="4:4" x14ac:dyDescent="0.2">
      <c r="D2118" s="165"/>
    </row>
    <row r="2119" spans="4:4" x14ac:dyDescent="0.2">
      <c r="D2119" s="165"/>
    </row>
    <row r="2120" spans="4:4" x14ac:dyDescent="0.2">
      <c r="D2120" s="165"/>
    </row>
    <row r="2121" spans="4:4" x14ac:dyDescent="0.2">
      <c r="D2121" s="165"/>
    </row>
    <row r="2122" spans="4:4" x14ac:dyDescent="0.2">
      <c r="D2122" s="165"/>
    </row>
    <row r="2123" spans="4:4" x14ac:dyDescent="0.2">
      <c r="D2123" s="165"/>
    </row>
    <row r="2124" spans="4:4" x14ac:dyDescent="0.2">
      <c r="D2124" s="165"/>
    </row>
    <row r="2125" spans="4:4" x14ac:dyDescent="0.2">
      <c r="D2125" s="165"/>
    </row>
    <row r="2126" spans="4:4" x14ac:dyDescent="0.2">
      <c r="D2126" s="165"/>
    </row>
    <row r="2127" spans="4:4" x14ac:dyDescent="0.2">
      <c r="D2127" s="165"/>
    </row>
    <row r="2128" spans="4:4" x14ac:dyDescent="0.2">
      <c r="D2128" s="165"/>
    </row>
    <row r="2129" spans="4:4" x14ac:dyDescent="0.2">
      <c r="D2129" s="165"/>
    </row>
    <row r="2130" spans="4:4" x14ac:dyDescent="0.2">
      <c r="D2130" s="165"/>
    </row>
    <row r="2131" spans="4:4" x14ac:dyDescent="0.2">
      <c r="D2131" s="165"/>
    </row>
    <row r="2132" spans="4:4" x14ac:dyDescent="0.2">
      <c r="D2132" s="165"/>
    </row>
    <row r="2133" spans="4:4" x14ac:dyDescent="0.2">
      <c r="D2133" s="165"/>
    </row>
    <row r="2134" spans="4:4" x14ac:dyDescent="0.2">
      <c r="D2134" s="165"/>
    </row>
    <row r="2135" spans="4:4" x14ac:dyDescent="0.2">
      <c r="D2135" s="165"/>
    </row>
    <row r="2136" spans="4:4" x14ac:dyDescent="0.2">
      <c r="D2136" s="165"/>
    </row>
    <row r="2137" spans="4:4" x14ac:dyDescent="0.2">
      <c r="D2137" s="165"/>
    </row>
    <row r="2138" spans="4:4" x14ac:dyDescent="0.2">
      <c r="D2138" s="165"/>
    </row>
    <row r="2139" spans="4:4" x14ac:dyDescent="0.2">
      <c r="D2139" s="165"/>
    </row>
    <row r="2140" spans="4:4" x14ac:dyDescent="0.2">
      <c r="D2140" s="165"/>
    </row>
    <row r="2141" spans="4:4" x14ac:dyDescent="0.2">
      <c r="D2141" s="165"/>
    </row>
    <row r="2142" spans="4:4" x14ac:dyDescent="0.2">
      <c r="D2142" s="165"/>
    </row>
    <row r="2143" spans="4:4" x14ac:dyDescent="0.2">
      <c r="D2143" s="165"/>
    </row>
    <row r="2144" spans="4:4" x14ac:dyDescent="0.2">
      <c r="D2144" s="165"/>
    </row>
    <row r="2145" spans="4:4" x14ac:dyDescent="0.2">
      <c r="D2145" s="165"/>
    </row>
    <row r="2146" spans="4:4" x14ac:dyDescent="0.2">
      <c r="D2146" s="165"/>
    </row>
    <row r="2147" spans="4:4" x14ac:dyDescent="0.2">
      <c r="D2147" s="165"/>
    </row>
    <row r="2148" spans="4:4" x14ac:dyDescent="0.2">
      <c r="D2148" s="165"/>
    </row>
    <row r="2149" spans="4:4" x14ac:dyDescent="0.2">
      <c r="D2149" s="165"/>
    </row>
    <row r="2150" spans="4:4" x14ac:dyDescent="0.2">
      <c r="D2150" s="165"/>
    </row>
    <row r="2151" spans="4:4" x14ac:dyDescent="0.2">
      <c r="D2151" s="165"/>
    </row>
    <row r="2152" spans="4:4" x14ac:dyDescent="0.2">
      <c r="D2152" s="165"/>
    </row>
    <row r="2153" spans="4:4" x14ac:dyDescent="0.2">
      <c r="D2153" s="165"/>
    </row>
    <row r="2154" spans="4:4" x14ac:dyDescent="0.2">
      <c r="D2154" s="165"/>
    </row>
    <row r="2155" spans="4:4" x14ac:dyDescent="0.2">
      <c r="D2155" s="165"/>
    </row>
    <row r="2156" spans="4:4" x14ac:dyDescent="0.2">
      <c r="D2156" s="165"/>
    </row>
    <row r="2157" spans="4:4" x14ac:dyDescent="0.2">
      <c r="D2157" s="165"/>
    </row>
    <row r="2158" spans="4:4" x14ac:dyDescent="0.2">
      <c r="D2158" s="165"/>
    </row>
    <row r="2159" spans="4:4" x14ac:dyDescent="0.2">
      <c r="D2159" s="165"/>
    </row>
    <row r="2160" spans="4:4" x14ac:dyDescent="0.2">
      <c r="D2160" s="165"/>
    </row>
    <row r="2161" spans="4:4" x14ac:dyDescent="0.2">
      <c r="D2161" s="165"/>
    </row>
    <row r="2162" spans="4:4" x14ac:dyDescent="0.2">
      <c r="D2162" s="165"/>
    </row>
    <row r="2163" spans="4:4" x14ac:dyDescent="0.2">
      <c r="D2163" s="165"/>
    </row>
    <row r="2164" spans="4:4" x14ac:dyDescent="0.2">
      <c r="D2164" s="165"/>
    </row>
    <row r="2165" spans="4:4" x14ac:dyDescent="0.2">
      <c r="D2165" s="165"/>
    </row>
    <row r="2166" spans="4:4" x14ac:dyDescent="0.2">
      <c r="D2166" s="165"/>
    </row>
    <row r="2167" spans="4:4" x14ac:dyDescent="0.2">
      <c r="D2167" s="165"/>
    </row>
    <row r="2168" spans="4:4" x14ac:dyDescent="0.2">
      <c r="D2168" s="165"/>
    </row>
    <row r="2169" spans="4:4" x14ac:dyDescent="0.2">
      <c r="D2169" s="165"/>
    </row>
    <row r="2170" spans="4:4" x14ac:dyDescent="0.2">
      <c r="D2170" s="165"/>
    </row>
    <row r="2171" spans="4:4" x14ac:dyDescent="0.2">
      <c r="D2171" s="165"/>
    </row>
    <row r="2172" spans="4:4" x14ac:dyDescent="0.2">
      <c r="D2172" s="165"/>
    </row>
    <row r="2173" spans="4:4" x14ac:dyDescent="0.2">
      <c r="D2173" s="165"/>
    </row>
    <row r="2174" spans="4:4" x14ac:dyDescent="0.2">
      <c r="D2174" s="165"/>
    </row>
    <row r="2175" spans="4:4" x14ac:dyDescent="0.2">
      <c r="D2175" s="165"/>
    </row>
    <row r="2176" spans="4:4" x14ac:dyDescent="0.2">
      <c r="D2176" s="165"/>
    </row>
    <row r="2177" spans="4:4" x14ac:dyDescent="0.2">
      <c r="D2177" s="165"/>
    </row>
    <row r="2178" spans="4:4" x14ac:dyDescent="0.2">
      <c r="D2178" s="165"/>
    </row>
    <row r="2179" spans="4:4" x14ac:dyDescent="0.2">
      <c r="D2179" s="165"/>
    </row>
    <row r="2180" spans="4:4" x14ac:dyDescent="0.2">
      <c r="D2180" s="165"/>
    </row>
    <row r="2181" spans="4:4" x14ac:dyDescent="0.2">
      <c r="D2181" s="165"/>
    </row>
    <row r="2182" spans="4:4" x14ac:dyDescent="0.2">
      <c r="D2182" s="165"/>
    </row>
    <row r="2183" spans="4:4" x14ac:dyDescent="0.2">
      <c r="D2183" s="165"/>
    </row>
    <row r="2184" spans="4:4" x14ac:dyDescent="0.2">
      <c r="D2184" s="165"/>
    </row>
    <row r="2185" spans="4:4" x14ac:dyDescent="0.2">
      <c r="D2185" s="165"/>
    </row>
    <row r="2186" spans="4:4" x14ac:dyDescent="0.2">
      <c r="D2186" s="165"/>
    </row>
    <row r="2187" spans="4:4" x14ac:dyDescent="0.2">
      <c r="D2187" s="165"/>
    </row>
    <row r="2188" spans="4:4" x14ac:dyDescent="0.2">
      <c r="D2188" s="165"/>
    </row>
    <row r="2189" spans="4:4" x14ac:dyDescent="0.2">
      <c r="D2189" s="165"/>
    </row>
    <row r="2190" spans="4:4" x14ac:dyDescent="0.2">
      <c r="D2190" s="165"/>
    </row>
    <row r="2191" spans="4:4" x14ac:dyDescent="0.2">
      <c r="D2191" s="165"/>
    </row>
    <row r="2192" spans="4:4" x14ac:dyDescent="0.2">
      <c r="D2192" s="165"/>
    </row>
    <row r="2193" spans="4:4" x14ac:dyDescent="0.2">
      <c r="D2193" s="165"/>
    </row>
    <row r="2194" spans="4:4" x14ac:dyDescent="0.2">
      <c r="D2194" s="165"/>
    </row>
    <row r="2195" spans="4:4" x14ac:dyDescent="0.2">
      <c r="D2195" s="165"/>
    </row>
    <row r="2196" spans="4:4" x14ac:dyDescent="0.2">
      <c r="D2196" s="165"/>
    </row>
    <row r="2197" spans="4:4" x14ac:dyDescent="0.2">
      <c r="D2197" s="165"/>
    </row>
    <row r="2198" spans="4:4" x14ac:dyDescent="0.2">
      <c r="D2198" s="165"/>
    </row>
    <row r="2199" spans="4:4" x14ac:dyDescent="0.2">
      <c r="D2199" s="165"/>
    </row>
    <row r="2200" spans="4:4" x14ac:dyDescent="0.2">
      <c r="D2200" s="165"/>
    </row>
    <row r="2201" spans="4:4" x14ac:dyDescent="0.2">
      <c r="D2201" s="165"/>
    </row>
    <row r="2202" spans="4:4" x14ac:dyDescent="0.2">
      <c r="D2202" s="165"/>
    </row>
    <row r="2203" spans="4:4" x14ac:dyDescent="0.2">
      <c r="D2203" s="165"/>
    </row>
    <row r="2204" spans="4:4" x14ac:dyDescent="0.2">
      <c r="D2204" s="165"/>
    </row>
    <row r="2205" spans="4:4" x14ac:dyDescent="0.2">
      <c r="D2205" s="165"/>
    </row>
    <row r="2206" spans="4:4" x14ac:dyDescent="0.2">
      <c r="D2206" s="165"/>
    </row>
    <row r="2207" spans="4:4" x14ac:dyDescent="0.2">
      <c r="D2207" s="165"/>
    </row>
    <row r="2208" spans="4:4" x14ac:dyDescent="0.2">
      <c r="D2208" s="165"/>
    </row>
    <row r="2209" spans="4:4" x14ac:dyDescent="0.2">
      <c r="D2209" s="165"/>
    </row>
    <row r="2210" spans="4:4" x14ac:dyDescent="0.2">
      <c r="D2210" s="165"/>
    </row>
    <row r="2211" spans="4:4" x14ac:dyDescent="0.2">
      <c r="D2211" s="165"/>
    </row>
    <row r="2212" spans="4:4" x14ac:dyDescent="0.2">
      <c r="D2212" s="165"/>
    </row>
    <row r="2213" spans="4:4" x14ac:dyDescent="0.2">
      <c r="D2213" s="165"/>
    </row>
    <row r="2214" spans="4:4" x14ac:dyDescent="0.2">
      <c r="D2214" s="165"/>
    </row>
    <row r="2215" spans="4:4" x14ac:dyDescent="0.2">
      <c r="D2215" s="165"/>
    </row>
    <row r="2216" spans="4:4" x14ac:dyDescent="0.2">
      <c r="D2216" s="165"/>
    </row>
    <row r="2217" spans="4:4" x14ac:dyDescent="0.2">
      <c r="D2217" s="165"/>
    </row>
    <row r="2218" spans="4:4" x14ac:dyDescent="0.2">
      <c r="D2218" s="165"/>
    </row>
    <row r="2219" spans="4:4" x14ac:dyDescent="0.2">
      <c r="D2219" s="165"/>
    </row>
    <row r="2220" spans="4:4" x14ac:dyDescent="0.2">
      <c r="D2220" s="165"/>
    </row>
    <row r="2221" spans="4:4" x14ac:dyDescent="0.2">
      <c r="D2221" s="165"/>
    </row>
    <row r="2222" spans="4:4" x14ac:dyDescent="0.2">
      <c r="D2222" s="165"/>
    </row>
    <row r="2223" spans="4:4" x14ac:dyDescent="0.2">
      <c r="D2223" s="165"/>
    </row>
    <row r="2224" spans="4:4" x14ac:dyDescent="0.2">
      <c r="D2224" s="165"/>
    </row>
    <row r="2225" spans="4:4" x14ac:dyDescent="0.2">
      <c r="D2225" s="165"/>
    </row>
    <row r="2226" spans="4:4" x14ac:dyDescent="0.2">
      <c r="D2226" s="165"/>
    </row>
    <row r="2227" spans="4:4" x14ac:dyDescent="0.2">
      <c r="D2227" s="165"/>
    </row>
    <row r="2228" spans="4:4" x14ac:dyDescent="0.2">
      <c r="D2228" s="165"/>
    </row>
    <row r="2229" spans="4:4" x14ac:dyDescent="0.2">
      <c r="D2229" s="165"/>
    </row>
    <row r="2230" spans="4:4" x14ac:dyDescent="0.2">
      <c r="D2230" s="165"/>
    </row>
    <row r="2231" spans="4:4" x14ac:dyDescent="0.2">
      <c r="D2231" s="165"/>
    </row>
    <row r="2232" spans="4:4" x14ac:dyDescent="0.2">
      <c r="D2232" s="165"/>
    </row>
    <row r="2233" spans="4:4" x14ac:dyDescent="0.2">
      <c r="D2233" s="165"/>
    </row>
    <row r="2234" spans="4:4" x14ac:dyDescent="0.2">
      <c r="D2234" s="165"/>
    </row>
    <row r="2235" spans="4:4" x14ac:dyDescent="0.2">
      <c r="D2235" s="165"/>
    </row>
    <row r="2236" spans="4:4" x14ac:dyDescent="0.2">
      <c r="D2236" s="165"/>
    </row>
    <row r="2237" spans="4:4" x14ac:dyDescent="0.2">
      <c r="D2237" s="165"/>
    </row>
    <row r="2238" spans="4:4" x14ac:dyDescent="0.2">
      <c r="D2238" s="165"/>
    </row>
    <row r="2239" spans="4:4" x14ac:dyDescent="0.2">
      <c r="D2239" s="165"/>
    </row>
    <row r="2240" spans="4:4" x14ac:dyDescent="0.2">
      <c r="D2240" s="165"/>
    </row>
    <row r="2241" spans="4:4" x14ac:dyDescent="0.2">
      <c r="D2241" s="165"/>
    </row>
    <row r="2242" spans="4:4" x14ac:dyDescent="0.2">
      <c r="D2242" s="165"/>
    </row>
    <row r="2243" spans="4:4" x14ac:dyDescent="0.2">
      <c r="D2243" s="165"/>
    </row>
    <row r="2244" spans="4:4" x14ac:dyDescent="0.2">
      <c r="D2244" s="165"/>
    </row>
    <row r="2245" spans="4:4" x14ac:dyDescent="0.2">
      <c r="D2245" s="165"/>
    </row>
    <row r="2246" spans="4:4" x14ac:dyDescent="0.2">
      <c r="D2246" s="165"/>
    </row>
    <row r="2247" spans="4:4" x14ac:dyDescent="0.2">
      <c r="D2247" s="165"/>
    </row>
    <row r="2248" spans="4:4" x14ac:dyDescent="0.2">
      <c r="D2248" s="165"/>
    </row>
    <row r="2249" spans="4:4" x14ac:dyDescent="0.2">
      <c r="D2249" s="165"/>
    </row>
    <row r="2250" spans="4:4" x14ac:dyDescent="0.2">
      <c r="D2250" s="165"/>
    </row>
    <row r="2251" spans="4:4" x14ac:dyDescent="0.2">
      <c r="D2251" s="165"/>
    </row>
    <row r="2252" spans="4:4" x14ac:dyDescent="0.2">
      <c r="D2252" s="165"/>
    </row>
    <row r="2253" spans="4:4" x14ac:dyDescent="0.2">
      <c r="D2253" s="165"/>
    </row>
    <row r="2254" spans="4:4" x14ac:dyDescent="0.2">
      <c r="D2254" s="165"/>
    </row>
    <row r="2255" spans="4:4" x14ac:dyDescent="0.2">
      <c r="D2255" s="165"/>
    </row>
    <row r="2256" spans="4:4" x14ac:dyDescent="0.2">
      <c r="D2256" s="165"/>
    </row>
    <row r="2257" spans="4:4" x14ac:dyDescent="0.2">
      <c r="D2257" s="165"/>
    </row>
    <row r="2258" spans="4:4" x14ac:dyDescent="0.2">
      <c r="D2258" s="165"/>
    </row>
    <row r="2259" spans="4:4" x14ac:dyDescent="0.2">
      <c r="D2259" s="165"/>
    </row>
    <row r="2260" spans="4:4" x14ac:dyDescent="0.2">
      <c r="D2260" s="165"/>
    </row>
    <row r="2261" spans="4:4" x14ac:dyDescent="0.2">
      <c r="D2261" s="165"/>
    </row>
    <row r="2262" spans="4:4" x14ac:dyDescent="0.2">
      <c r="D2262" s="165"/>
    </row>
    <row r="2263" spans="4:4" x14ac:dyDescent="0.2">
      <c r="D2263" s="165"/>
    </row>
    <row r="2264" spans="4:4" x14ac:dyDescent="0.2">
      <c r="D2264" s="165"/>
    </row>
    <row r="2265" spans="4:4" x14ac:dyDescent="0.2">
      <c r="D2265" s="165"/>
    </row>
    <row r="2266" spans="4:4" x14ac:dyDescent="0.2">
      <c r="D2266" s="165"/>
    </row>
    <row r="2267" spans="4:4" x14ac:dyDescent="0.2">
      <c r="D2267" s="165"/>
    </row>
    <row r="2268" spans="4:4" x14ac:dyDescent="0.2">
      <c r="D2268" s="165"/>
    </row>
    <row r="2269" spans="4:4" x14ac:dyDescent="0.2">
      <c r="D2269" s="165"/>
    </row>
    <row r="2270" spans="4:4" x14ac:dyDescent="0.2">
      <c r="D2270" s="165"/>
    </row>
    <row r="2271" spans="4:4" x14ac:dyDescent="0.2">
      <c r="D2271" s="165"/>
    </row>
    <row r="2272" spans="4:4" x14ac:dyDescent="0.2">
      <c r="D2272" s="165"/>
    </row>
    <row r="2273" spans="4:4" x14ac:dyDescent="0.2">
      <c r="D2273" s="165"/>
    </row>
    <row r="2274" spans="4:4" x14ac:dyDescent="0.2">
      <c r="D2274" s="165"/>
    </row>
    <row r="2275" spans="4:4" x14ac:dyDescent="0.2">
      <c r="D2275" s="165"/>
    </row>
    <row r="2276" spans="4:4" x14ac:dyDescent="0.2">
      <c r="D2276" s="165"/>
    </row>
    <row r="2277" spans="4:4" x14ac:dyDescent="0.2">
      <c r="D2277" s="165"/>
    </row>
    <row r="2278" spans="4:4" x14ac:dyDescent="0.2">
      <c r="D2278" s="165"/>
    </row>
    <row r="2279" spans="4:4" x14ac:dyDescent="0.2">
      <c r="D2279" s="165"/>
    </row>
    <row r="2280" spans="4:4" x14ac:dyDescent="0.2">
      <c r="D2280" s="165"/>
    </row>
    <row r="2281" spans="4:4" x14ac:dyDescent="0.2">
      <c r="D2281" s="165"/>
    </row>
    <row r="2282" spans="4:4" x14ac:dyDescent="0.2">
      <c r="D2282" s="165"/>
    </row>
    <row r="2283" spans="4:4" x14ac:dyDescent="0.2">
      <c r="D2283" s="165"/>
    </row>
    <row r="2284" spans="4:4" x14ac:dyDescent="0.2">
      <c r="D2284" s="165"/>
    </row>
    <row r="2285" spans="4:4" x14ac:dyDescent="0.2">
      <c r="D2285" s="165"/>
    </row>
    <row r="2286" spans="4:4" x14ac:dyDescent="0.2">
      <c r="D2286" s="165"/>
    </row>
    <row r="2287" spans="4:4" x14ac:dyDescent="0.2">
      <c r="D2287" s="165"/>
    </row>
    <row r="2288" spans="4:4" x14ac:dyDescent="0.2">
      <c r="D2288" s="165"/>
    </row>
    <row r="2289" spans="4:4" x14ac:dyDescent="0.2">
      <c r="D2289" s="165"/>
    </row>
    <row r="2290" spans="4:4" x14ac:dyDescent="0.2">
      <c r="D2290" s="165"/>
    </row>
    <row r="2291" spans="4:4" x14ac:dyDescent="0.2">
      <c r="D2291" s="165"/>
    </row>
    <row r="2292" spans="4:4" x14ac:dyDescent="0.2">
      <c r="D2292" s="165"/>
    </row>
    <row r="2293" spans="4:4" x14ac:dyDescent="0.2">
      <c r="D2293" s="165"/>
    </row>
    <row r="2294" spans="4:4" x14ac:dyDescent="0.2">
      <c r="D2294" s="165"/>
    </row>
    <row r="2295" spans="4:4" x14ac:dyDescent="0.2">
      <c r="D2295" s="165"/>
    </row>
    <row r="2296" spans="4:4" x14ac:dyDescent="0.2">
      <c r="D2296" s="165"/>
    </row>
    <row r="2297" spans="4:4" x14ac:dyDescent="0.2">
      <c r="D2297" s="165"/>
    </row>
    <row r="2298" spans="4:4" x14ac:dyDescent="0.2">
      <c r="D2298" s="165"/>
    </row>
    <row r="2299" spans="4:4" x14ac:dyDescent="0.2">
      <c r="D2299" s="165"/>
    </row>
    <row r="2300" spans="4:4" x14ac:dyDescent="0.2">
      <c r="D2300" s="165"/>
    </row>
    <row r="2301" spans="4:4" x14ac:dyDescent="0.2">
      <c r="D2301" s="165"/>
    </row>
    <row r="2302" spans="4:4" x14ac:dyDescent="0.2">
      <c r="D2302" s="165"/>
    </row>
    <row r="2303" spans="4:4" x14ac:dyDescent="0.2">
      <c r="D2303" s="165"/>
    </row>
    <row r="2304" spans="4:4" x14ac:dyDescent="0.2">
      <c r="D2304" s="165"/>
    </row>
    <row r="2305" spans="4:4" x14ac:dyDescent="0.2">
      <c r="D2305" s="165"/>
    </row>
    <row r="2306" spans="4:4" x14ac:dyDescent="0.2">
      <c r="D2306" s="165"/>
    </row>
    <row r="2307" spans="4:4" x14ac:dyDescent="0.2">
      <c r="D2307" s="165"/>
    </row>
    <row r="2308" spans="4:4" x14ac:dyDescent="0.2">
      <c r="D2308" s="165"/>
    </row>
    <row r="2309" spans="4:4" x14ac:dyDescent="0.2">
      <c r="D2309" s="165"/>
    </row>
    <row r="2310" spans="4:4" x14ac:dyDescent="0.2">
      <c r="D2310" s="165"/>
    </row>
    <row r="2311" spans="4:4" x14ac:dyDescent="0.2">
      <c r="D2311" s="165"/>
    </row>
    <row r="2312" spans="4:4" x14ac:dyDescent="0.2">
      <c r="D2312" s="165"/>
    </row>
    <row r="2313" spans="4:4" x14ac:dyDescent="0.2">
      <c r="D2313" s="165"/>
    </row>
    <row r="2314" spans="4:4" x14ac:dyDescent="0.2">
      <c r="D2314" s="165"/>
    </row>
    <row r="2315" spans="4:4" x14ac:dyDescent="0.2">
      <c r="D2315" s="165"/>
    </row>
    <row r="2316" spans="4:4" x14ac:dyDescent="0.2">
      <c r="D2316" s="165"/>
    </row>
    <row r="2317" spans="4:4" x14ac:dyDescent="0.2">
      <c r="D2317" s="165"/>
    </row>
    <row r="2318" spans="4:4" x14ac:dyDescent="0.2">
      <c r="D2318" s="165"/>
    </row>
    <row r="2319" spans="4:4" x14ac:dyDescent="0.2">
      <c r="D2319" s="165"/>
    </row>
    <row r="2320" spans="4:4" x14ac:dyDescent="0.2">
      <c r="D2320" s="165"/>
    </row>
    <row r="2321" spans="4:4" x14ac:dyDescent="0.2">
      <c r="D2321" s="165"/>
    </row>
    <row r="2322" spans="4:4" x14ac:dyDescent="0.2">
      <c r="D2322" s="165"/>
    </row>
    <row r="2323" spans="4:4" x14ac:dyDescent="0.2">
      <c r="D2323" s="165"/>
    </row>
    <row r="2324" spans="4:4" x14ac:dyDescent="0.2">
      <c r="D2324" s="165"/>
    </row>
    <row r="2325" spans="4:4" x14ac:dyDescent="0.2">
      <c r="D2325" s="165"/>
    </row>
    <row r="2326" spans="4:4" x14ac:dyDescent="0.2">
      <c r="D2326" s="165"/>
    </row>
    <row r="2327" spans="4:4" x14ac:dyDescent="0.2">
      <c r="D2327" s="165"/>
    </row>
    <row r="2328" spans="4:4" x14ac:dyDescent="0.2">
      <c r="D2328" s="165"/>
    </row>
    <row r="2329" spans="4:4" x14ac:dyDescent="0.2">
      <c r="D2329" s="165"/>
    </row>
    <row r="2330" spans="4:4" x14ac:dyDescent="0.2">
      <c r="D2330" s="165"/>
    </row>
    <row r="2331" spans="4:4" x14ac:dyDescent="0.2">
      <c r="D2331" s="165"/>
    </row>
    <row r="2332" spans="4:4" x14ac:dyDescent="0.2">
      <c r="D2332" s="165"/>
    </row>
    <row r="2333" spans="4:4" x14ac:dyDescent="0.2">
      <c r="D2333" s="165"/>
    </row>
    <row r="2334" spans="4:4" x14ac:dyDescent="0.2">
      <c r="D2334" s="165"/>
    </row>
    <row r="2335" spans="4:4" x14ac:dyDescent="0.2">
      <c r="D2335" s="165"/>
    </row>
    <row r="2336" spans="4:4" x14ac:dyDescent="0.2">
      <c r="D2336" s="165"/>
    </row>
    <row r="2337" spans="4:4" x14ac:dyDescent="0.2">
      <c r="D2337" s="165"/>
    </row>
    <row r="2338" spans="4:4" x14ac:dyDescent="0.2">
      <c r="D2338" s="165"/>
    </row>
    <row r="2339" spans="4:4" x14ac:dyDescent="0.2">
      <c r="D2339" s="165"/>
    </row>
    <row r="2340" spans="4:4" x14ac:dyDescent="0.2">
      <c r="D2340" s="165"/>
    </row>
    <row r="2341" spans="4:4" x14ac:dyDescent="0.2">
      <c r="D2341" s="165"/>
    </row>
    <row r="2342" spans="4:4" x14ac:dyDescent="0.2">
      <c r="D2342" s="165"/>
    </row>
    <row r="2343" spans="4:4" x14ac:dyDescent="0.2">
      <c r="D2343" s="165"/>
    </row>
    <row r="2344" spans="4:4" x14ac:dyDescent="0.2">
      <c r="D2344" s="165"/>
    </row>
    <row r="2345" spans="4:4" x14ac:dyDescent="0.2">
      <c r="D2345" s="165"/>
    </row>
    <row r="2346" spans="4:4" x14ac:dyDescent="0.2">
      <c r="D2346" s="165"/>
    </row>
    <row r="2347" spans="4:4" x14ac:dyDescent="0.2">
      <c r="D2347" s="165"/>
    </row>
    <row r="2348" spans="4:4" x14ac:dyDescent="0.2">
      <c r="D2348" s="165"/>
    </row>
    <row r="2349" spans="4:4" x14ac:dyDescent="0.2">
      <c r="D2349" s="165"/>
    </row>
    <row r="2350" spans="4:4" x14ac:dyDescent="0.2">
      <c r="D2350" s="165"/>
    </row>
    <row r="2351" spans="4:4" x14ac:dyDescent="0.2">
      <c r="D2351" s="165"/>
    </row>
    <row r="2352" spans="4:4" x14ac:dyDescent="0.2">
      <c r="D2352" s="165"/>
    </row>
    <row r="2353" spans="4:4" x14ac:dyDescent="0.2">
      <c r="D2353" s="165"/>
    </row>
    <row r="2354" spans="4:4" x14ac:dyDescent="0.2">
      <c r="D2354" s="165"/>
    </row>
    <row r="2355" spans="4:4" x14ac:dyDescent="0.2">
      <c r="D2355" s="165"/>
    </row>
    <row r="2356" spans="4:4" x14ac:dyDescent="0.2">
      <c r="D2356" s="165"/>
    </row>
    <row r="2357" spans="4:4" x14ac:dyDescent="0.2">
      <c r="D2357" s="165"/>
    </row>
    <row r="2358" spans="4:4" x14ac:dyDescent="0.2">
      <c r="D2358" s="165"/>
    </row>
    <row r="2359" spans="4:4" x14ac:dyDescent="0.2">
      <c r="D2359" s="165"/>
    </row>
    <row r="2360" spans="4:4" x14ac:dyDescent="0.2">
      <c r="D2360" s="165"/>
    </row>
    <row r="2361" spans="4:4" x14ac:dyDescent="0.2">
      <c r="D2361" s="165"/>
    </row>
    <row r="2362" spans="4:4" x14ac:dyDescent="0.2">
      <c r="D2362" s="165"/>
    </row>
    <row r="2363" spans="4:4" x14ac:dyDescent="0.2">
      <c r="D2363" s="165"/>
    </row>
    <row r="2364" spans="4:4" x14ac:dyDescent="0.2">
      <c r="D2364" s="165"/>
    </row>
    <row r="2365" spans="4:4" x14ac:dyDescent="0.2">
      <c r="D2365" s="165"/>
    </row>
    <row r="2366" spans="4:4" x14ac:dyDescent="0.2">
      <c r="D2366" s="165"/>
    </row>
    <row r="2367" spans="4:4" x14ac:dyDescent="0.2">
      <c r="D2367" s="165"/>
    </row>
    <row r="2368" spans="4:4" x14ac:dyDescent="0.2">
      <c r="D2368" s="165"/>
    </row>
    <row r="2369" spans="4:4" x14ac:dyDescent="0.2">
      <c r="D2369" s="165"/>
    </row>
    <row r="2370" spans="4:4" x14ac:dyDescent="0.2">
      <c r="D2370" s="165"/>
    </row>
    <row r="2371" spans="4:4" x14ac:dyDescent="0.2">
      <c r="D2371" s="165"/>
    </row>
    <row r="2372" spans="4:4" x14ac:dyDescent="0.2">
      <c r="D2372" s="165"/>
    </row>
    <row r="2373" spans="4:4" x14ac:dyDescent="0.2">
      <c r="D2373" s="165"/>
    </row>
    <row r="2374" spans="4:4" x14ac:dyDescent="0.2">
      <c r="D2374" s="165"/>
    </row>
    <row r="2375" spans="4:4" x14ac:dyDescent="0.2">
      <c r="D2375" s="165"/>
    </row>
    <row r="2376" spans="4:4" x14ac:dyDescent="0.2">
      <c r="D2376" s="165"/>
    </row>
    <row r="2377" spans="4:4" x14ac:dyDescent="0.2">
      <c r="D2377" s="165"/>
    </row>
    <row r="2378" spans="4:4" x14ac:dyDescent="0.2">
      <c r="D2378" s="165"/>
    </row>
    <row r="2379" spans="4:4" x14ac:dyDescent="0.2">
      <c r="D2379" s="165"/>
    </row>
    <row r="2380" spans="4:4" x14ac:dyDescent="0.2">
      <c r="D2380" s="165"/>
    </row>
    <row r="2381" spans="4:4" x14ac:dyDescent="0.2">
      <c r="D2381" s="165"/>
    </row>
    <row r="2382" spans="4:4" x14ac:dyDescent="0.2">
      <c r="D2382" s="165"/>
    </row>
    <row r="2383" spans="4:4" x14ac:dyDescent="0.2">
      <c r="D2383" s="165"/>
    </row>
    <row r="2384" spans="4:4" x14ac:dyDescent="0.2">
      <c r="D2384" s="165"/>
    </row>
    <row r="2385" spans="4:4" x14ac:dyDescent="0.2">
      <c r="D2385" s="165"/>
    </row>
    <row r="2386" spans="4:4" x14ac:dyDescent="0.2">
      <c r="D2386" s="165"/>
    </row>
    <row r="2387" spans="4:4" x14ac:dyDescent="0.2">
      <c r="D2387" s="165"/>
    </row>
    <row r="2388" spans="4:4" x14ac:dyDescent="0.2">
      <c r="D2388" s="165"/>
    </row>
    <row r="2389" spans="4:4" x14ac:dyDescent="0.2">
      <c r="D2389" s="165"/>
    </row>
    <row r="2390" spans="4:4" x14ac:dyDescent="0.2">
      <c r="D2390" s="165"/>
    </row>
    <row r="2391" spans="4:4" x14ac:dyDescent="0.2">
      <c r="D2391" s="165"/>
    </row>
    <row r="2392" spans="4:4" x14ac:dyDescent="0.2">
      <c r="D2392" s="165"/>
    </row>
    <row r="2393" spans="4:4" x14ac:dyDescent="0.2">
      <c r="D2393" s="165"/>
    </row>
    <row r="2394" spans="4:4" x14ac:dyDescent="0.2">
      <c r="D2394" s="165"/>
    </row>
    <row r="2395" spans="4:4" x14ac:dyDescent="0.2">
      <c r="D2395" s="165"/>
    </row>
    <row r="2396" spans="4:4" x14ac:dyDescent="0.2">
      <c r="D2396" s="165"/>
    </row>
    <row r="2397" spans="4:4" x14ac:dyDescent="0.2">
      <c r="D2397" s="165"/>
    </row>
    <row r="2398" spans="4:4" x14ac:dyDescent="0.2">
      <c r="D2398" s="165"/>
    </row>
    <row r="2399" spans="4:4" x14ac:dyDescent="0.2">
      <c r="D2399" s="165"/>
    </row>
    <row r="2400" spans="4:4" x14ac:dyDescent="0.2">
      <c r="D2400" s="165"/>
    </row>
    <row r="2401" spans="4:4" x14ac:dyDescent="0.2">
      <c r="D2401" s="165"/>
    </row>
    <row r="2402" spans="4:4" x14ac:dyDescent="0.2">
      <c r="D2402" s="165"/>
    </row>
    <row r="2403" spans="4:4" x14ac:dyDescent="0.2">
      <c r="D2403" s="165"/>
    </row>
    <row r="2404" spans="4:4" x14ac:dyDescent="0.2">
      <c r="D2404" s="165"/>
    </row>
    <row r="2405" spans="4:4" x14ac:dyDescent="0.2">
      <c r="D2405" s="165"/>
    </row>
    <row r="2406" spans="4:4" x14ac:dyDescent="0.2">
      <c r="D2406" s="165"/>
    </row>
    <row r="2407" spans="4:4" x14ac:dyDescent="0.2">
      <c r="D2407" s="165"/>
    </row>
    <row r="2408" spans="4:4" x14ac:dyDescent="0.2">
      <c r="D2408" s="165"/>
    </row>
    <row r="2409" spans="4:4" x14ac:dyDescent="0.2">
      <c r="D2409" s="165"/>
    </row>
    <row r="2410" spans="4:4" x14ac:dyDescent="0.2">
      <c r="D2410" s="165"/>
    </row>
    <row r="2411" spans="4:4" x14ac:dyDescent="0.2">
      <c r="D2411" s="165"/>
    </row>
    <row r="2412" spans="4:4" x14ac:dyDescent="0.2">
      <c r="D2412" s="165"/>
    </row>
    <row r="2413" spans="4:4" x14ac:dyDescent="0.2">
      <c r="D2413" s="165"/>
    </row>
    <row r="2414" spans="4:4" x14ac:dyDescent="0.2">
      <c r="D2414" s="165"/>
    </row>
    <row r="2415" spans="4:4" x14ac:dyDescent="0.2">
      <c r="D2415" s="165"/>
    </row>
    <row r="2416" spans="4:4" x14ac:dyDescent="0.2">
      <c r="D2416" s="165"/>
    </row>
    <row r="2417" spans="4:4" x14ac:dyDescent="0.2">
      <c r="D2417" s="165"/>
    </row>
    <row r="2418" spans="4:4" x14ac:dyDescent="0.2">
      <c r="D2418" s="165"/>
    </row>
    <row r="2419" spans="4:4" x14ac:dyDescent="0.2">
      <c r="D2419" s="165"/>
    </row>
    <row r="2420" spans="4:4" x14ac:dyDescent="0.2">
      <c r="D2420" s="165"/>
    </row>
    <row r="2421" spans="4:4" x14ac:dyDescent="0.2">
      <c r="D2421" s="165"/>
    </row>
    <row r="2422" spans="4:4" x14ac:dyDescent="0.2">
      <c r="D2422" s="165"/>
    </row>
    <row r="2423" spans="4:4" x14ac:dyDescent="0.2">
      <c r="D2423" s="165"/>
    </row>
    <row r="2424" spans="4:4" x14ac:dyDescent="0.2">
      <c r="D2424" s="165"/>
    </row>
    <row r="2425" spans="4:4" x14ac:dyDescent="0.2">
      <c r="D2425" s="165"/>
    </row>
    <row r="2426" spans="4:4" x14ac:dyDescent="0.2">
      <c r="D2426" s="165"/>
    </row>
    <row r="2427" spans="4:4" x14ac:dyDescent="0.2">
      <c r="D2427" s="165"/>
    </row>
    <row r="2428" spans="4:4" x14ac:dyDescent="0.2">
      <c r="D2428" s="165"/>
    </row>
    <row r="2429" spans="4:4" x14ac:dyDescent="0.2">
      <c r="D2429" s="165"/>
    </row>
    <row r="2430" spans="4:4" x14ac:dyDescent="0.2">
      <c r="D2430" s="165"/>
    </row>
    <row r="2431" spans="4:4" x14ac:dyDescent="0.2">
      <c r="D2431" s="165"/>
    </row>
    <row r="2432" spans="4:4" x14ac:dyDescent="0.2">
      <c r="D2432" s="165"/>
    </row>
    <row r="2433" spans="4:4" x14ac:dyDescent="0.2">
      <c r="D2433" s="165"/>
    </row>
    <row r="2434" spans="4:4" x14ac:dyDescent="0.2">
      <c r="D2434" s="165"/>
    </row>
    <row r="2435" spans="4:4" x14ac:dyDescent="0.2">
      <c r="D2435" s="165"/>
    </row>
    <row r="2436" spans="4:4" x14ac:dyDescent="0.2">
      <c r="D2436" s="165"/>
    </row>
    <row r="2437" spans="4:4" x14ac:dyDescent="0.2">
      <c r="D2437" s="165"/>
    </row>
    <row r="2438" spans="4:4" x14ac:dyDescent="0.2">
      <c r="D2438" s="165"/>
    </row>
    <row r="2439" spans="4:4" x14ac:dyDescent="0.2">
      <c r="D2439" s="165"/>
    </row>
    <row r="2440" spans="4:4" x14ac:dyDescent="0.2">
      <c r="D2440" s="165"/>
    </row>
    <row r="2441" spans="4:4" x14ac:dyDescent="0.2">
      <c r="D2441" s="165"/>
    </row>
    <row r="2442" spans="4:4" x14ac:dyDescent="0.2">
      <c r="D2442" s="165"/>
    </row>
    <row r="2443" spans="4:4" x14ac:dyDescent="0.2">
      <c r="D2443" s="165"/>
    </row>
    <row r="2444" spans="4:4" x14ac:dyDescent="0.2">
      <c r="D2444" s="165"/>
    </row>
    <row r="2445" spans="4:4" x14ac:dyDescent="0.2">
      <c r="D2445" s="165"/>
    </row>
    <row r="2446" spans="4:4" x14ac:dyDescent="0.2">
      <c r="D2446" s="165"/>
    </row>
    <row r="2447" spans="4:4" x14ac:dyDescent="0.2">
      <c r="D2447" s="165"/>
    </row>
    <row r="2448" spans="4:4" x14ac:dyDescent="0.2">
      <c r="D2448" s="165"/>
    </row>
    <row r="2449" spans="4:4" x14ac:dyDescent="0.2">
      <c r="D2449" s="165"/>
    </row>
    <row r="2450" spans="4:4" x14ac:dyDescent="0.2">
      <c r="D2450" s="165"/>
    </row>
    <row r="2451" spans="4:4" x14ac:dyDescent="0.2">
      <c r="D2451" s="165"/>
    </row>
    <row r="2452" spans="4:4" x14ac:dyDescent="0.2">
      <c r="D2452" s="165"/>
    </row>
    <row r="2453" spans="4:4" x14ac:dyDescent="0.2">
      <c r="D2453" s="165"/>
    </row>
    <row r="2454" spans="4:4" x14ac:dyDescent="0.2">
      <c r="D2454" s="165"/>
    </row>
    <row r="2455" spans="4:4" x14ac:dyDescent="0.2">
      <c r="D2455" s="165"/>
    </row>
    <row r="2456" spans="4:4" x14ac:dyDescent="0.2">
      <c r="D2456" s="165"/>
    </row>
    <row r="2457" spans="4:4" x14ac:dyDescent="0.2">
      <c r="D2457" s="165"/>
    </row>
    <row r="2458" spans="4:4" x14ac:dyDescent="0.2">
      <c r="D2458" s="165"/>
    </row>
    <row r="2459" spans="4:4" x14ac:dyDescent="0.2">
      <c r="D2459" s="165"/>
    </row>
    <row r="2460" spans="4:4" x14ac:dyDescent="0.2">
      <c r="D2460" s="165"/>
    </row>
    <row r="2461" spans="4:4" x14ac:dyDescent="0.2">
      <c r="D2461" s="165"/>
    </row>
    <row r="2462" spans="4:4" x14ac:dyDescent="0.2">
      <c r="D2462" s="165"/>
    </row>
    <row r="2463" spans="4:4" x14ac:dyDescent="0.2">
      <c r="D2463" s="165"/>
    </row>
    <row r="2464" spans="4:4" x14ac:dyDescent="0.2">
      <c r="D2464" s="165"/>
    </row>
    <row r="2465" spans="4:4" x14ac:dyDescent="0.2">
      <c r="D2465" s="165"/>
    </row>
    <row r="2466" spans="4:4" x14ac:dyDescent="0.2">
      <c r="D2466" s="165"/>
    </row>
    <row r="2467" spans="4:4" x14ac:dyDescent="0.2">
      <c r="D2467" s="165"/>
    </row>
    <row r="2468" spans="4:4" x14ac:dyDescent="0.2">
      <c r="D2468" s="165"/>
    </row>
    <row r="2469" spans="4:4" x14ac:dyDescent="0.2">
      <c r="D2469" s="165"/>
    </row>
    <row r="2470" spans="4:4" x14ac:dyDescent="0.2">
      <c r="D2470" s="165"/>
    </row>
    <row r="2471" spans="4:4" x14ac:dyDescent="0.2">
      <c r="D2471" s="165"/>
    </row>
    <row r="2472" spans="4:4" x14ac:dyDescent="0.2">
      <c r="D2472" s="165"/>
    </row>
    <row r="2473" spans="4:4" x14ac:dyDescent="0.2">
      <c r="D2473" s="165"/>
    </row>
    <row r="2474" spans="4:4" x14ac:dyDescent="0.2">
      <c r="D2474" s="165"/>
    </row>
    <row r="2475" spans="4:4" x14ac:dyDescent="0.2">
      <c r="D2475" s="165"/>
    </row>
    <row r="2476" spans="4:4" x14ac:dyDescent="0.2">
      <c r="D2476" s="165"/>
    </row>
    <row r="2477" spans="4:4" x14ac:dyDescent="0.2">
      <c r="D2477" s="165"/>
    </row>
    <row r="2478" spans="4:4" x14ac:dyDescent="0.2">
      <c r="D2478" s="165"/>
    </row>
    <row r="2479" spans="4:4" x14ac:dyDescent="0.2">
      <c r="D2479" s="165"/>
    </row>
    <row r="2480" spans="4:4" x14ac:dyDescent="0.2">
      <c r="D2480" s="165"/>
    </row>
    <row r="2481" spans="4:4" x14ac:dyDescent="0.2">
      <c r="D2481" s="165"/>
    </row>
    <row r="2482" spans="4:4" x14ac:dyDescent="0.2">
      <c r="D2482" s="165"/>
    </row>
    <row r="2483" spans="4:4" x14ac:dyDescent="0.2">
      <c r="D2483" s="165"/>
    </row>
    <row r="2484" spans="4:4" x14ac:dyDescent="0.2">
      <c r="D2484" s="165"/>
    </row>
    <row r="2485" spans="4:4" x14ac:dyDescent="0.2">
      <c r="D2485" s="165"/>
    </row>
    <row r="2486" spans="4:4" x14ac:dyDescent="0.2">
      <c r="D2486" s="165"/>
    </row>
    <row r="2487" spans="4:4" x14ac:dyDescent="0.2">
      <c r="D2487" s="165"/>
    </row>
    <row r="2488" spans="4:4" x14ac:dyDescent="0.2">
      <c r="D2488" s="165"/>
    </row>
    <row r="2489" spans="4:4" x14ac:dyDescent="0.2">
      <c r="D2489" s="165"/>
    </row>
    <row r="2490" spans="4:4" x14ac:dyDescent="0.2">
      <c r="D2490" s="165"/>
    </row>
    <row r="2491" spans="4:4" x14ac:dyDescent="0.2">
      <c r="D2491" s="165"/>
    </row>
    <row r="2492" spans="4:4" x14ac:dyDescent="0.2">
      <c r="D2492" s="165"/>
    </row>
    <row r="2493" spans="4:4" x14ac:dyDescent="0.2">
      <c r="D2493" s="165"/>
    </row>
    <row r="2494" spans="4:4" x14ac:dyDescent="0.2">
      <c r="D2494" s="165"/>
    </row>
    <row r="2495" spans="4:4" x14ac:dyDescent="0.2">
      <c r="D2495" s="165"/>
    </row>
    <row r="2496" spans="4:4" x14ac:dyDescent="0.2">
      <c r="D2496" s="165"/>
    </row>
    <row r="2497" spans="4:4" x14ac:dyDescent="0.2">
      <c r="D2497" s="165"/>
    </row>
    <row r="2498" spans="4:4" x14ac:dyDescent="0.2">
      <c r="D2498" s="165"/>
    </row>
    <row r="2499" spans="4:4" x14ac:dyDescent="0.2">
      <c r="D2499" s="165"/>
    </row>
    <row r="2500" spans="4:4" x14ac:dyDescent="0.2">
      <c r="D2500" s="165"/>
    </row>
    <row r="2501" spans="4:4" x14ac:dyDescent="0.2">
      <c r="D2501" s="165"/>
    </row>
    <row r="2502" spans="4:4" x14ac:dyDescent="0.2">
      <c r="D2502" s="165"/>
    </row>
    <row r="2503" spans="4:4" x14ac:dyDescent="0.2">
      <c r="D2503" s="165"/>
    </row>
    <row r="2504" spans="4:4" x14ac:dyDescent="0.2">
      <c r="D2504" s="165"/>
    </row>
    <row r="2505" spans="4:4" x14ac:dyDescent="0.2">
      <c r="D2505" s="165"/>
    </row>
    <row r="2506" spans="4:4" x14ac:dyDescent="0.2">
      <c r="D2506" s="165"/>
    </row>
    <row r="2507" spans="4:4" x14ac:dyDescent="0.2">
      <c r="D2507" s="165"/>
    </row>
    <row r="2508" spans="4:4" x14ac:dyDescent="0.2">
      <c r="D2508" s="165"/>
    </row>
    <row r="2509" spans="4:4" x14ac:dyDescent="0.2">
      <c r="D2509" s="165"/>
    </row>
    <row r="2510" spans="4:4" x14ac:dyDescent="0.2">
      <c r="D2510" s="165"/>
    </row>
    <row r="2511" spans="4:4" x14ac:dyDescent="0.2">
      <c r="D2511" s="165"/>
    </row>
    <row r="2512" spans="4:4" x14ac:dyDescent="0.2">
      <c r="D2512" s="165"/>
    </row>
    <row r="2513" spans="4:4" x14ac:dyDescent="0.2">
      <c r="D2513" s="165"/>
    </row>
    <row r="2514" spans="4:4" x14ac:dyDescent="0.2">
      <c r="D2514" s="165"/>
    </row>
    <row r="2515" spans="4:4" x14ac:dyDescent="0.2">
      <c r="D2515" s="165"/>
    </row>
    <row r="2516" spans="4:4" x14ac:dyDescent="0.2">
      <c r="D2516" s="165"/>
    </row>
    <row r="2517" spans="4:4" x14ac:dyDescent="0.2">
      <c r="D2517" s="165"/>
    </row>
    <row r="2518" spans="4:4" x14ac:dyDescent="0.2">
      <c r="D2518" s="165"/>
    </row>
    <row r="2519" spans="4:4" x14ac:dyDescent="0.2">
      <c r="D2519" s="165"/>
    </row>
    <row r="2520" spans="4:4" x14ac:dyDescent="0.2">
      <c r="D2520" s="165"/>
    </row>
    <row r="2521" spans="4:4" x14ac:dyDescent="0.2">
      <c r="D2521" s="165"/>
    </row>
    <row r="2522" spans="4:4" x14ac:dyDescent="0.2">
      <c r="D2522" s="165"/>
    </row>
    <row r="2523" spans="4:4" x14ac:dyDescent="0.2">
      <c r="D2523" s="165"/>
    </row>
    <row r="2524" spans="4:4" x14ac:dyDescent="0.2">
      <c r="D2524" s="165"/>
    </row>
    <row r="2525" spans="4:4" x14ac:dyDescent="0.2">
      <c r="D2525" s="165"/>
    </row>
    <row r="2526" spans="4:4" x14ac:dyDescent="0.2">
      <c r="D2526" s="165"/>
    </row>
    <row r="2527" spans="4:4" x14ac:dyDescent="0.2">
      <c r="D2527" s="165"/>
    </row>
    <row r="2528" spans="4:4" x14ac:dyDescent="0.2">
      <c r="D2528" s="165"/>
    </row>
    <row r="2529" spans="4:4" x14ac:dyDescent="0.2">
      <c r="D2529" s="165"/>
    </row>
    <row r="2530" spans="4:4" x14ac:dyDescent="0.2">
      <c r="D2530" s="165"/>
    </row>
    <row r="2531" spans="4:4" x14ac:dyDescent="0.2">
      <c r="D2531" s="165"/>
    </row>
    <row r="2532" spans="4:4" x14ac:dyDescent="0.2">
      <c r="D2532" s="165"/>
    </row>
    <row r="2533" spans="4:4" x14ac:dyDescent="0.2">
      <c r="D2533" s="165"/>
    </row>
    <row r="2534" spans="4:4" x14ac:dyDescent="0.2">
      <c r="D2534" s="165"/>
    </row>
    <row r="2535" spans="4:4" x14ac:dyDescent="0.2">
      <c r="D2535" s="165"/>
    </row>
    <row r="2536" spans="4:4" x14ac:dyDescent="0.2">
      <c r="D2536" s="165"/>
    </row>
    <row r="2537" spans="4:4" x14ac:dyDescent="0.2">
      <c r="D2537" s="165"/>
    </row>
    <row r="2538" spans="4:4" x14ac:dyDescent="0.2">
      <c r="D2538" s="165"/>
    </row>
    <row r="2539" spans="4:4" x14ac:dyDescent="0.2">
      <c r="D2539" s="165"/>
    </row>
    <row r="2540" spans="4:4" x14ac:dyDescent="0.2">
      <c r="D2540" s="165"/>
    </row>
    <row r="2541" spans="4:4" x14ac:dyDescent="0.2">
      <c r="D2541" s="165"/>
    </row>
    <row r="2542" spans="4:4" x14ac:dyDescent="0.2">
      <c r="D2542" s="165"/>
    </row>
    <row r="2543" spans="4:4" x14ac:dyDescent="0.2">
      <c r="D2543" s="165"/>
    </row>
    <row r="2544" spans="4:4" x14ac:dyDescent="0.2">
      <c r="D2544" s="165"/>
    </row>
    <row r="2545" spans="4:4" x14ac:dyDescent="0.2">
      <c r="D2545" s="165"/>
    </row>
    <row r="2546" spans="4:4" x14ac:dyDescent="0.2">
      <c r="D2546" s="165"/>
    </row>
    <row r="2547" spans="4:4" x14ac:dyDescent="0.2">
      <c r="D2547" s="165"/>
    </row>
    <row r="2548" spans="4:4" x14ac:dyDescent="0.2">
      <c r="D2548" s="165"/>
    </row>
    <row r="2549" spans="4:4" x14ac:dyDescent="0.2">
      <c r="D2549" s="165"/>
    </row>
    <row r="2550" spans="4:4" x14ac:dyDescent="0.2">
      <c r="D2550" s="165"/>
    </row>
    <row r="2551" spans="4:4" x14ac:dyDescent="0.2">
      <c r="D2551" s="165"/>
    </row>
    <row r="2552" spans="4:4" x14ac:dyDescent="0.2">
      <c r="D2552" s="165"/>
    </row>
    <row r="2553" spans="4:4" x14ac:dyDescent="0.2">
      <c r="D2553" s="165"/>
    </row>
    <row r="2554" spans="4:4" x14ac:dyDescent="0.2">
      <c r="D2554" s="165"/>
    </row>
    <row r="2555" spans="4:4" x14ac:dyDescent="0.2">
      <c r="D2555" s="165"/>
    </row>
    <row r="2556" spans="4:4" x14ac:dyDescent="0.2">
      <c r="D2556" s="165"/>
    </row>
    <row r="2557" spans="4:4" x14ac:dyDescent="0.2">
      <c r="D2557" s="165"/>
    </row>
    <row r="2558" spans="4:4" x14ac:dyDescent="0.2">
      <c r="D2558" s="165"/>
    </row>
    <row r="2559" spans="4:4" x14ac:dyDescent="0.2">
      <c r="D2559" s="165"/>
    </row>
    <row r="2560" spans="4:4" x14ac:dyDescent="0.2">
      <c r="D2560" s="165"/>
    </row>
    <row r="2561" spans="4:4" x14ac:dyDescent="0.2">
      <c r="D2561" s="165"/>
    </row>
    <row r="2562" spans="4:4" x14ac:dyDescent="0.2">
      <c r="D2562" s="165"/>
    </row>
    <row r="2563" spans="4:4" x14ac:dyDescent="0.2">
      <c r="D2563" s="165"/>
    </row>
    <row r="2564" spans="4:4" x14ac:dyDescent="0.2">
      <c r="D2564" s="165"/>
    </row>
    <row r="2565" spans="4:4" x14ac:dyDescent="0.2">
      <c r="D2565" s="165"/>
    </row>
    <row r="2566" spans="4:4" x14ac:dyDescent="0.2">
      <c r="D2566" s="165"/>
    </row>
    <row r="2567" spans="4:4" x14ac:dyDescent="0.2">
      <c r="D2567" s="165"/>
    </row>
    <row r="2568" spans="4:4" x14ac:dyDescent="0.2">
      <c r="D2568" s="165"/>
    </row>
    <row r="2569" spans="4:4" x14ac:dyDescent="0.2">
      <c r="D2569" s="165"/>
    </row>
    <row r="2570" spans="4:4" x14ac:dyDescent="0.2">
      <c r="D2570" s="165"/>
    </row>
    <row r="2571" spans="4:4" x14ac:dyDescent="0.2">
      <c r="D2571" s="165"/>
    </row>
    <row r="2572" spans="4:4" x14ac:dyDescent="0.2">
      <c r="D2572" s="165"/>
    </row>
    <row r="2573" spans="4:4" x14ac:dyDescent="0.2">
      <c r="D2573" s="165"/>
    </row>
    <row r="2574" spans="4:4" x14ac:dyDescent="0.2">
      <c r="D2574" s="165"/>
    </row>
    <row r="2575" spans="4:4" x14ac:dyDescent="0.2">
      <c r="D2575" s="165"/>
    </row>
    <row r="2576" spans="4:4" x14ac:dyDescent="0.2">
      <c r="D2576" s="165"/>
    </row>
    <row r="2577" spans="4:4" x14ac:dyDescent="0.2">
      <c r="D2577" s="165"/>
    </row>
    <row r="2578" spans="4:4" x14ac:dyDescent="0.2">
      <c r="D2578" s="165"/>
    </row>
    <row r="2579" spans="4:4" x14ac:dyDescent="0.2">
      <c r="D2579" s="165"/>
    </row>
    <row r="2580" spans="4:4" x14ac:dyDescent="0.2">
      <c r="D2580" s="165"/>
    </row>
    <row r="2581" spans="4:4" x14ac:dyDescent="0.2">
      <c r="D2581" s="165"/>
    </row>
    <row r="2582" spans="4:4" x14ac:dyDescent="0.2">
      <c r="D2582" s="165"/>
    </row>
    <row r="2583" spans="4:4" x14ac:dyDescent="0.2">
      <c r="D2583" s="165"/>
    </row>
    <row r="2584" spans="4:4" x14ac:dyDescent="0.2">
      <c r="D2584" s="165"/>
    </row>
    <row r="2585" spans="4:4" x14ac:dyDescent="0.2">
      <c r="D2585" s="165"/>
    </row>
    <row r="2586" spans="4:4" x14ac:dyDescent="0.2">
      <c r="D2586" s="165"/>
    </row>
    <row r="2587" spans="4:4" x14ac:dyDescent="0.2">
      <c r="D2587" s="165"/>
    </row>
    <row r="2588" spans="4:4" x14ac:dyDescent="0.2">
      <c r="D2588" s="165"/>
    </row>
    <row r="2589" spans="4:4" x14ac:dyDescent="0.2">
      <c r="D2589" s="165"/>
    </row>
    <row r="2590" spans="4:4" x14ac:dyDescent="0.2">
      <c r="D2590" s="165"/>
    </row>
    <row r="2591" spans="4:4" x14ac:dyDescent="0.2">
      <c r="D2591" s="165"/>
    </row>
    <row r="2592" spans="4:4" x14ac:dyDescent="0.2">
      <c r="D2592" s="165"/>
    </row>
    <row r="2593" spans="4:4" x14ac:dyDescent="0.2">
      <c r="D2593" s="165"/>
    </row>
    <row r="2594" spans="4:4" x14ac:dyDescent="0.2">
      <c r="D2594" s="165"/>
    </row>
    <row r="2595" spans="4:4" x14ac:dyDescent="0.2">
      <c r="D2595" s="165"/>
    </row>
    <row r="2596" spans="4:4" x14ac:dyDescent="0.2">
      <c r="D2596" s="165"/>
    </row>
    <row r="2597" spans="4:4" x14ac:dyDescent="0.2">
      <c r="D2597" s="165"/>
    </row>
    <row r="2598" spans="4:4" x14ac:dyDescent="0.2">
      <c r="D2598" s="165"/>
    </row>
    <row r="2599" spans="4:4" x14ac:dyDescent="0.2">
      <c r="D2599" s="165"/>
    </row>
    <row r="2600" spans="4:4" x14ac:dyDescent="0.2">
      <c r="D2600" s="165"/>
    </row>
    <row r="2601" spans="4:4" x14ac:dyDescent="0.2">
      <c r="D2601" s="165"/>
    </row>
    <row r="2602" spans="4:4" x14ac:dyDescent="0.2">
      <c r="D2602" s="165"/>
    </row>
    <row r="2603" spans="4:4" x14ac:dyDescent="0.2">
      <c r="D2603" s="165"/>
    </row>
    <row r="2604" spans="4:4" x14ac:dyDescent="0.2">
      <c r="D2604" s="165"/>
    </row>
    <row r="2605" spans="4:4" x14ac:dyDescent="0.2">
      <c r="D2605" s="165"/>
    </row>
    <row r="2606" spans="4:4" x14ac:dyDescent="0.2">
      <c r="D2606" s="165"/>
    </row>
    <row r="2607" spans="4:4" x14ac:dyDescent="0.2">
      <c r="D2607" s="165"/>
    </row>
    <row r="2608" spans="4:4" x14ac:dyDescent="0.2">
      <c r="D2608" s="165"/>
    </row>
    <row r="2609" spans="4:4" x14ac:dyDescent="0.2">
      <c r="D2609" s="165"/>
    </row>
    <row r="2610" spans="4:4" x14ac:dyDescent="0.2">
      <c r="D2610" s="165"/>
    </row>
    <row r="2611" spans="4:4" x14ac:dyDescent="0.2">
      <c r="D2611" s="165"/>
    </row>
    <row r="2612" spans="4:4" x14ac:dyDescent="0.2">
      <c r="D2612" s="165"/>
    </row>
    <row r="2613" spans="4:4" x14ac:dyDescent="0.2">
      <c r="D2613" s="165"/>
    </row>
    <row r="2614" spans="4:4" x14ac:dyDescent="0.2">
      <c r="D2614" s="165"/>
    </row>
    <row r="2615" spans="4:4" x14ac:dyDescent="0.2">
      <c r="D2615" s="165"/>
    </row>
    <row r="2616" spans="4:4" x14ac:dyDescent="0.2">
      <c r="D2616" s="165"/>
    </row>
    <row r="2617" spans="4:4" x14ac:dyDescent="0.2">
      <c r="D2617" s="165"/>
    </row>
    <row r="2618" spans="4:4" x14ac:dyDescent="0.2">
      <c r="D2618" s="165"/>
    </row>
    <row r="2619" spans="4:4" x14ac:dyDescent="0.2">
      <c r="D2619" s="165"/>
    </row>
    <row r="2620" spans="4:4" x14ac:dyDescent="0.2">
      <c r="D2620" s="165"/>
    </row>
    <row r="2621" spans="4:4" x14ac:dyDescent="0.2">
      <c r="D2621" s="165"/>
    </row>
    <row r="2622" spans="4:4" x14ac:dyDescent="0.2">
      <c r="D2622" s="165"/>
    </row>
    <row r="2623" spans="4:4" x14ac:dyDescent="0.2">
      <c r="D2623" s="165"/>
    </row>
    <row r="2624" spans="4:4" x14ac:dyDescent="0.2">
      <c r="D2624" s="165"/>
    </row>
    <row r="2625" spans="4:4" x14ac:dyDescent="0.2">
      <c r="D2625" s="165"/>
    </row>
    <row r="2626" spans="4:4" x14ac:dyDescent="0.2">
      <c r="D2626" s="165"/>
    </row>
    <row r="2627" spans="4:4" x14ac:dyDescent="0.2">
      <c r="D2627" s="165"/>
    </row>
    <row r="2628" spans="4:4" x14ac:dyDescent="0.2">
      <c r="D2628" s="165"/>
    </row>
    <row r="2629" spans="4:4" x14ac:dyDescent="0.2">
      <c r="D2629" s="165"/>
    </row>
    <row r="2630" spans="4:4" x14ac:dyDescent="0.2">
      <c r="D2630" s="165"/>
    </row>
    <row r="2631" spans="4:4" x14ac:dyDescent="0.2">
      <c r="D2631" s="165"/>
    </row>
    <row r="2632" spans="4:4" x14ac:dyDescent="0.2">
      <c r="D2632" s="165"/>
    </row>
    <row r="2633" spans="4:4" x14ac:dyDescent="0.2">
      <c r="D2633" s="165"/>
    </row>
    <row r="2634" spans="4:4" x14ac:dyDescent="0.2">
      <c r="D2634" s="165"/>
    </row>
    <row r="2635" spans="4:4" x14ac:dyDescent="0.2">
      <c r="D2635" s="165"/>
    </row>
    <row r="2636" spans="4:4" x14ac:dyDescent="0.2">
      <c r="D2636" s="165"/>
    </row>
    <row r="2637" spans="4:4" x14ac:dyDescent="0.2">
      <c r="D2637" s="165"/>
    </row>
    <row r="2638" spans="4:4" x14ac:dyDescent="0.2">
      <c r="D2638" s="165"/>
    </row>
    <row r="2639" spans="4:4" x14ac:dyDescent="0.2">
      <c r="D2639" s="165"/>
    </row>
    <row r="2640" spans="4:4" x14ac:dyDescent="0.2">
      <c r="D2640" s="165"/>
    </row>
    <row r="2641" spans="4:4" x14ac:dyDescent="0.2">
      <c r="D2641" s="165"/>
    </row>
    <row r="2642" spans="4:4" x14ac:dyDescent="0.2">
      <c r="D2642" s="165"/>
    </row>
    <row r="2643" spans="4:4" x14ac:dyDescent="0.2">
      <c r="D2643" s="165"/>
    </row>
    <row r="2644" spans="4:4" x14ac:dyDescent="0.2">
      <c r="D2644" s="165"/>
    </row>
    <row r="2645" spans="4:4" x14ac:dyDescent="0.2">
      <c r="D2645" s="165"/>
    </row>
    <row r="2646" spans="4:4" x14ac:dyDescent="0.2">
      <c r="D2646" s="165"/>
    </row>
    <row r="2647" spans="4:4" x14ac:dyDescent="0.2">
      <c r="D2647" s="165"/>
    </row>
    <row r="2648" spans="4:4" x14ac:dyDescent="0.2">
      <c r="D2648" s="165"/>
    </row>
    <row r="2649" spans="4:4" x14ac:dyDescent="0.2">
      <c r="D2649" s="165"/>
    </row>
    <row r="2650" spans="4:4" x14ac:dyDescent="0.2">
      <c r="D2650" s="165"/>
    </row>
    <row r="2651" spans="4:4" x14ac:dyDescent="0.2">
      <c r="D2651" s="165"/>
    </row>
    <row r="2652" spans="4:4" x14ac:dyDescent="0.2">
      <c r="D2652" s="165"/>
    </row>
    <row r="2653" spans="4:4" x14ac:dyDescent="0.2">
      <c r="D2653" s="165"/>
    </row>
    <row r="2654" spans="4:4" x14ac:dyDescent="0.2">
      <c r="D2654" s="165"/>
    </row>
    <row r="2655" spans="4:4" x14ac:dyDescent="0.2">
      <c r="D2655" s="165"/>
    </row>
    <row r="2656" spans="4:4" x14ac:dyDescent="0.2">
      <c r="D2656" s="165"/>
    </row>
    <row r="2657" spans="4:4" x14ac:dyDescent="0.2">
      <c r="D2657" s="165"/>
    </row>
    <row r="2658" spans="4:4" x14ac:dyDescent="0.2">
      <c r="D2658" s="165"/>
    </row>
    <row r="2659" spans="4:4" x14ac:dyDescent="0.2">
      <c r="D2659" s="165"/>
    </row>
    <row r="2660" spans="4:4" x14ac:dyDescent="0.2">
      <c r="D2660" s="165"/>
    </row>
    <row r="2661" spans="4:4" x14ac:dyDescent="0.2">
      <c r="D2661" s="165"/>
    </row>
    <row r="2662" spans="4:4" x14ac:dyDescent="0.2">
      <c r="D2662" s="165"/>
    </row>
    <row r="2663" spans="4:4" x14ac:dyDescent="0.2">
      <c r="D2663" s="165"/>
    </row>
    <row r="2664" spans="4:4" x14ac:dyDescent="0.2">
      <c r="D2664" s="165"/>
    </row>
    <row r="2665" spans="4:4" x14ac:dyDescent="0.2">
      <c r="D2665" s="165"/>
    </row>
    <row r="2666" spans="4:4" x14ac:dyDescent="0.2">
      <c r="D2666" s="165"/>
    </row>
    <row r="2667" spans="4:4" x14ac:dyDescent="0.2">
      <c r="D2667" s="165"/>
    </row>
    <row r="2668" spans="4:4" x14ac:dyDescent="0.2">
      <c r="D2668" s="165"/>
    </row>
    <row r="2669" spans="4:4" x14ac:dyDescent="0.2">
      <c r="D2669" s="165"/>
    </row>
    <row r="2670" spans="4:4" x14ac:dyDescent="0.2">
      <c r="D2670" s="165"/>
    </row>
    <row r="2671" spans="4:4" x14ac:dyDescent="0.2">
      <c r="D2671" s="165"/>
    </row>
    <row r="2672" spans="4:4" x14ac:dyDescent="0.2">
      <c r="D2672" s="165"/>
    </row>
    <row r="2673" spans="4:4" x14ac:dyDescent="0.2">
      <c r="D2673" s="165"/>
    </row>
    <row r="2674" spans="4:4" x14ac:dyDescent="0.2">
      <c r="D2674" s="165"/>
    </row>
    <row r="2675" spans="4:4" x14ac:dyDescent="0.2">
      <c r="D2675" s="165"/>
    </row>
    <row r="2676" spans="4:4" x14ac:dyDescent="0.2">
      <c r="D2676" s="165"/>
    </row>
    <row r="2677" spans="4:4" x14ac:dyDescent="0.2">
      <c r="D2677" s="165"/>
    </row>
    <row r="2678" spans="4:4" x14ac:dyDescent="0.2">
      <c r="D2678" s="165"/>
    </row>
    <row r="2679" spans="4:4" x14ac:dyDescent="0.2">
      <c r="D2679" s="165"/>
    </row>
    <row r="2680" spans="4:4" x14ac:dyDescent="0.2">
      <c r="D2680" s="165"/>
    </row>
    <row r="2681" spans="4:4" x14ac:dyDescent="0.2">
      <c r="D2681" s="165"/>
    </row>
    <row r="2682" spans="4:4" x14ac:dyDescent="0.2">
      <c r="D2682" s="165"/>
    </row>
    <row r="2683" spans="4:4" x14ac:dyDescent="0.2">
      <c r="D2683" s="165"/>
    </row>
    <row r="2684" spans="4:4" x14ac:dyDescent="0.2">
      <c r="D2684" s="165"/>
    </row>
    <row r="2685" spans="4:4" x14ac:dyDescent="0.2">
      <c r="D2685" s="165"/>
    </row>
    <row r="2686" spans="4:4" x14ac:dyDescent="0.2">
      <c r="D2686" s="165"/>
    </row>
    <row r="2687" spans="4:4" x14ac:dyDescent="0.2">
      <c r="D2687" s="165"/>
    </row>
    <row r="2688" spans="4:4" x14ac:dyDescent="0.2">
      <c r="D2688" s="165"/>
    </row>
    <row r="2689" spans="4:4" x14ac:dyDescent="0.2">
      <c r="D2689" s="165"/>
    </row>
    <row r="2690" spans="4:4" x14ac:dyDescent="0.2">
      <c r="D2690" s="165"/>
    </row>
    <row r="2691" spans="4:4" x14ac:dyDescent="0.2">
      <c r="D2691" s="165"/>
    </row>
    <row r="2692" spans="4:4" x14ac:dyDescent="0.2">
      <c r="D2692" s="165"/>
    </row>
    <row r="2693" spans="4:4" x14ac:dyDescent="0.2">
      <c r="D2693" s="165"/>
    </row>
    <row r="2694" spans="4:4" x14ac:dyDescent="0.2">
      <c r="D2694" s="165"/>
    </row>
    <row r="2695" spans="4:4" x14ac:dyDescent="0.2">
      <c r="D2695" s="165"/>
    </row>
    <row r="2696" spans="4:4" x14ac:dyDescent="0.2">
      <c r="D2696" s="165"/>
    </row>
    <row r="2697" spans="4:4" x14ac:dyDescent="0.2">
      <c r="D2697" s="165"/>
    </row>
    <row r="2698" spans="4:4" x14ac:dyDescent="0.2">
      <c r="D2698" s="165"/>
    </row>
    <row r="2699" spans="4:4" x14ac:dyDescent="0.2">
      <c r="D2699" s="165"/>
    </row>
    <row r="2700" spans="4:4" x14ac:dyDescent="0.2">
      <c r="D2700" s="165"/>
    </row>
    <row r="2701" spans="4:4" x14ac:dyDescent="0.2">
      <c r="D2701" s="165"/>
    </row>
    <row r="2702" spans="4:4" x14ac:dyDescent="0.2">
      <c r="D2702" s="165"/>
    </row>
    <row r="2703" spans="4:4" x14ac:dyDescent="0.2">
      <c r="D2703" s="165"/>
    </row>
    <row r="2704" spans="4:4" x14ac:dyDescent="0.2">
      <c r="D2704" s="165"/>
    </row>
    <row r="2705" spans="4:4" x14ac:dyDescent="0.2">
      <c r="D2705" s="165"/>
    </row>
    <row r="2706" spans="4:4" x14ac:dyDescent="0.2">
      <c r="D2706" s="165"/>
    </row>
    <row r="2707" spans="4:4" x14ac:dyDescent="0.2">
      <c r="D2707" s="165"/>
    </row>
    <row r="2708" spans="4:4" x14ac:dyDescent="0.2">
      <c r="D2708" s="165"/>
    </row>
    <row r="2709" spans="4:4" x14ac:dyDescent="0.2">
      <c r="D2709" s="165"/>
    </row>
    <row r="2710" spans="4:4" x14ac:dyDescent="0.2">
      <c r="D2710" s="165"/>
    </row>
    <row r="2711" spans="4:4" x14ac:dyDescent="0.2">
      <c r="D2711" s="165"/>
    </row>
    <row r="2712" spans="4:4" x14ac:dyDescent="0.2">
      <c r="D2712" s="165"/>
    </row>
    <row r="2713" spans="4:4" x14ac:dyDescent="0.2">
      <c r="D2713" s="165"/>
    </row>
    <row r="2714" spans="4:4" x14ac:dyDescent="0.2">
      <c r="D2714" s="165"/>
    </row>
    <row r="2715" spans="4:4" x14ac:dyDescent="0.2">
      <c r="D2715" s="165"/>
    </row>
    <row r="2716" spans="4:4" x14ac:dyDescent="0.2">
      <c r="D2716" s="165"/>
    </row>
    <row r="2717" spans="4:4" x14ac:dyDescent="0.2">
      <c r="D2717" s="165"/>
    </row>
    <row r="2718" spans="4:4" x14ac:dyDescent="0.2">
      <c r="D2718" s="165"/>
    </row>
    <row r="2719" spans="4:4" x14ac:dyDescent="0.2">
      <c r="D2719" s="165"/>
    </row>
    <row r="2720" spans="4:4" x14ac:dyDescent="0.2">
      <c r="D2720" s="165"/>
    </row>
    <row r="2721" spans="4:4" x14ac:dyDescent="0.2">
      <c r="D2721" s="165"/>
    </row>
    <row r="2722" spans="4:4" x14ac:dyDescent="0.2">
      <c r="D2722" s="165"/>
    </row>
    <row r="2723" spans="4:4" x14ac:dyDescent="0.2">
      <c r="D2723" s="165"/>
    </row>
    <row r="2724" spans="4:4" x14ac:dyDescent="0.2">
      <c r="D2724" s="165"/>
    </row>
    <row r="2725" spans="4:4" x14ac:dyDescent="0.2">
      <c r="D2725" s="165"/>
    </row>
    <row r="2726" spans="4:4" x14ac:dyDescent="0.2">
      <c r="D2726" s="165"/>
    </row>
    <row r="2727" spans="4:4" x14ac:dyDescent="0.2">
      <c r="D2727" s="165"/>
    </row>
    <row r="2728" spans="4:4" x14ac:dyDescent="0.2">
      <c r="D2728" s="165"/>
    </row>
    <row r="2729" spans="4:4" x14ac:dyDescent="0.2">
      <c r="D2729" s="165"/>
    </row>
    <row r="2730" spans="4:4" x14ac:dyDescent="0.2">
      <c r="D2730" s="165"/>
    </row>
    <row r="2731" spans="4:4" x14ac:dyDescent="0.2">
      <c r="D2731" s="165"/>
    </row>
    <row r="2732" spans="4:4" x14ac:dyDescent="0.2">
      <c r="D2732" s="165"/>
    </row>
    <row r="2733" spans="4:4" x14ac:dyDescent="0.2">
      <c r="D2733" s="165"/>
    </row>
    <row r="2734" spans="4:4" x14ac:dyDescent="0.2">
      <c r="D2734" s="165"/>
    </row>
    <row r="2735" spans="4:4" x14ac:dyDescent="0.2">
      <c r="D2735" s="165"/>
    </row>
    <row r="2736" spans="4:4" x14ac:dyDescent="0.2">
      <c r="D2736" s="165"/>
    </row>
    <row r="2737" spans="4:4" x14ac:dyDescent="0.2">
      <c r="D2737" s="165"/>
    </row>
    <row r="2738" spans="4:4" x14ac:dyDescent="0.2">
      <c r="D2738" s="165"/>
    </row>
    <row r="2739" spans="4:4" x14ac:dyDescent="0.2">
      <c r="D2739" s="165"/>
    </row>
    <row r="2740" spans="4:4" x14ac:dyDescent="0.2">
      <c r="D2740" s="165"/>
    </row>
    <row r="2741" spans="4:4" x14ac:dyDescent="0.2">
      <c r="D2741" s="165"/>
    </row>
    <row r="2742" spans="4:4" x14ac:dyDescent="0.2">
      <c r="D2742" s="165"/>
    </row>
    <row r="2743" spans="4:4" x14ac:dyDescent="0.2">
      <c r="D2743" s="165"/>
    </row>
    <row r="2744" spans="4:4" x14ac:dyDescent="0.2">
      <c r="D2744" s="165"/>
    </row>
    <row r="2745" spans="4:4" x14ac:dyDescent="0.2">
      <c r="D2745" s="165"/>
    </row>
    <row r="2746" spans="4:4" x14ac:dyDescent="0.2">
      <c r="D2746" s="165"/>
    </row>
    <row r="2747" spans="4:4" x14ac:dyDescent="0.2">
      <c r="D2747" s="165"/>
    </row>
    <row r="2748" spans="4:4" x14ac:dyDescent="0.2">
      <c r="D2748" s="165"/>
    </row>
    <row r="2749" spans="4:4" x14ac:dyDescent="0.2">
      <c r="D2749" s="165"/>
    </row>
    <row r="2750" spans="4:4" x14ac:dyDescent="0.2">
      <c r="D2750" s="165"/>
    </row>
    <row r="2751" spans="4:4" x14ac:dyDescent="0.2">
      <c r="D2751" s="165"/>
    </row>
    <row r="2752" spans="4:4" x14ac:dyDescent="0.2">
      <c r="D2752" s="165"/>
    </row>
    <row r="2753" spans="4:4" x14ac:dyDescent="0.2">
      <c r="D2753" s="165"/>
    </row>
    <row r="2754" spans="4:4" x14ac:dyDescent="0.2">
      <c r="D2754" s="165"/>
    </row>
    <row r="2755" spans="4:4" x14ac:dyDescent="0.2">
      <c r="D2755" s="165"/>
    </row>
    <row r="2756" spans="4:4" x14ac:dyDescent="0.2">
      <c r="D2756" s="165"/>
    </row>
    <row r="2757" spans="4:4" x14ac:dyDescent="0.2">
      <c r="D2757" s="165"/>
    </row>
    <row r="2758" spans="4:4" x14ac:dyDescent="0.2">
      <c r="D2758" s="165"/>
    </row>
    <row r="2759" spans="4:4" x14ac:dyDescent="0.2">
      <c r="D2759" s="165"/>
    </row>
    <row r="2760" spans="4:4" x14ac:dyDescent="0.2">
      <c r="D2760" s="165"/>
    </row>
    <row r="2761" spans="4:4" x14ac:dyDescent="0.2">
      <c r="D2761" s="165"/>
    </row>
    <row r="2762" spans="4:4" x14ac:dyDescent="0.2">
      <c r="D2762" s="165"/>
    </row>
    <row r="2763" spans="4:4" x14ac:dyDescent="0.2">
      <c r="D2763" s="165"/>
    </row>
    <row r="2764" spans="4:4" x14ac:dyDescent="0.2">
      <c r="D2764" s="165"/>
    </row>
    <row r="2765" spans="4:4" x14ac:dyDescent="0.2">
      <c r="D2765" s="165"/>
    </row>
    <row r="2766" spans="4:4" x14ac:dyDescent="0.2">
      <c r="D2766" s="165"/>
    </row>
    <row r="2767" spans="4:4" x14ac:dyDescent="0.2">
      <c r="D2767" s="165"/>
    </row>
    <row r="2768" spans="4:4" x14ac:dyDescent="0.2">
      <c r="D2768" s="165"/>
    </row>
    <row r="2769" spans="4:4" x14ac:dyDescent="0.2">
      <c r="D2769" s="165"/>
    </row>
    <row r="2770" spans="4:4" x14ac:dyDescent="0.2">
      <c r="D2770" s="165"/>
    </row>
    <row r="2771" spans="4:4" x14ac:dyDescent="0.2">
      <c r="D2771" s="165"/>
    </row>
    <row r="2772" spans="4:4" x14ac:dyDescent="0.2">
      <c r="D2772" s="165"/>
    </row>
    <row r="2773" spans="4:4" x14ac:dyDescent="0.2">
      <c r="D2773" s="165"/>
    </row>
    <row r="2774" spans="4:4" x14ac:dyDescent="0.2">
      <c r="D2774" s="165"/>
    </row>
    <row r="2775" spans="4:4" x14ac:dyDescent="0.2">
      <c r="D2775" s="165"/>
    </row>
    <row r="2776" spans="4:4" x14ac:dyDescent="0.2">
      <c r="D2776" s="165"/>
    </row>
    <row r="2777" spans="4:4" x14ac:dyDescent="0.2">
      <c r="D2777" s="165"/>
    </row>
    <row r="2778" spans="4:4" x14ac:dyDescent="0.2">
      <c r="D2778" s="165"/>
    </row>
    <row r="2779" spans="4:4" x14ac:dyDescent="0.2">
      <c r="D2779" s="165"/>
    </row>
    <row r="2780" spans="4:4" x14ac:dyDescent="0.2">
      <c r="D2780" s="165"/>
    </row>
    <row r="2781" spans="4:4" x14ac:dyDescent="0.2">
      <c r="D2781" s="165"/>
    </row>
    <row r="2782" spans="4:4" x14ac:dyDescent="0.2">
      <c r="D2782" s="165"/>
    </row>
    <row r="2783" spans="4:4" x14ac:dyDescent="0.2">
      <c r="D2783" s="165"/>
    </row>
    <row r="2784" spans="4:4" x14ac:dyDescent="0.2">
      <c r="D2784" s="165"/>
    </row>
    <row r="2785" spans="4:4" x14ac:dyDescent="0.2">
      <c r="D2785" s="165"/>
    </row>
    <row r="2786" spans="4:4" x14ac:dyDescent="0.2">
      <c r="D2786" s="165"/>
    </row>
    <row r="2787" spans="4:4" x14ac:dyDescent="0.2">
      <c r="D2787" s="165"/>
    </row>
    <row r="2788" spans="4:4" x14ac:dyDescent="0.2">
      <c r="D2788" s="165"/>
    </row>
    <row r="2789" spans="4:4" x14ac:dyDescent="0.2">
      <c r="D2789" s="165"/>
    </row>
    <row r="2790" spans="4:4" x14ac:dyDescent="0.2">
      <c r="D2790" s="165"/>
    </row>
    <row r="2791" spans="4:4" x14ac:dyDescent="0.2">
      <c r="D2791" s="165"/>
    </row>
    <row r="2792" spans="4:4" x14ac:dyDescent="0.2">
      <c r="D2792" s="165"/>
    </row>
    <row r="2793" spans="4:4" x14ac:dyDescent="0.2">
      <c r="D2793" s="165"/>
    </row>
    <row r="2794" spans="4:4" x14ac:dyDescent="0.2">
      <c r="D2794" s="165"/>
    </row>
    <row r="2795" spans="4:4" x14ac:dyDescent="0.2">
      <c r="D2795" s="165"/>
    </row>
    <row r="2796" spans="4:4" x14ac:dyDescent="0.2">
      <c r="D2796" s="165"/>
    </row>
    <row r="2797" spans="4:4" x14ac:dyDescent="0.2">
      <c r="D2797" s="165"/>
    </row>
    <row r="2798" spans="4:4" x14ac:dyDescent="0.2">
      <c r="D2798" s="165"/>
    </row>
    <row r="2799" spans="4:4" x14ac:dyDescent="0.2">
      <c r="D2799" s="165"/>
    </row>
    <row r="2800" spans="4:4" x14ac:dyDescent="0.2">
      <c r="D2800" s="165"/>
    </row>
    <row r="2801" spans="4:4" x14ac:dyDescent="0.2">
      <c r="D2801" s="165"/>
    </row>
    <row r="2802" spans="4:4" x14ac:dyDescent="0.2">
      <c r="D2802" s="165"/>
    </row>
    <row r="2803" spans="4:4" x14ac:dyDescent="0.2">
      <c r="D2803" s="165"/>
    </row>
    <row r="2804" spans="4:4" x14ac:dyDescent="0.2">
      <c r="D2804" s="165"/>
    </row>
    <row r="2805" spans="4:4" x14ac:dyDescent="0.2">
      <c r="D2805" s="165"/>
    </row>
    <row r="2806" spans="4:4" x14ac:dyDescent="0.2">
      <c r="D2806" s="165"/>
    </row>
    <row r="2807" spans="4:4" x14ac:dyDescent="0.2">
      <c r="D2807" s="165"/>
    </row>
    <row r="2808" spans="4:4" x14ac:dyDescent="0.2">
      <c r="D2808" s="165"/>
    </row>
    <row r="2809" spans="4:4" x14ac:dyDescent="0.2">
      <c r="D2809" s="165"/>
    </row>
    <row r="2810" spans="4:4" x14ac:dyDescent="0.2">
      <c r="D2810" s="165"/>
    </row>
    <row r="2811" spans="4:4" x14ac:dyDescent="0.2">
      <c r="D2811" s="165"/>
    </row>
    <row r="2812" spans="4:4" x14ac:dyDescent="0.2">
      <c r="D2812" s="165"/>
    </row>
    <row r="2813" spans="4:4" x14ac:dyDescent="0.2">
      <c r="D2813" s="165"/>
    </row>
    <row r="2814" spans="4:4" x14ac:dyDescent="0.2">
      <c r="D2814" s="165"/>
    </row>
    <row r="2815" spans="4:4" x14ac:dyDescent="0.2">
      <c r="D2815" s="165"/>
    </row>
    <row r="2816" spans="4:4" x14ac:dyDescent="0.2">
      <c r="D2816" s="165"/>
    </row>
    <row r="2817" spans="4:4" x14ac:dyDescent="0.2">
      <c r="D2817" s="165"/>
    </row>
    <row r="2818" spans="4:4" x14ac:dyDescent="0.2">
      <c r="D2818" s="165"/>
    </row>
    <row r="2819" spans="4:4" x14ac:dyDescent="0.2">
      <c r="D2819" s="165"/>
    </row>
    <row r="2820" spans="4:4" x14ac:dyDescent="0.2">
      <c r="D2820" s="165"/>
    </row>
    <row r="2821" spans="4:4" x14ac:dyDescent="0.2">
      <c r="D2821" s="165"/>
    </row>
    <row r="2822" spans="4:4" x14ac:dyDescent="0.2">
      <c r="D2822" s="165"/>
    </row>
    <row r="2823" spans="4:4" x14ac:dyDescent="0.2">
      <c r="D2823" s="165"/>
    </row>
    <row r="2824" spans="4:4" x14ac:dyDescent="0.2">
      <c r="D2824" s="165"/>
    </row>
    <row r="2825" spans="4:4" x14ac:dyDescent="0.2">
      <c r="D2825" s="165"/>
    </row>
    <row r="2826" spans="4:4" x14ac:dyDescent="0.2">
      <c r="D2826" s="165"/>
    </row>
    <row r="2827" spans="4:4" x14ac:dyDescent="0.2">
      <c r="D2827" s="165"/>
    </row>
    <row r="2828" spans="4:4" x14ac:dyDescent="0.2">
      <c r="D2828" s="165"/>
    </row>
    <row r="2829" spans="4:4" x14ac:dyDescent="0.2">
      <c r="D2829" s="165"/>
    </row>
    <row r="2830" spans="4:4" x14ac:dyDescent="0.2">
      <c r="D2830" s="165"/>
    </row>
    <row r="2831" spans="4:4" x14ac:dyDescent="0.2">
      <c r="D2831" s="165"/>
    </row>
    <row r="2832" spans="4:4" x14ac:dyDescent="0.2">
      <c r="D2832" s="165"/>
    </row>
    <row r="2833" spans="4:4" x14ac:dyDescent="0.2">
      <c r="D2833" s="165"/>
    </row>
    <row r="2834" spans="4:4" x14ac:dyDescent="0.2">
      <c r="D2834" s="165"/>
    </row>
    <row r="2835" spans="4:4" x14ac:dyDescent="0.2">
      <c r="D2835" s="165"/>
    </row>
    <row r="2836" spans="4:4" x14ac:dyDescent="0.2">
      <c r="D2836" s="165"/>
    </row>
    <row r="2837" spans="4:4" x14ac:dyDescent="0.2">
      <c r="D2837" s="165"/>
    </row>
    <row r="2838" spans="4:4" x14ac:dyDescent="0.2">
      <c r="D2838" s="165"/>
    </row>
    <row r="2839" spans="4:4" x14ac:dyDescent="0.2">
      <c r="D2839" s="165"/>
    </row>
    <row r="2840" spans="4:4" x14ac:dyDescent="0.2">
      <c r="D2840" s="165"/>
    </row>
    <row r="2841" spans="4:4" x14ac:dyDescent="0.2">
      <c r="D2841" s="165"/>
    </row>
    <row r="2842" spans="4:4" x14ac:dyDescent="0.2">
      <c r="D2842" s="165"/>
    </row>
    <row r="2843" spans="4:4" x14ac:dyDescent="0.2">
      <c r="D2843" s="165"/>
    </row>
    <row r="2844" spans="4:4" x14ac:dyDescent="0.2">
      <c r="D2844" s="165"/>
    </row>
    <row r="2845" spans="4:4" x14ac:dyDescent="0.2">
      <c r="D2845" s="165"/>
    </row>
    <row r="2846" spans="4:4" x14ac:dyDescent="0.2">
      <c r="D2846" s="165"/>
    </row>
    <row r="2847" spans="4:4" x14ac:dyDescent="0.2">
      <c r="D2847" s="165"/>
    </row>
    <row r="2848" spans="4:4" x14ac:dyDescent="0.2">
      <c r="D2848" s="165"/>
    </row>
    <row r="2849" spans="4:4" x14ac:dyDescent="0.2">
      <c r="D2849" s="165"/>
    </row>
    <row r="2850" spans="4:4" x14ac:dyDescent="0.2">
      <c r="D2850" s="165"/>
    </row>
    <row r="2851" spans="4:4" x14ac:dyDescent="0.2">
      <c r="D2851" s="165"/>
    </row>
    <row r="2852" spans="4:4" x14ac:dyDescent="0.2">
      <c r="D2852" s="165"/>
    </row>
    <row r="2853" spans="4:4" x14ac:dyDescent="0.2">
      <c r="D2853" s="165"/>
    </row>
    <row r="2854" spans="4:4" x14ac:dyDescent="0.2">
      <c r="D2854" s="165"/>
    </row>
    <row r="2855" spans="4:4" x14ac:dyDescent="0.2">
      <c r="D2855" s="165"/>
    </row>
    <row r="2856" spans="4:4" x14ac:dyDescent="0.2">
      <c r="D2856" s="165"/>
    </row>
    <row r="2857" spans="4:4" x14ac:dyDescent="0.2">
      <c r="D2857" s="165"/>
    </row>
    <row r="2858" spans="4:4" x14ac:dyDescent="0.2">
      <c r="D2858" s="165"/>
    </row>
    <row r="2859" spans="4:4" x14ac:dyDescent="0.2">
      <c r="D2859" s="165"/>
    </row>
    <row r="2860" spans="4:4" x14ac:dyDescent="0.2">
      <c r="D2860" s="165"/>
    </row>
    <row r="2861" spans="4:4" x14ac:dyDescent="0.2">
      <c r="D2861" s="165"/>
    </row>
    <row r="2862" spans="4:4" x14ac:dyDescent="0.2">
      <c r="D2862" s="165"/>
    </row>
    <row r="2863" spans="4:4" x14ac:dyDescent="0.2">
      <c r="D2863" s="165"/>
    </row>
    <row r="2864" spans="4:4" x14ac:dyDescent="0.2">
      <c r="D2864" s="165"/>
    </row>
    <row r="2865" spans="4:4" x14ac:dyDescent="0.2">
      <c r="D2865" s="165"/>
    </row>
    <row r="2866" spans="4:4" x14ac:dyDescent="0.2">
      <c r="D2866" s="165"/>
    </row>
    <row r="2867" spans="4:4" x14ac:dyDescent="0.2">
      <c r="D2867" s="165"/>
    </row>
    <row r="2868" spans="4:4" x14ac:dyDescent="0.2">
      <c r="D2868" s="165"/>
    </row>
    <row r="2869" spans="4:4" x14ac:dyDescent="0.2">
      <c r="D2869" s="165"/>
    </row>
    <row r="2870" spans="4:4" x14ac:dyDescent="0.2">
      <c r="D2870" s="165"/>
    </row>
    <row r="2871" spans="4:4" x14ac:dyDescent="0.2">
      <c r="D2871" s="165"/>
    </row>
    <row r="2872" spans="4:4" x14ac:dyDescent="0.2">
      <c r="D2872" s="165"/>
    </row>
    <row r="2873" spans="4:4" x14ac:dyDescent="0.2">
      <c r="D2873" s="165"/>
    </row>
    <row r="2874" spans="4:4" x14ac:dyDescent="0.2">
      <c r="D2874" s="165"/>
    </row>
    <row r="2875" spans="4:4" x14ac:dyDescent="0.2">
      <c r="D2875" s="165"/>
    </row>
    <row r="2876" spans="4:4" x14ac:dyDescent="0.2">
      <c r="D2876" s="165"/>
    </row>
    <row r="2877" spans="4:4" x14ac:dyDescent="0.2">
      <c r="D2877" s="165"/>
    </row>
    <row r="2878" spans="4:4" x14ac:dyDescent="0.2">
      <c r="D2878" s="165"/>
    </row>
    <row r="2879" spans="4:4" x14ac:dyDescent="0.2">
      <c r="D2879" s="165"/>
    </row>
    <row r="2880" spans="4:4" x14ac:dyDescent="0.2">
      <c r="D2880" s="165"/>
    </row>
    <row r="2881" spans="4:4" x14ac:dyDescent="0.2">
      <c r="D2881" s="165"/>
    </row>
    <row r="2882" spans="4:4" x14ac:dyDescent="0.2">
      <c r="D2882" s="165"/>
    </row>
    <row r="2883" spans="4:4" x14ac:dyDescent="0.2">
      <c r="D2883" s="165"/>
    </row>
    <row r="2884" spans="4:4" x14ac:dyDescent="0.2">
      <c r="D2884" s="165"/>
    </row>
    <row r="2885" spans="4:4" x14ac:dyDescent="0.2">
      <c r="D2885" s="165"/>
    </row>
    <row r="2886" spans="4:4" x14ac:dyDescent="0.2">
      <c r="D2886" s="165"/>
    </row>
    <row r="2887" spans="4:4" x14ac:dyDescent="0.2">
      <c r="D2887" s="165"/>
    </row>
    <row r="2888" spans="4:4" x14ac:dyDescent="0.2">
      <c r="D2888" s="165"/>
    </row>
    <row r="2889" spans="4:4" x14ac:dyDescent="0.2">
      <c r="D2889" s="165"/>
    </row>
    <row r="2890" spans="4:4" x14ac:dyDescent="0.2">
      <c r="D2890" s="165"/>
    </row>
    <row r="2891" spans="4:4" x14ac:dyDescent="0.2">
      <c r="D2891" s="165"/>
    </row>
    <row r="2892" spans="4:4" x14ac:dyDescent="0.2">
      <c r="D2892" s="165"/>
    </row>
    <row r="2893" spans="4:4" x14ac:dyDescent="0.2">
      <c r="D2893" s="165"/>
    </row>
    <row r="2894" spans="4:4" x14ac:dyDescent="0.2">
      <c r="D2894" s="165"/>
    </row>
    <row r="2895" spans="4:4" x14ac:dyDescent="0.2">
      <c r="D2895" s="165"/>
    </row>
    <row r="2896" spans="4:4" x14ac:dyDescent="0.2">
      <c r="D2896" s="165"/>
    </row>
    <row r="2897" spans="4:4" x14ac:dyDescent="0.2">
      <c r="D2897" s="165"/>
    </row>
    <row r="2898" spans="4:4" x14ac:dyDescent="0.2">
      <c r="D2898" s="165"/>
    </row>
    <row r="2899" spans="4:4" x14ac:dyDescent="0.2">
      <c r="D2899" s="165"/>
    </row>
    <row r="2900" spans="4:4" x14ac:dyDescent="0.2">
      <c r="D2900" s="165"/>
    </row>
    <row r="2901" spans="4:4" x14ac:dyDescent="0.2">
      <c r="D2901" s="165"/>
    </row>
    <row r="2902" spans="4:4" x14ac:dyDescent="0.2">
      <c r="D2902" s="165"/>
    </row>
    <row r="2903" spans="4:4" x14ac:dyDescent="0.2">
      <c r="D2903" s="165"/>
    </row>
    <row r="2904" spans="4:4" x14ac:dyDescent="0.2">
      <c r="D2904" s="165"/>
    </row>
    <row r="2905" spans="4:4" x14ac:dyDescent="0.2">
      <c r="D2905" s="165"/>
    </row>
    <row r="2906" spans="4:4" x14ac:dyDescent="0.2">
      <c r="D2906" s="165"/>
    </row>
    <row r="2907" spans="4:4" x14ac:dyDescent="0.2">
      <c r="D2907" s="165"/>
    </row>
    <row r="2908" spans="4:4" x14ac:dyDescent="0.2">
      <c r="D2908" s="165"/>
    </row>
    <row r="2909" spans="4:4" x14ac:dyDescent="0.2">
      <c r="D2909" s="165"/>
    </row>
    <row r="2910" spans="4:4" x14ac:dyDescent="0.2">
      <c r="D2910" s="165"/>
    </row>
    <row r="2911" spans="4:4" x14ac:dyDescent="0.2">
      <c r="D2911" s="165"/>
    </row>
    <row r="2912" spans="4:4" x14ac:dyDescent="0.2">
      <c r="D2912" s="165"/>
    </row>
    <row r="2913" spans="4:4" x14ac:dyDescent="0.2">
      <c r="D2913" s="165"/>
    </row>
    <row r="2914" spans="4:4" x14ac:dyDescent="0.2">
      <c r="D2914" s="165"/>
    </row>
    <row r="2915" spans="4:4" x14ac:dyDescent="0.2">
      <c r="D2915" s="165"/>
    </row>
    <row r="2916" spans="4:4" x14ac:dyDescent="0.2">
      <c r="D2916" s="165"/>
    </row>
    <row r="2917" spans="4:4" x14ac:dyDescent="0.2">
      <c r="D2917" s="165"/>
    </row>
    <row r="2918" spans="4:4" x14ac:dyDescent="0.2">
      <c r="D2918" s="165"/>
    </row>
    <row r="2919" spans="4:4" x14ac:dyDescent="0.2">
      <c r="D2919" s="165"/>
    </row>
    <row r="2920" spans="4:4" x14ac:dyDescent="0.2">
      <c r="D2920" s="165"/>
    </row>
    <row r="2921" spans="4:4" x14ac:dyDescent="0.2">
      <c r="D2921" s="165"/>
    </row>
    <row r="2922" spans="4:4" x14ac:dyDescent="0.2">
      <c r="D2922" s="165"/>
    </row>
    <row r="2923" spans="4:4" x14ac:dyDescent="0.2">
      <c r="D2923" s="165"/>
    </row>
    <row r="2924" spans="4:4" x14ac:dyDescent="0.2">
      <c r="D2924" s="165"/>
    </row>
    <row r="2925" spans="4:4" x14ac:dyDescent="0.2">
      <c r="D2925" s="165"/>
    </row>
    <row r="2926" spans="4:4" x14ac:dyDescent="0.2">
      <c r="D2926" s="165"/>
    </row>
    <row r="2927" spans="4:4" x14ac:dyDescent="0.2">
      <c r="D2927" s="165"/>
    </row>
    <row r="2928" spans="4:4" x14ac:dyDescent="0.2">
      <c r="D2928" s="165"/>
    </row>
    <row r="2929" spans="4:4" x14ac:dyDescent="0.2">
      <c r="D2929" s="165"/>
    </row>
    <row r="2930" spans="4:4" x14ac:dyDescent="0.2">
      <c r="D2930" s="165"/>
    </row>
    <row r="2931" spans="4:4" x14ac:dyDescent="0.2">
      <c r="D2931" s="165"/>
    </row>
    <row r="2932" spans="4:4" x14ac:dyDescent="0.2">
      <c r="D2932" s="165"/>
    </row>
    <row r="2933" spans="4:4" x14ac:dyDescent="0.2">
      <c r="D2933" s="165"/>
    </row>
    <row r="2934" spans="4:4" x14ac:dyDescent="0.2">
      <c r="D2934" s="165"/>
    </row>
    <row r="2935" spans="4:4" x14ac:dyDescent="0.2">
      <c r="D2935" s="165"/>
    </row>
    <row r="2936" spans="4:4" x14ac:dyDescent="0.2">
      <c r="D2936" s="165"/>
    </row>
    <row r="2937" spans="4:4" x14ac:dyDescent="0.2">
      <c r="D2937" s="165"/>
    </row>
    <row r="2938" spans="4:4" x14ac:dyDescent="0.2">
      <c r="D2938" s="165"/>
    </row>
    <row r="2939" spans="4:4" x14ac:dyDescent="0.2">
      <c r="D2939" s="165"/>
    </row>
    <row r="2940" spans="4:4" x14ac:dyDescent="0.2">
      <c r="D2940" s="165"/>
    </row>
    <row r="2941" spans="4:4" x14ac:dyDescent="0.2">
      <c r="D2941" s="165"/>
    </row>
    <row r="2942" spans="4:4" x14ac:dyDescent="0.2">
      <c r="D2942" s="165"/>
    </row>
    <row r="2943" spans="4:4" x14ac:dyDescent="0.2">
      <c r="D2943" s="165"/>
    </row>
    <row r="2944" spans="4:4" x14ac:dyDescent="0.2">
      <c r="D2944" s="165"/>
    </row>
    <row r="2945" spans="4:4" x14ac:dyDescent="0.2">
      <c r="D2945" s="165"/>
    </row>
    <row r="2946" spans="4:4" x14ac:dyDescent="0.2">
      <c r="D2946" s="165"/>
    </row>
    <row r="2947" spans="4:4" x14ac:dyDescent="0.2">
      <c r="D2947" s="165"/>
    </row>
    <row r="2948" spans="4:4" x14ac:dyDescent="0.2">
      <c r="D2948" s="165"/>
    </row>
    <row r="2949" spans="4:4" x14ac:dyDescent="0.2">
      <c r="D2949" s="165"/>
    </row>
    <row r="2950" spans="4:4" x14ac:dyDescent="0.2">
      <c r="D2950" s="165"/>
    </row>
    <row r="2951" spans="4:4" x14ac:dyDescent="0.2">
      <c r="D2951" s="165"/>
    </row>
    <row r="2952" spans="4:4" x14ac:dyDescent="0.2">
      <c r="D2952" s="165"/>
    </row>
    <row r="2953" spans="4:4" x14ac:dyDescent="0.2">
      <c r="D2953" s="165"/>
    </row>
    <row r="2954" spans="4:4" x14ac:dyDescent="0.2">
      <c r="D2954" s="165"/>
    </row>
    <row r="2955" spans="4:4" x14ac:dyDescent="0.2">
      <c r="D2955" s="165"/>
    </row>
    <row r="2956" spans="4:4" x14ac:dyDescent="0.2">
      <c r="D2956" s="165"/>
    </row>
    <row r="2957" spans="4:4" x14ac:dyDescent="0.2">
      <c r="D2957" s="165"/>
    </row>
    <row r="2958" spans="4:4" x14ac:dyDescent="0.2">
      <c r="D2958" s="165"/>
    </row>
    <row r="2959" spans="4:4" x14ac:dyDescent="0.2">
      <c r="D2959" s="165"/>
    </row>
    <row r="2960" spans="4:4" x14ac:dyDescent="0.2">
      <c r="D2960" s="165"/>
    </row>
    <row r="2961" spans="4:4" x14ac:dyDescent="0.2">
      <c r="D2961" s="165"/>
    </row>
    <row r="2962" spans="4:4" x14ac:dyDescent="0.2">
      <c r="D2962" s="165"/>
    </row>
    <row r="2963" spans="4:4" x14ac:dyDescent="0.2">
      <c r="D2963" s="165"/>
    </row>
    <row r="2964" spans="4:4" x14ac:dyDescent="0.2">
      <c r="D2964" s="165"/>
    </row>
    <row r="2965" spans="4:4" x14ac:dyDescent="0.2">
      <c r="D2965" s="165"/>
    </row>
    <row r="2966" spans="4:4" x14ac:dyDescent="0.2">
      <c r="D2966" s="165"/>
    </row>
    <row r="2967" spans="4:4" x14ac:dyDescent="0.2">
      <c r="D2967" s="165"/>
    </row>
    <row r="2968" spans="4:4" x14ac:dyDescent="0.2">
      <c r="D2968" s="165"/>
    </row>
    <row r="2969" spans="4:4" x14ac:dyDescent="0.2">
      <c r="D2969" s="165"/>
    </row>
    <row r="2970" spans="4:4" x14ac:dyDescent="0.2">
      <c r="D2970" s="165"/>
    </row>
    <row r="2971" spans="4:4" x14ac:dyDescent="0.2">
      <c r="D2971" s="165"/>
    </row>
    <row r="2972" spans="4:4" x14ac:dyDescent="0.2">
      <c r="D2972" s="165"/>
    </row>
    <row r="2973" spans="4:4" x14ac:dyDescent="0.2">
      <c r="D2973" s="165"/>
    </row>
    <row r="2974" spans="4:4" x14ac:dyDescent="0.2">
      <c r="D2974" s="165"/>
    </row>
    <row r="2975" spans="4:4" x14ac:dyDescent="0.2">
      <c r="D2975" s="165"/>
    </row>
    <row r="2976" spans="4:4" x14ac:dyDescent="0.2">
      <c r="D2976" s="165"/>
    </row>
    <row r="2977" spans="4:4" x14ac:dyDescent="0.2">
      <c r="D2977" s="165"/>
    </row>
    <row r="2978" spans="4:4" x14ac:dyDescent="0.2">
      <c r="D2978" s="165"/>
    </row>
    <row r="2979" spans="4:4" x14ac:dyDescent="0.2">
      <c r="D2979" s="165"/>
    </row>
    <row r="2980" spans="4:4" x14ac:dyDescent="0.2">
      <c r="D2980" s="165"/>
    </row>
    <row r="2981" spans="4:4" x14ac:dyDescent="0.2">
      <c r="D2981" s="165"/>
    </row>
    <row r="2982" spans="4:4" x14ac:dyDescent="0.2">
      <c r="D2982" s="165"/>
    </row>
    <row r="2983" spans="4:4" x14ac:dyDescent="0.2">
      <c r="D2983" s="165"/>
    </row>
    <row r="2984" spans="4:4" x14ac:dyDescent="0.2">
      <c r="D2984" s="165"/>
    </row>
    <row r="2985" spans="4:4" x14ac:dyDescent="0.2">
      <c r="D2985" s="165"/>
    </row>
    <row r="2986" spans="4:4" x14ac:dyDescent="0.2">
      <c r="D2986" s="165"/>
    </row>
    <row r="2987" spans="4:4" x14ac:dyDescent="0.2">
      <c r="D2987" s="165"/>
    </row>
    <row r="2988" spans="4:4" x14ac:dyDescent="0.2">
      <c r="D2988" s="165"/>
    </row>
    <row r="2989" spans="4:4" x14ac:dyDescent="0.2">
      <c r="D2989" s="165"/>
    </row>
    <row r="2990" spans="4:4" x14ac:dyDescent="0.2">
      <c r="D2990" s="165"/>
    </row>
    <row r="2991" spans="4:4" x14ac:dyDescent="0.2">
      <c r="D2991" s="165"/>
    </row>
    <row r="2992" spans="4:4" x14ac:dyDescent="0.2">
      <c r="D2992" s="165"/>
    </row>
    <row r="2993" spans="4:4" x14ac:dyDescent="0.2">
      <c r="D2993" s="165"/>
    </row>
    <row r="2994" spans="4:4" x14ac:dyDescent="0.2">
      <c r="D2994" s="165"/>
    </row>
    <row r="2995" spans="4:4" x14ac:dyDescent="0.2">
      <c r="D2995" s="165"/>
    </row>
    <row r="2996" spans="4:4" x14ac:dyDescent="0.2">
      <c r="D2996" s="165"/>
    </row>
    <row r="2997" spans="4:4" x14ac:dyDescent="0.2">
      <c r="D2997" s="165"/>
    </row>
    <row r="2998" spans="4:4" x14ac:dyDescent="0.2">
      <c r="D2998" s="165"/>
    </row>
    <row r="2999" spans="4:4" x14ac:dyDescent="0.2">
      <c r="D2999" s="165"/>
    </row>
    <row r="3000" spans="4:4" x14ac:dyDescent="0.2">
      <c r="D3000" s="165"/>
    </row>
    <row r="3001" spans="4:4" x14ac:dyDescent="0.2">
      <c r="D3001" s="165"/>
    </row>
    <row r="3002" spans="4:4" x14ac:dyDescent="0.2">
      <c r="D3002" s="165"/>
    </row>
    <row r="3003" spans="4:4" x14ac:dyDescent="0.2">
      <c r="D3003" s="165"/>
    </row>
    <row r="3004" spans="4:4" x14ac:dyDescent="0.2">
      <c r="D3004" s="165"/>
    </row>
    <row r="3005" spans="4:4" x14ac:dyDescent="0.2">
      <c r="D3005" s="165"/>
    </row>
    <row r="3006" spans="4:4" x14ac:dyDescent="0.2">
      <c r="D3006" s="165"/>
    </row>
    <row r="3007" spans="4:4" x14ac:dyDescent="0.2">
      <c r="D3007" s="165"/>
    </row>
    <row r="3008" spans="4:4" x14ac:dyDescent="0.2">
      <c r="D3008" s="165"/>
    </row>
    <row r="3009" spans="4:4" x14ac:dyDescent="0.2">
      <c r="D3009" s="165"/>
    </row>
    <row r="3010" spans="4:4" x14ac:dyDescent="0.2">
      <c r="D3010" s="165"/>
    </row>
    <row r="3011" spans="4:4" x14ac:dyDescent="0.2">
      <c r="D3011" s="165"/>
    </row>
    <row r="3012" spans="4:4" x14ac:dyDescent="0.2">
      <c r="D3012" s="165"/>
    </row>
    <row r="3013" spans="4:4" x14ac:dyDescent="0.2">
      <c r="D3013" s="165"/>
    </row>
    <row r="3014" spans="4:4" x14ac:dyDescent="0.2">
      <c r="D3014" s="165"/>
    </row>
    <row r="3015" spans="4:4" x14ac:dyDescent="0.2">
      <c r="D3015" s="165"/>
    </row>
    <row r="3016" spans="4:4" x14ac:dyDescent="0.2">
      <c r="D3016" s="165"/>
    </row>
    <row r="3017" spans="4:4" x14ac:dyDescent="0.2">
      <c r="D3017" s="165"/>
    </row>
    <row r="3018" spans="4:4" x14ac:dyDescent="0.2">
      <c r="D3018" s="165"/>
    </row>
    <row r="3019" spans="4:4" x14ac:dyDescent="0.2">
      <c r="D3019" s="165"/>
    </row>
    <row r="3020" spans="4:4" x14ac:dyDescent="0.2">
      <c r="D3020" s="165"/>
    </row>
    <row r="3021" spans="4:4" x14ac:dyDescent="0.2">
      <c r="D3021" s="165"/>
    </row>
    <row r="3022" spans="4:4" x14ac:dyDescent="0.2">
      <c r="D3022" s="165"/>
    </row>
    <row r="3023" spans="4:4" x14ac:dyDescent="0.2">
      <c r="D3023" s="165"/>
    </row>
    <row r="3024" spans="4:4" x14ac:dyDescent="0.2">
      <c r="D3024" s="165"/>
    </row>
    <row r="3025" spans="4:4" x14ac:dyDescent="0.2">
      <c r="D3025" s="165"/>
    </row>
    <row r="3026" spans="4:4" x14ac:dyDescent="0.2">
      <c r="D3026" s="165"/>
    </row>
    <row r="3027" spans="4:4" x14ac:dyDescent="0.2">
      <c r="D3027" s="165"/>
    </row>
    <row r="3028" spans="4:4" x14ac:dyDescent="0.2">
      <c r="D3028" s="165"/>
    </row>
    <row r="3029" spans="4:4" x14ac:dyDescent="0.2">
      <c r="D3029" s="165"/>
    </row>
    <row r="3030" spans="4:4" x14ac:dyDescent="0.2">
      <c r="D3030" s="165"/>
    </row>
    <row r="3031" spans="4:4" x14ac:dyDescent="0.2">
      <c r="D3031" s="165"/>
    </row>
    <row r="3032" spans="4:4" x14ac:dyDescent="0.2">
      <c r="D3032" s="165"/>
    </row>
    <row r="3033" spans="4:4" x14ac:dyDescent="0.2">
      <c r="D3033" s="165"/>
    </row>
    <row r="3034" spans="4:4" x14ac:dyDescent="0.2">
      <c r="D3034" s="165"/>
    </row>
    <row r="3035" spans="4:4" x14ac:dyDescent="0.2">
      <c r="D3035" s="165"/>
    </row>
    <row r="3036" spans="4:4" x14ac:dyDescent="0.2">
      <c r="D3036" s="165"/>
    </row>
    <row r="3037" spans="4:4" x14ac:dyDescent="0.2">
      <c r="D3037" s="165"/>
    </row>
    <row r="3038" spans="4:4" x14ac:dyDescent="0.2">
      <c r="D3038" s="165"/>
    </row>
    <row r="3039" spans="4:4" x14ac:dyDescent="0.2">
      <c r="D3039" s="165"/>
    </row>
    <row r="3040" spans="4:4" x14ac:dyDescent="0.2">
      <c r="D3040" s="165"/>
    </row>
    <row r="3041" spans="4:4" x14ac:dyDescent="0.2">
      <c r="D3041" s="165"/>
    </row>
    <row r="3042" spans="4:4" x14ac:dyDescent="0.2">
      <c r="D3042" s="165"/>
    </row>
    <row r="3043" spans="4:4" x14ac:dyDescent="0.2">
      <c r="D3043" s="165"/>
    </row>
    <row r="3044" spans="4:4" x14ac:dyDescent="0.2">
      <c r="D3044" s="165"/>
    </row>
    <row r="3045" spans="4:4" x14ac:dyDescent="0.2">
      <c r="D3045" s="165"/>
    </row>
    <row r="3046" spans="4:4" x14ac:dyDescent="0.2">
      <c r="D3046" s="165"/>
    </row>
    <row r="3047" spans="4:4" x14ac:dyDescent="0.2">
      <c r="D3047" s="165"/>
    </row>
    <row r="3048" spans="4:4" x14ac:dyDescent="0.2">
      <c r="D3048" s="165"/>
    </row>
    <row r="3049" spans="4:4" x14ac:dyDescent="0.2">
      <c r="D3049" s="165"/>
    </row>
    <row r="3050" spans="4:4" x14ac:dyDescent="0.2">
      <c r="D3050" s="165"/>
    </row>
    <row r="3051" spans="4:4" x14ac:dyDescent="0.2">
      <c r="D3051" s="165"/>
    </row>
    <row r="3052" spans="4:4" x14ac:dyDescent="0.2">
      <c r="D3052" s="165"/>
    </row>
    <row r="3053" spans="4:4" x14ac:dyDescent="0.2">
      <c r="D3053" s="165"/>
    </row>
    <row r="3054" spans="4:4" x14ac:dyDescent="0.2">
      <c r="D3054" s="165"/>
    </row>
    <row r="3055" spans="4:4" x14ac:dyDescent="0.2">
      <c r="D3055" s="165"/>
    </row>
    <row r="3056" spans="4:4" x14ac:dyDescent="0.2">
      <c r="D3056" s="165"/>
    </row>
    <row r="3057" spans="4:4" x14ac:dyDescent="0.2">
      <c r="D3057" s="165"/>
    </row>
    <row r="3058" spans="4:4" x14ac:dyDescent="0.2">
      <c r="D3058" s="165"/>
    </row>
    <row r="3059" spans="4:4" x14ac:dyDescent="0.2">
      <c r="D3059" s="165"/>
    </row>
    <row r="3060" spans="4:4" x14ac:dyDescent="0.2">
      <c r="D3060" s="165"/>
    </row>
    <row r="3061" spans="4:4" x14ac:dyDescent="0.2">
      <c r="D3061" s="165"/>
    </row>
    <row r="3062" spans="4:4" x14ac:dyDescent="0.2">
      <c r="D3062" s="165"/>
    </row>
    <row r="3063" spans="4:4" x14ac:dyDescent="0.2">
      <c r="D3063" s="165"/>
    </row>
    <row r="3064" spans="4:4" x14ac:dyDescent="0.2">
      <c r="D3064" s="165"/>
    </row>
    <row r="3065" spans="4:4" x14ac:dyDescent="0.2">
      <c r="D3065" s="165"/>
    </row>
    <row r="3066" spans="4:4" x14ac:dyDescent="0.2">
      <c r="D3066" s="165"/>
    </row>
    <row r="3067" spans="4:4" x14ac:dyDescent="0.2">
      <c r="D3067" s="165"/>
    </row>
    <row r="3068" spans="4:4" x14ac:dyDescent="0.2">
      <c r="D3068" s="165"/>
    </row>
    <row r="3069" spans="4:4" x14ac:dyDescent="0.2">
      <c r="D3069" s="165"/>
    </row>
    <row r="3070" spans="4:4" x14ac:dyDescent="0.2">
      <c r="D3070" s="165"/>
    </row>
    <row r="3071" spans="4:4" x14ac:dyDescent="0.2">
      <c r="D3071" s="165"/>
    </row>
    <row r="3072" spans="4:4" x14ac:dyDescent="0.2">
      <c r="D3072" s="165"/>
    </row>
    <row r="3073" spans="4:4" x14ac:dyDescent="0.2">
      <c r="D3073" s="165"/>
    </row>
    <row r="3074" spans="4:4" x14ac:dyDescent="0.2">
      <c r="D3074" s="165"/>
    </row>
    <row r="3075" spans="4:4" x14ac:dyDescent="0.2">
      <c r="D3075" s="165"/>
    </row>
    <row r="3076" spans="4:4" x14ac:dyDescent="0.2">
      <c r="D3076" s="165"/>
    </row>
    <row r="3077" spans="4:4" x14ac:dyDescent="0.2">
      <c r="D3077" s="165"/>
    </row>
    <row r="3078" spans="4:4" x14ac:dyDescent="0.2">
      <c r="D3078" s="165"/>
    </row>
    <row r="3079" spans="4:4" x14ac:dyDescent="0.2">
      <c r="D3079" s="165"/>
    </row>
    <row r="3080" spans="4:4" x14ac:dyDescent="0.2">
      <c r="D3080" s="165"/>
    </row>
    <row r="3081" spans="4:4" x14ac:dyDescent="0.2">
      <c r="D3081" s="165"/>
    </row>
    <row r="3082" spans="4:4" x14ac:dyDescent="0.2">
      <c r="D3082" s="165"/>
    </row>
    <row r="3083" spans="4:4" x14ac:dyDescent="0.2">
      <c r="D3083" s="165"/>
    </row>
    <row r="3084" spans="4:4" x14ac:dyDescent="0.2">
      <c r="D3084" s="165"/>
    </row>
    <row r="3085" spans="4:4" x14ac:dyDescent="0.2">
      <c r="D3085" s="165"/>
    </row>
    <row r="3086" spans="4:4" x14ac:dyDescent="0.2">
      <c r="D3086" s="165"/>
    </row>
    <row r="3087" spans="4:4" x14ac:dyDescent="0.2">
      <c r="D3087" s="165"/>
    </row>
    <row r="3088" spans="4:4" x14ac:dyDescent="0.2">
      <c r="D3088" s="165"/>
    </row>
    <row r="3089" spans="4:4" x14ac:dyDescent="0.2">
      <c r="D3089" s="165"/>
    </row>
    <row r="3090" spans="4:4" x14ac:dyDescent="0.2">
      <c r="D3090" s="165"/>
    </row>
    <row r="3091" spans="4:4" x14ac:dyDescent="0.2">
      <c r="D3091" s="165"/>
    </row>
    <row r="3092" spans="4:4" x14ac:dyDescent="0.2">
      <c r="D3092" s="165"/>
    </row>
    <row r="3093" spans="4:4" x14ac:dyDescent="0.2">
      <c r="D3093" s="165"/>
    </row>
    <row r="3094" spans="4:4" x14ac:dyDescent="0.2">
      <c r="D3094" s="165"/>
    </row>
    <row r="3095" spans="4:4" x14ac:dyDescent="0.2">
      <c r="D3095" s="165"/>
    </row>
    <row r="3096" spans="4:4" x14ac:dyDescent="0.2">
      <c r="D3096" s="165"/>
    </row>
    <row r="3097" spans="4:4" x14ac:dyDescent="0.2">
      <c r="D3097" s="165"/>
    </row>
    <row r="3098" spans="4:4" x14ac:dyDescent="0.2">
      <c r="D3098" s="165"/>
    </row>
    <row r="3099" spans="4:4" x14ac:dyDescent="0.2">
      <c r="D3099" s="165"/>
    </row>
    <row r="3100" spans="4:4" x14ac:dyDescent="0.2">
      <c r="D3100" s="165"/>
    </row>
    <row r="3101" spans="4:4" x14ac:dyDescent="0.2">
      <c r="D3101" s="165"/>
    </row>
    <row r="3102" spans="4:4" x14ac:dyDescent="0.2">
      <c r="D3102" s="165"/>
    </row>
    <row r="3103" spans="4:4" x14ac:dyDescent="0.2">
      <c r="D3103" s="165"/>
    </row>
    <row r="3104" spans="4:4" x14ac:dyDescent="0.2">
      <c r="D3104" s="165"/>
    </row>
    <row r="3105" spans="4:4" x14ac:dyDescent="0.2">
      <c r="D3105" s="165"/>
    </row>
    <row r="3106" spans="4:4" x14ac:dyDescent="0.2">
      <c r="D3106" s="165"/>
    </row>
    <row r="3107" spans="4:4" x14ac:dyDescent="0.2">
      <c r="D3107" s="165"/>
    </row>
    <row r="3108" spans="4:4" x14ac:dyDescent="0.2">
      <c r="D3108" s="165"/>
    </row>
    <row r="3109" spans="4:4" x14ac:dyDescent="0.2">
      <c r="D3109" s="165"/>
    </row>
    <row r="3110" spans="4:4" x14ac:dyDescent="0.2">
      <c r="D3110" s="165"/>
    </row>
    <row r="3111" spans="4:4" x14ac:dyDescent="0.2">
      <c r="D3111" s="165"/>
    </row>
    <row r="3112" spans="4:4" x14ac:dyDescent="0.2">
      <c r="D3112" s="165"/>
    </row>
    <row r="3113" spans="4:4" x14ac:dyDescent="0.2">
      <c r="D3113" s="165"/>
    </row>
    <row r="3114" spans="4:4" x14ac:dyDescent="0.2">
      <c r="D3114" s="165"/>
    </row>
    <row r="3115" spans="4:4" x14ac:dyDescent="0.2">
      <c r="D3115" s="165"/>
    </row>
    <row r="3116" spans="4:4" x14ac:dyDescent="0.2">
      <c r="D3116" s="165"/>
    </row>
    <row r="3117" spans="4:4" x14ac:dyDescent="0.2">
      <c r="D3117" s="165"/>
    </row>
    <row r="3118" spans="4:4" x14ac:dyDescent="0.2">
      <c r="D3118" s="165"/>
    </row>
    <row r="3119" spans="4:4" x14ac:dyDescent="0.2">
      <c r="D3119" s="165"/>
    </row>
    <row r="3120" spans="4:4" x14ac:dyDescent="0.2">
      <c r="D3120" s="165"/>
    </row>
    <row r="3121" spans="4:4" x14ac:dyDescent="0.2">
      <c r="D3121" s="165"/>
    </row>
    <row r="3122" spans="4:4" x14ac:dyDescent="0.2">
      <c r="D3122" s="165"/>
    </row>
    <row r="3123" spans="4:4" x14ac:dyDescent="0.2">
      <c r="D3123" s="165"/>
    </row>
    <row r="3124" spans="4:4" x14ac:dyDescent="0.2">
      <c r="D3124" s="165"/>
    </row>
    <row r="3125" spans="4:4" x14ac:dyDescent="0.2">
      <c r="D3125" s="165"/>
    </row>
    <row r="3126" spans="4:4" x14ac:dyDescent="0.2">
      <c r="D3126" s="165"/>
    </row>
    <row r="3127" spans="4:4" x14ac:dyDescent="0.2">
      <c r="D3127" s="165"/>
    </row>
    <row r="3128" spans="4:4" x14ac:dyDescent="0.2">
      <c r="D3128" s="165"/>
    </row>
    <row r="3129" spans="4:4" x14ac:dyDescent="0.2">
      <c r="D3129" s="165"/>
    </row>
    <row r="3130" spans="4:4" x14ac:dyDescent="0.2">
      <c r="D3130" s="165"/>
    </row>
    <row r="3131" spans="4:4" x14ac:dyDescent="0.2">
      <c r="D3131" s="165"/>
    </row>
    <row r="3132" spans="4:4" x14ac:dyDescent="0.2">
      <c r="D3132" s="165"/>
    </row>
    <row r="3133" spans="4:4" x14ac:dyDescent="0.2">
      <c r="D3133" s="165"/>
    </row>
    <row r="3134" spans="4:4" x14ac:dyDescent="0.2">
      <c r="D3134" s="165"/>
    </row>
    <row r="3135" spans="4:4" x14ac:dyDescent="0.2">
      <c r="D3135" s="165"/>
    </row>
    <row r="3136" spans="4:4" x14ac:dyDescent="0.2">
      <c r="D3136" s="165"/>
    </row>
    <row r="3137" spans="4:4" x14ac:dyDescent="0.2">
      <c r="D3137" s="165"/>
    </row>
    <row r="3138" spans="4:4" x14ac:dyDescent="0.2">
      <c r="D3138" s="165"/>
    </row>
    <row r="3139" spans="4:4" x14ac:dyDescent="0.2">
      <c r="D3139" s="165"/>
    </row>
    <row r="3140" spans="4:4" x14ac:dyDescent="0.2">
      <c r="D3140" s="165"/>
    </row>
    <row r="3141" spans="4:4" x14ac:dyDescent="0.2">
      <c r="D3141" s="165"/>
    </row>
    <row r="3142" spans="4:4" x14ac:dyDescent="0.2">
      <c r="D3142" s="165"/>
    </row>
    <row r="3143" spans="4:4" x14ac:dyDescent="0.2">
      <c r="D3143" s="165"/>
    </row>
    <row r="3144" spans="4:4" x14ac:dyDescent="0.2">
      <c r="D3144" s="165"/>
    </row>
    <row r="3145" spans="4:4" x14ac:dyDescent="0.2">
      <c r="D3145" s="165"/>
    </row>
    <row r="3146" spans="4:4" x14ac:dyDescent="0.2">
      <c r="D3146" s="165"/>
    </row>
    <row r="3147" spans="4:4" x14ac:dyDescent="0.2">
      <c r="D3147" s="165"/>
    </row>
    <row r="3148" spans="4:4" x14ac:dyDescent="0.2">
      <c r="D3148" s="165"/>
    </row>
    <row r="3149" spans="4:4" x14ac:dyDescent="0.2">
      <c r="D3149" s="165"/>
    </row>
    <row r="3150" spans="4:4" x14ac:dyDescent="0.2">
      <c r="D3150" s="165"/>
    </row>
    <row r="3151" spans="4:4" x14ac:dyDescent="0.2">
      <c r="D3151" s="165"/>
    </row>
    <row r="3152" spans="4:4" x14ac:dyDescent="0.2">
      <c r="D3152" s="165"/>
    </row>
    <row r="3153" spans="4:4" x14ac:dyDescent="0.2">
      <c r="D3153" s="165"/>
    </row>
    <row r="3154" spans="4:4" x14ac:dyDescent="0.2">
      <c r="D3154" s="165"/>
    </row>
    <row r="3155" spans="4:4" x14ac:dyDescent="0.2">
      <c r="D3155" s="165"/>
    </row>
    <row r="3156" spans="4:4" x14ac:dyDescent="0.2">
      <c r="D3156" s="165"/>
    </row>
    <row r="3157" spans="4:4" x14ac:dyDescent="0.2">
      <c r="D3157" s="165"/>
    </row>
    <row r="3158" spans="4:4" x14ac:dyDescent="0.2">
      <c r="D3158" s="165"/>
    </row>
    <row r="3159" spans="4:4" x14ac:dyDescent="0.2">
      <c r="D3159" s="165"/>
    </row>
    <row r="3160" spans="4:4" x14ac:dyDescent="0.2">
      <c r="D3160" s="165"/>
    </row>
    <row r="3161" spans="4:4" x14ac:dyDescent="0.2">
      <c r="D3161" s="165"/>
    </row>
    <row r="3162" spans="4:4" x14ac:dyDescent="0.2">
      <c r="D3162" s="165"/>
    </row>
    <row r="3163" spans="4:4" x14ac:dyDescent="0.2">
      <c r="D3163" s="165"/>
    </row>
    <row r="3164" spans="4:4" x14ac:dyDescent="0.2">
      <c r="D3164" s="165"/>
    </row>
    <row r="3165" spans="4:4" x14ac:dyDescent="0.2">
      <c r="D3165" s="165"/>
    </row>
    <row r="3166" spans="4:4" x14ac:dyDescent="0.2">
      <c r="D3166" s="165"/>
    </row>
    <row r="3167" spans="4:4" x14ac:dyDescent="0.2">
      <c r="D3167" s="165"/>
    </row>
    <row r="3168" spans="4:4" x14ac:dyDescent="0.2">
      <c r="D3168" s="165"/>
    </row>
    <row r="3169" spans="4:4" x14ac:dyDescent="0.2">
      <c r="D3169" s="165"/>
    </row>
    <row r="3170" spans="4:4" x14ac:dyDescent="0.2">
      <c r="D3170" s="165"/>
    </row>
    <row r="3171" spans="4:4" x14ac:dyDescent="0.2">
      <c r="D3171" s="165"/>
    </row>
    <row r="3172" spans="4:4" x14ac:dyDescent="0.2">
      <c r="D3172" s="165"/>
    </row>
    <row r="3173" spans="4:4" x14ac:dyDescent="0.2">
      <c r="D3173" s="165"/>
    </row>
    <row r="3174" spans="4:4" x14ac:dyDescent="0.2">
      <c r="D3174" s="165"/>
    </row>
    <row r="3175" spans="4:4" x14ac:dyDescent="0.2">
      <c r="D3175" s="165"/>
    </row>
    <row r="3176" spans="4:4" x14ac:dyDescent="0.2">
      <c r="D3176" s="165"/>
    </row>
    <row r="3177" spans="4:4" x14ac:dyDescent="0.2">
      <c r="D3177" s="165"/>
    </row>
    <row r="3178" spans="4:4" x14ac:dyDescent="0.2">
      <c r="D3178" s="165"/>
    </row>
    <row r="3179" spans="4:4" x14ac:dyDescent="0.2">
      <c r="D3179" s="165"/>
    </row>
    <row r="3180" spans="4:4" x14ac:dyDescent="0.2">
      <c r="D3180" s="165"/>
    </row>
    <row r="3181" spans="4:4" x14ac:dyDescent="0.2">
      <c r="D3181" s="165"/>
    </row>
    <row r="3182" spans="4:4" x14ac:dyDescent="0.2">
      <c r="D3182" s="165"/>
    </row>
    <row r="3183" spans="4:4" x14ac:dyDescent="0.2">
      <c r="D3183" s="165"/>
    </row>
    <row r="3184" spans="4:4" x14ac:dyDescent="0.2">
      <c r="D3184" s="165"/>
    </row>
    <row r="3185" spans="4:4" x14ac:dyDescent="0.2">
      <c r="D3185" s="165"/>
    </row>
    <row r="3186" spans="4:4" x14ac:dyDescent="0.2">
      <c r="D3186" s="165"/>
    </row>
    <row r="3187" spans="4:4" x14ac:dyDescent="0.2">
      <c r="D3187" s="165"/>
    </row>
    <row r="3188" spans="4:4" x14ac:dyDescent="0.2">
      <c r="D3188" s="165"/>
    </row>
    <row r="3189" spans="4:4" x14ac:dyDescent="0.2">
      <c r="D3189" s="165"/>
    </row>
    <row r="3190" spans="4:4" x14ac:dyDescent="0.2">
      <c r="D3190" s="165"/>
    </row>
    <row r="3191" spans="4:4" x14ac:dyDescent="0.2">
      <c r="D3191" s="165"/>
    </row>
    <row r="3192" spans="4:4" x14ac:dyDescent="0.2">
      <c r="D3192" s="165"/>
    </row>
    <row r="3193" spans="4:4" x14ac:dyDescent="0.2">
      <c r="D3193" s="165"/>
    </row>
    <row r="3194" spans="4:4" x14ac:dyDescent="0.2">
      <c r="D3194" s="165"/>
    </row>
    <row r="3195" spans="4:4" x14ac:dyDescent="0.2">
      <c r="D3195" s="165"/>
    </row>
    <row r="3196" spans="4:4" x14ac:dyDescent="0.2">
      <c r="D3196" s="165"/>
    </row>
    <row r="3197" spans="4:4" x14ac:dyDescent="0.2">
      <c r="D3197" s="165"/>
    </row>
    <row r="3198" spans="4:4" x14ac:dyDescent="0.2">
      <c r="D3198" s="165"/>
    </row>
    <row r="3199" spans="4:4" x14ac:dyDescent="0.2">
      <c r="D3199" s="165"/>
    </row>
    <row r="3200" spans="4:4" x14ac:dyDescent="0.2">
      <c r="D3200" s="165"/>
    </row>
    <row r="3201" spans="4:4" x14ac:dyDescent="0.2">
      <c r="D3201" s="165"/>
    </row>
    <row r="3202" spans="4:4" x14ac:dyDescent="0.2">
      <c r="D3202" s="165"/>
    </row>
    <row r="3203" spans="4:4" x14ac:dyDescent="0.2">
      <c r="D3203" s="165"/>
    </row>
    <row r="3204" spans="4:4" x14ac:dyDescent="0.2">
      <c r="D3204" s="165"/>
    </row>
    <row r="3205" spans="4:4" x14ac:dyDescent="0.2">
      <c r="D3205" s="165"/>
    </row>
    <row r="3206" spans="4:4" x14ac:dyDescent="0.2">
      <c r="D3206" s="165"/>
    </row>
    <row r="3207" spans="4:4" x14ac:dyDescent="0.2">
      <c r="D3207" s="165"/>
    </row>
    <row r="3208" spans="4:4" x14ac:dyDescent="0.2">
      <c r="D3208" s="165"/>
    </row>
    <row r="3209" spans="4:4" x14ac:dyDescent="0.2">
      <c r="D3209" s="165"/>
    </row>
    <row r="3210" spans="4:4" x14ac:dyDescent="0.2">
      <c r="D3210" s="165"/>
    </row>
    <row r="3211" spans="4:4" x14ac:dyDescent="0.2">
      <c r="D3211" s="165"/>
    </row>
    <row r="3212" spans="4:4" x14ac:dyDescent="0.2">
      <c r="D3212" s="165"/>
    </row>
    <row r="3213" spans="4:4" x14ac:dyDescent="0.2">
      <c r="D3213" s="165"/>
    </row>
    <row r="3214" spans="4:4" x14ac:dyDescent="0.2">
      <c r="D3214" s="165"/>
    </row>
    <row r="3215" spans="4:4" x14ac:dyDescent="0.2">
      <c r="D3215" s="165"/>
    </row>
    <row r="3216" spans="4:4" x14ac:dyDescent="0.2">
      <c r="D3216" s="165"/>
    </row>
    <row r="3217" spans="4:4" x14ac:dyDescent="0.2">
      <c r="D3217" s="165"/>
    </row>
    <row r="3218" spans="4:4" x14ac:dyDescent="0.2">
      <c r="D3218" s="165"/>
    </row>
    <row r="3219" spans="4:4" x14ac:dyDescent="0.2">
      <c r="D3219" s="165"/>
    </row>
    <row r="3220" spans="4:4" x14ac:dyDescent="0.2">
      <c r="D3220" s="165"/>
    </row>
    <row r="3221" spans="4:4" x14ac:dyDescent="0.2">
      <c r="D3221" s="165"/>
    </row>
    <row r="3222" spans="4:4" x14ac:dyDescent="0.2">
      <c r="D3222" s="165"/>
    </row>
    <row r="3223" spans="4:4" x14ac:dyDescent="0.2">
      <c r="D3223" s="165"/>
    </row>
    <row r="3224" spans="4:4" x14ac:dyDescent="0.2">
      <c r="D3224" s="165"/>
    </row>
    <row r="3225" spans="4:4" x14ac:dyDescent="0.2">
      <c r="D3225" s="165"/>
    </row>
    <row r="3226" spans="4:4" x14ac:dyDescent="0.2">
      <c r="D3226" s="165"/>
    </row>
    <row r="3227" spans="4:4" x14ac:dyDescent="0.2">
      <c r="D3227" s="165"/>
    </row>
    <row r="3228" spans="4:4" x14ac:dyDescent="0.2">
      <c r="D3228" s="165"/>
    </row>
    <row r="3229" spans="4:4" x14ac:dyDescent="0.2">
      <c r="D3229" s="165"/>
    </row>
    <row r="3230" spans="4:4" x14ac:dyDescent="0.2">
      <c r="D3230" s="165"/>
    </row>
    <row r="3231" spans="4:4" x14ac:dyDescent="0.2">
      <c r="D3231" s="165"/>
    </row>
    <row r="3232" spans="4:4" x14ac:dyDescent="0.2">
      <c r="D3232" s="165"/>
    </row>
    <row r="3233" spans="4:4" x14ac:dyDescent="0.2">
      <c r="D3233" s="165"/>
    </row>
    <row r="3234" spans="4:4" x14ac:dyDescent="0.2">
      <c r="D3234" s="165"/>
    </row>
    <row r="3235" spans="4:4" x14ac:dyDescent="0.2">
      <c r="D3235" s="165"/>
    </row>
    <row r="3236" spans="4:4" x14ac:dyDescent="0.2">
      <c r="D3236" s="165"/>
    </row>
    <row r="3237" spans="4:4" x14ac:dyDescent="0.2">
      <c r="D3237" s="165"/>
    </row>
    <row r="3238" spans="4:4" x14ac:dyDescent="0.2">
      <c r="D3238" s="165"/>
    </row>
    <row r="3239" spans="4:4" x14ac:dyDescent="0.2">
      <c r="D3239" s="165"/>
    </row>
    <row r="3240" spans="4:4" x14ac:dyDescent="0.2">
      <c r="D3240" s="165"/>
    </row>
    <row r="3241" spans="4:4" x14ac:dyDescent="0.2">
      <c r="D3241" s="165"/>
    </row>
    <row r="3242" spans="4:4" x14ac:dyDescent="0.2">
      <c r="D3242" s="165"/>
    </row>
    <row r="3243" spans="4:4" x14ac:dyDescent="0.2">
      <c r="D3243" s="165"/>
    </row>
    <row r="3244" spans="4:4" x14ac:dyDescent="0.2">
      <c r="D3244" s="165"/>
    </row>
    <row r="3245" spans="4:4" x14ac:dyDescent="0.2">
      <c r="D3245" s="165"/>
    </row>
    <row r="3246" spans="4:4" x14ac:dyDescent="0.2">
      <c r="D3246" s="165"/>
    </row>
    <row r="3247" spans="4:4" x14ac:dyDescent="0.2">
      <c r="D3247" s="165"/>
    </row>
    <row r="3248" spans="4:4" x14ac:dyDescent="0.2">
      <c r="D3248" s="165"/>
    </row>
    <row r="3249" spans="4:4" x14ac:dyDescent="0.2">
      <c r="D3249" s="165"/>
    </row>
    <row r="3250" spans="4:4" x14ac:dyDescent="0.2">
      <c r="D3250" s="165"/>
    </row>
    <row r="3251" spans="4:4" x14ac:dyDescent="0.2">
      <c r="D3251" s="165"/>
    </row>
    <row r="3252" spans="4:4" x14ac:dyDescent="0.2">
      <c r="D3252" s="165"/>
    </row>
    <row r="3253" spans="4:4" x14ac:dyDescent="0.2">
      <c r="D3253" s="165"/>
    </row>
    <row r="3254" spans="4:4" x14ac:dyDescent="0.2">
      <c r="D3254" s="165"/>
    </row>
    <row r="3255" spans="4:4" x14ac:dyDescent="0.2">
      <c r="D3255" s="165"/>
    </row>
    <row r="3256" spans="4:4" x14ac:dyDescent="0.2">
      <c r="D3256" s="165"/>
    </row>
    <row r="3257" spans="4:4" x14ac:dyDescent="0.2">
      <c r="D3257" s="165"/>
    </row>
    <row r="3258" spans="4:4" x14ac:dyDescent="0.2">
      <c r="D3258" s="165"/>
    </row>
    <row r="3259" spans="4:4" x14ac:dyDescent="0.2">
      <c r="D3259" s="165"/>
    </row>
    <row r="3260" spans="4:4" x14ac:dyDescent="0.2">
      <c r="D3260" s="165"/>
    </row>
    <row r="3261" spans="4:4" x14ac:dyDescent="0.2">
      <c r="D3261" s="165"/>
    </row>
    <row r="3262" spans="4:4" x14ac:dyDescent="0.2">
      <c r="D3262" s="165"/>
    </row>
    <row r="3263" spans="4:4" x14ac:dyDescent="0.2">
      <c r="D3263" s="165"/>
    </row>
    <row r="3264" spans="4:4" x14ac:dyDescent="0.2">
      <c r="D3264" s="165"/>
    </row>
    <row r="3265" spans="4:4" x14ac:dyDescent="0.2">
      <c r="D3265" s="165"/>
    </row>
    <row r="3266" spans="4:4" x14ac:dyDescent="0.2">
      <c r="D3266" s="165"/>
    </row>
    <row r="3267" spans="4:4" x14ac:dyDescent="0.2">
      <c r="D3267" s="165"/>
    </row>
    <row r="3268" spans="4:4" x14ac:dyDescent="0.2">
      <c r="D3268" s="165"/>
    </row>
    <row r="3269" spans="4:4" x14ac:dyDescent="0.2">
      <c r="D3269" s="165"/>
    </row>
    <row r="3270" spans="4:4" x14ac:dyDescent="0.2">
      <c r="D3270" s="165"/>
    </row>
    <row r="3271" spans="4:4" x14ac:dyDescent="0.2">
      <c r="D3271" s="165"/>
    </row>
    <row r="3272" spans="4:4" x14ac:dyDescent="0.2">
      <c r="D3272" s="165"/>
    </row>
    <row r="3273" spans="4:4" x14ac:dyDescent="0.2">
      <c r="D3273" s="165"/>
    </row>
    <row r="3274" spans="4:4" x14ac:dyDescent="0.2">
      <c r="D3274" s="165"/>
    </row>
    <row r="3275" spans="4:4" x14ac:dyDescent="0.2">
      <c r="D3275" s="165"/>
    </row>
    <row r="3276" spans="4:4" x14ac:dyDescent="0.2">
      <c r="D3276" s="165"/>
    </row>
    <row r="3277" spans="4:4" x14ac:dyDescent="0.2">
      <c r="D3277" s="165"/>
    </row>
    <row r="3278" spans="4:4" x14ac:dyDescent="0.2">
      <c r="D3278" s="165"/>
    </row>
    <row r="3279" spans="4:4" x14ac:dyDescent="0.2">
      <c r="D3279" s="165"/>
    </row>
    <row r="3280" spans="4:4" x14ac:dyDescent="0.2">
      <c r="D3280" s="165"/>
    </row>
    <row r="3281" spans="4:4" x14ac:dyDescent="0.2">
      <c r="D3281" s="165"/>
    </row>
    <row r="3282" spans="4:4" x14ac:dyDescent="0.2">
      <c r="D3282" s="165"/>
    </row>
    <row r="3283" spans="4:4" x14ac:dyDescent="0.2">
      <c r="D3283" s="165"/>
    </row>
    <row r="3284" spans="4:4" x14ac:dyDescent="0.2">
      <c r="D3284" s="165"/>
    </row>
    <row r="3285" spans="4:4" x14ac:dyDescent="0.2">
      <c r="D3285" s="165"/>
    </row>
    <row r="3286" spans="4:4" x14ac:dyDescent="0.2">
      <c r="D3286" s="165"/>
    </row>
    <row r="3287" spans="4:4" x14ac:dyDescent="0.2">
      <c r="D3287" s="165"/>
    </row>
    <row r="3288" spans="4:4" x14ac:dyDescent="0.2">
      <c r="D3288" s="165"/>
    </row>
    <row r="3289" spans="4:4" x14ac:dyDescent="0.2">
      <c r="D3289" s="165"/>
    </row>
    <row r="3290" spans="4:4" x14ac:dyDescent="0.2">
      <c r="D3290" s="165"/>
    </row>
    <row r="3291" spans="4:4" x14ac:dyDescent="0.2">
      <c r="D3291" s="165"/>
    </row>
    <row r="3292" spans="4:4" x14ac:dyDescent="0.2">
      <c r="D3292" s="165"/>
    </row>
    <row r="3293" spans="4:4" x14ac:dyDescent="0.2">
      <c r="D3293" s="165"/>
    </row>
    <row r="3294" spans="4:4" x14ac:dyDescent="0.2">
      <c r="D3294" s="165"/>
    </row>
    <row r="3295" spans="4:4" x14ac:dyDescent="0.2">
      <c r="D3295" s="165"/>
    </row>
    <row r="3296" spans="4:4" x14ac:dyDescent="0.2">
      <c r="D3296" s="165"/>
    </row>
    <row r="3297" spans="4:4" x14ac:dyDescent="0.2">
      <c r="D3297" s="165"/>
    </row>
    <row r="3298" spans="4:4" x14ac:dyDescent="0.2">
      <c r="D3298" s="165"/>
    </row>
    <row r="3299" spans="4:4" x14ac:dyDescent="0.2">
      <c r="D3299" s="165"/>
    </row>
    <row r="3300" spans="4:4" x14ac:dyDescent="0.2">
      <c r="D3300" s="165"/>
    </row>
    <row r="3301" spans="4:4" x14ac:dyDescent="0.2">
      <c r="D3301" s="165"/>
    </row>
    <row r="3302" spans="4:4" x14ac:dyDescent="0.2">
      <c r="D3302" s="165"/>
    </row>
    <row r="3303" spans="4:4" x14ac:dyDescent="0.2">
      <c r="D3303" s="165"/>
    </row>
    <row r="3304" spans="4:4" x14ac:dyDescent="0.2">
      <c r="D3304" s="165"/>
    </row>
    <row r="3305" spans="4:4" x14ac:dyDescent="0.2">
      <c r="D3305" s="165"/>
    </row>
    <row r="3306" spans="4:4" x14ac:dyDescent="0.2">
      <c r="D3306" s="165"/>
    </row>
    <row r="3307" spans="4:4" x14ac:dyDescent="0.2">
      <c r="D3307" s="165"/>
    </row>
    <row r="3308" spans="4:4" x14ac:dyDescent="0.2">
      <c r="D3308" s="165"/>
    </row>
    <row r="3309" spans="4:4" x14ac:dyDescent="0.2">
      <c r="D3309" s="165"/>
    </row>
    <row r="3310" spans="4:4" x14ac:dyDescent="0.2">
      <c r="D3310" s="165"/>
    </row>
    <row r="3311" spans="4:4" x14ac:dyDescent="0.2">
      <c r="D3311" s="165"/>
    </row>
    <row r="3312" spans="4:4" x14ac:dyDescent="0.2">
      <c r="D3312" s="165"/>
    </row>
    <row r="3313" spans="4:4" x14ac:dyDescent="0.2">
      <c r="D3313" s="165"/>
    </row>
    <row r="3314" spans="4:4" x14ac:dyDescent="0.2">
      <c r="D3314" s="165"/>
    </row>
    <row r="3315" spans="4:4" x14ac:dyDescent="0.2">
      <c r="D3315" s="165"/>
    </row>
    <row r="3316" spans="4:4" x14ac:dyDescent="0.2">
      <c r="D3316" s="165"/>
    </row>
    <row r="3317" spans="4:4" x14ac:dyDescent="0.2">
      <c r="D3317" s="165"/>
    </row>
    <row r="3318" spans="4:4" x14ac:dyDescent="0.2">
      <c r="D3318" s="165"/>
    </row>
    <row r="3319" spans="4:4" x14ac:dyDescent="0.2">
      <c r="D3319" s="165"/>
    </row>
    <row r="3320" spans="4:4" x14ac:dyDescent="0.2">
      <c r="D3320" s="165"/>
    </row>
    <row r="3321" spans="4:4" x14ac:dyDescent="0.2">
      <c r="D3321" s="165"/>
    </row>
    <row r="3322" spans="4:4" x14ac:dyDescent="0.2">
      <c r="D3322" s="165"/>
    </row>
    <row r="3323" spans="4:4" x14ac:dyDescent="0.2">
      <c r="D3323" s="165"/>
    </row>
    <row r="3324" spans="4:4" x14ac:dyDescent="0.2">
      <c r="D3324" s="165"/>
    </row>
    <row r="3325" spans="4:4" x14ac:dyDescent="0.2">
      <c r="D3325" s="165"/>
    </row>
    <row r="3326" spans="4:4" x14ac:dyDescent="0.2">
      <c r="D3326" s="165"/>
    </row>
    <row r="3327" spans="4:4" x14ac:dyDescent="0.2">
      <c r="D3327" s="165"/>
    </row>
    <row r="3328" spans="4:4" x14ac:dyDescent="0.2">
      <c r="D3328" s="165"/>
    </row>
    <row r="3329" spans="4:4" x14ac:dyDescent="0.2">
      <c r="D3329" s="165"/>
    </row>
    <row r="3330" spans="4:4" x14ac:dyDescent="0.2">
      <c r="D3330" s="165"/>
    </row>
    <row r="3331" spans="4:4" x14ac:dyDescent="0.2">
      <c r="D3331" s="165"/>
    </row>
    <row r="3332" spans="4:4" x14ac:dyDescent="0.2">
      <c r="D3332" s="165"/>
    </row>
    <row r="3333" spans="4:4" x14ac:dyDescent="0.2">
      <c r="D3333" s="165"/>
    </row>
    <row r="3334" spans="4:4" x14ac:dyDescent="0.2">
      <c r="D3334" s="165"/>
    </row>
    <row r="3335" spans="4:4" x14ac:dyDescent="0.2">
      <c r="D3335" s="165"/>
    </row>
    <row r="3336" spans="4:4" x14ac:dyDescent="0.2">
      <c r="D3336" s="165"/>
    </row>
    <row r="3337" spans="4:4" x14ac:dyDescent="0.2">
      <c r="D3337" s="165"/>
    </row>
    <row r="3338" spans="4:4" x14ac:dyDescent="0.2">
      <c r="D3338" s="165"/>
    </row>
    <row r="3339" spans="4:4" x14ac:dyDescent="0.2">
      <c r="D3339" s="165"/>
    </row>
    <row r="3340" spans="4:4" x14ac:dyDescent="0.2">
      <c r="D3340" s="165"/>
    </row>
    <row r="3341" spans="4:4" x14ac:dyDescent="0.2">
      <c r="D3341" s="165"/>
    </row>
    <row r="3342" spans="4:4" x14ac:dyDescent="0.2">
      <c r="D3342" s="165"/>
    </row>
    <row r="3343" spans="4:4" x14ac:dyDescent="0.2">
      <c r="D3343" s="165"/>
    </row>
    <row r="3344" spans="4:4" x14ac:dyDescent="0.2">
      <c r="D3344" s="165"/>
    </row>
    <row r="3345" spans="4:4" x14ac:dyDescent="0.2">
      <c r="D3345" s="165"/>
    </row>
    <row r="3346" spans="4:4" x14ac:dyDescent="0.2">
      <c r="D3346" s="165"/>
    </row>
    <row r="3347" spans="4:4" x14ac:dyDescent="0.2">
      <c r="D3347" s="165"/>
    </row>
    <row r="3348" spans="4:4" x14ac:dyDescent="0.2">
      <c r="D3348" s="165"/>
    </row>
    <row r="3349" spans="4:4" x14ac:dyDescent="0.2">
      <c r="D3349" s="165"/>
    </row>
    <row r="3350" spans="4:4" x14ac:dyDescent="0.2">
      <c r="D3350" s="165"/>
    </row>
    <row r="3351" spans="4:4" x14ac:dyDescent="0.2">
      <c r="D3351" s="165"/>
    </row>
    <row r="3352" spans="4:4" x14ac:dyDescent="0.2">
      <c r="D3352" s="165"/>
    </row>
    <row r="3353" spans="4:4" x14ac:dyDescent="0.2">
      <c r="D3353" s="165"/>
    </row>
    <row r="3354" spans="4:4" x14ac:dyDescent="0.2">
      <c r="D3354" s="165"/>
    </row>
    <row r="3355" spans="4:4" x14ac:dyDescent="0.2">
      <c r="D3355" s="165"/>
    </row>
    <row r="3356" spans="4:4" x14ac:dyDescent="0.2">
      <c r="D3356" s="165"/>
    </row>
    <row r="3357" spans="4:4" x14ac:dyDescent="0.2">
      <c r="D3357" s="165"/>
    </row>
    <row r="3358" spans="4:4" x14ac:dyDescent="0.2">
      <c r="D3358" s="165"/>
    </row>
    <row r="3359" spans="4:4" x14ac:dyDescent="0.2">
      <c r="D3359" s="165"/>
    </row>
    <row r="3360" spans="4:4" x14ac:dyDescent="0.2">
      <c r="D3360" s="165"/>
    </row>
    <row r="3361" spans="4:4" x14ac:dyDescent="0.2">
      <c r="D3361" s="165"/>
    </row>
    <row r="3362" spans="4:4" x14ac:dyDescent="0.2">
      <c r="D3362" s="165"/>
    </row>
    <row r="3363" spans="4:4" x14ac:dyDescent="0.2">
      <c r="D3363" s="165"/>
    </row>
    <row r="3364" spans="4:4" x14ac:dyDescent="0.2">
      <c r="D3364" s="165"/>
    </row>
    <row r="3365" spans="4:4" x14ac:dyDescent="0.2">
      <c r="D3365" s="165"/>
    </row>
    <row r="3366" spans="4:4" x14ac:dyDescent="0.2">
      <c r="D3366" s="165"/>
    </row>
    <row r="3367" spans="4:4" x14ac:dyDescent="0.2">
      <c r="D3367" s="165"/>
    </row>
    <row r="3368" spans="4:4" x14ac:dyDescent="0.2">
      <c r="D3368" s="165"/>
    </row>
    <row r="3369" spans="4:4" x14ac:dyDescent="0.2">
      <c r="D3369" s="165"/>
    </row>
    <row r="3370" spans="4:4" x14ac:dyDescent="0.2">
      <c r="D3370" s="165"/>
    </row>
    <row r="3371" spans="4:4" x14ac:dyDescent="0.2">
      <c r="D3371" s="165"/>
    </row>
    <row r="3372" spans="4:4" x14ac:dyDescent="0.2">
      <c r="D3372" s="165"/>
    </row>
    <row r="3373" spans="4:4" x14ac:dyDescent="0.2">
      <c r="D3373" s="165"/>
    </row>
    <row r="3374" spans="4:4" x14ac:dyDescent="0.2">
      <c r="D3374" s="165"/>
    </row>
    <row r="3375" spans="4:4" x14ac:dyDescent="0.2">
      <c r="D3375" s="165"/>
    </row>
    <row r="3376" spans="4:4" x14ac:dyDescent="0.2">
      <c r="D3376" s="165"/>
    </row>
    <row r="3377" spans="4:4" x14ac:dyDescent="0.2">
      <c r="D3377" s="165"/>
    </row>
    <row r="3378" spans="4:4" x14ac:dyDescent="0.2">
      <c r="D3378" s="165"/>
    </row>
    <row r="3379" spans="4:4" x14ac:dyDescent="0.2">
      <c r="D3379" s="165"/>
    </row>
    <row r="3380" spans="4:4" x14ac:dyDescent="0.2">
      <c r="D3380" s="165"/>
    </row>
    <row r="3381" spans="4:4" x14ac:dyDescent="0.2">
      <c r="D3381" s="165"/>
    </row>
    <row r="3382" spans="4:4" x14ac:dyDescent="0.2">
      <c r="D3382" s="165"/>
    </row>
    <row r="3383" spans="4:4" x14ac:dyDescent="0.2">
      <c r="D3383" s="165"/>
    </row>
    <row r="3384" spans="4:4" x14ac:dyDescent="0.2">
      <c r="D3384" s="165"/>
    </row>
    <row r="3385" spans="4:4" x14ac:dyDescent="0.2">
      <c r="D3385" s="165"/>
    </row>
    <row r="3386" spans="4:4" x14ac:dyDescent="0.2">
      <c r="D3386" s="165"/>
    </row>
    <row r="3387" spans="4:4" x14ac:dyDescent="0.2">
      <c r="D3387" s="165"/>
    </row>
    <row r="3388" spans="4:4" x14ac:dyDescent="0.2">
      <c r="D3388" s="165"/>
    </row>
    <row r="3389" spans="4:4" x14ac:dyDescent="0.2">
      <c r="D3389" s="165"/>
    </row>
    <row r="3390" spans="4:4" x14ac:dyDescent="0.2">
      <c r="D3390" s="165"/>
    </row>
    <row r="3391" spans="4:4" x14ac:dyDescent="0.2">
      <c r="D3391" s="165"/>
    </row>
    <row r="3392" spans="4:4" x14ac:dyDescent="0.2">
      <c r="D3392" s="165"/>
    </row>
    <row r="3393" spans="4:4" x14ac:dyDescent="0.2">
      <c r="D3393" s="165"/>
    </row>
    <row r="3394" spans="4:4" x14ac:dyDescent="0.2">
      <c r="D3394" s="165"/>
    </row>
    <row r="3395" spans="4:4" x14ac:dyDescent="0.2">
      <c r="D3395" s="165"/>
    </row>
    <row r="3396" spans="4:4" x14ac:dyDescent="0.2">
      <c r="D3396" s="165"/>
    </row>
    <row r="3397" spans="4:4" x14ac:dyDescent="0.2">
      <c r="D3397" s="165"/>
    </row>
    <row r="3398" spans="4:4" x14ac:dyDescent="0.2">
      <c r="D3398" s="165"/>
    </row>
    <row r="3399" spans="4:4" x14ac:dyDescent="0.2">
      <c r="D3399" s="165"/>
    </row>
    <row r="3400" spans="4:4" x14ac:dyDescent="0.2">
      <c r="D3400" s="165"/>
    </row>
    <row r="3401" spans="4:4" x14ac:dyDescent="0.2">
      <c r="D3401" s="165"/>
    </row>
    <row r="3402" spans="4:4" x14ac:dyDescent="0.2">
      <c r="D3402" s="165"/>
    </row>
    <row r="3403" spans="4:4" x14ac:dyDescent="0.2">
      <c r="D3403" s="165"/>
    </row>
    <row r="3404" spans="4:4" x14ac:dyDescent="0.2">
      <c r="D3404" s="165"/>
    </row>
    <row r="3405" spans="4:4" x14ac:dyDescent="0.2">
      <c r="D3405" s="165"/>
    </row>
    <row r="3406" spans="4:4" x14ac:dyDescent="0.2">
      <c r="D3406" s="165"/>
    </row>
    <row r="3407" spans="4:4" x14ac:dyDescent="0.2">
      <c r="D3407" s="165"/>
    </row>
    <row r="3408" spans="4:4" x14ac:dyDescent="0.2">
      <c r="D3408" s="165"/>
    </row>
    <row r="3409" spans="4:4" x14ac:dyDescent="0.2">
      <c r="D3409" s="165"/>
    </row>
    <row r="3410" spans="4:4" x14ac:dyDescent="0.2">
      <c r="D3410" s="165"/>
    </row>
    <row r="3411" spans="4:4" x14ac:dyDescent="0.2">
      <c r="D3411" s="165"/>
    </row>
    <row r="3412" spans="4:4" x14ac:dyDescent="0.2">
      <c r="D3412" s="165"/>
    </row>
    <row r="3413" spans="4:4" x14ac:dyDescent="0.2">
      <c r="D3413" s="165"/>
    </row>
    <row r="3414" spans="4:4" x14ac:dyDescent="0.2">
      <c r="D3414" s="165"/>
    </row>
    <row r="3415" spans="4:4" x14ac:dyDescent="0.2">
      <c r="D3415" s="165"/>
    </row>
    <row r="3416" spans="4:4" x14ac:dyDescent="0.2">
      <c r="D3416" s="165"/>
    </row>
    <row r="3417" spans="4:4" x14ac:dyDescent="0.2">
      <c r="D3417" s="165"/>
    </row>
    <row r="3418" spans="4:4" x14ac:dyDescent="0.2">
      <c r="D3418" s="165"/>
    </row>
    <row r="3419" spans="4:4" x14ac:dyDescent="0.2">
      <c r="D3419" s="165"/>
    </row>
    <row r="3420" spans="4:4" x14ac:dyDescent="0.2">
      <c r="D3420" s="165"/>
    </row>
    <row r="3421" spans="4:4" x14ac:dyDescent="0.2">
      <c r="D3421" s="165"/>
    </row>
    <row r="3422" spans="4:4" x14ac:dyDescent="0.2">
      <c r="D3422" s="165"/>
    </row>
    <row r="3423" spans="4:4" x14ac:dyDescent="0.2">
      <c r="D3423" s="165"/>
    </row>
    <row r="3424" spans="4:4" x14ac:dyDescent="0.2">
      <c r="D3424" s="165"/>
    </row>
    <row r="3425" spans="4:4" x14ac:dyDescent="0.2">
      <c r="D3425" s="165"/>
    </row>
    <row r="3426" spans="4:4" x14ac:dyDescent="0.2">
      <c r="D3426" s="165"/>
    </row>
    <row r="3427" spans="4:4" x14ac:dyDescent="0.2">
      <c r="D3427" s="165"/>
    </row>
    <row r="3428" spans="4:4" x14ac:dyDescent="0.2">
      <c r="D3428" s="165"/>
    </row>
    <row r="3429" spans="4:4" x14ac:dyDescent="0.2">
      <c r="D3429" s="165"/>
    </row>
    <row r="3430" spans="4:4" x14ac:dyDescent="0.2">
      <c r="D3430" s="165"/>
    </row>
    <row r="3431" spans="4:4" x14ac:dyDescent="0.2">
      <c r="D3431" s="165"/>
    </row>
    <row r="3432" spans="4:4" x14ac:dyDescent="0.2">
      <c r="D3432" s="165"/>
    </row>
    <row r="3433" spans="4:4" x14ac:dyDescent="0.2">
      <c r="D3433" s="165"/>
    </row>
    <row r="3434" spans="4:4" x14ac:dyDescent="0.2">
      <c r="D3434" s="165"/>
    </row>
    <row r="3435" spans="4:4" x14ac:dyDescent="0.2">
      <c r="D3435" s="165"/>
    </row>
    <row r="3436" spans="4:4" x14ac:dyDescent="0.2">
      <c r="D3436" s="165"/>
    </row>
    <row r="3437" spans="4:4" x14ac:dyDescent="0.2">
      <c r="D3437" s="165"/>
    </row>
    <row r="3438" spans="4:4" x14ac:dyDescent="0.2">
      <c r="D3438" s="165"/>
    </row>
    <row r="3439" spans="4:4" x14ac:dyDescent="0.2">
      <c r="D3439" s="165"/>
    </row>
    <row r="3440" spans="4:4" x14ac:dyDescent="0.2">
      <c r="D3440" s="165"/>
    </row>
    <row r="3441" spans="4:4" x14ac:dyDescent="0.2">
      <c r="D3441" s="165"/>
    </row>
    <row r="3442" spans="4:4" x14ac:dyDescent="0.2">
      <c r="D3442" s="165"/>
    </row>
    <row r="3443" spans="4:4" x14ac:dyDescent="0.2">
      <c r="D3443" s="165"/>
    </row>
    <row r="3444" spans="4:4" x14ac:dyDescent="0.2">
      <c r="D3444" s="165"/>
    </row>
    <row r="3445" spans="4:4" x14ac:dyDescent="0.2">
      <c r="D3445" s="165"/>
    </row>
    <row r="3446" spans="4:4" x14ac:dyDescent="0.2">
      <c r="D3446" s="165"/>
    </row>
    <row r="3447" spans="4:4" x14ac:dyDescent="0.2">
      <c r="D3447" s="165"/>
    </row>
    <row r="3448" spans="4:4" x14ac:dyDescent="0.2">
      <c r="D3448" s="165"/>
    </row>
    <row r="3449" spans="4:4" x14ac:dyDescent="0.2">
      <c r="D3449" s="165"/>
    </row>
    <row r="3450" spans="4:4" x14ac:dyDescent="0.2">
      <c r="D3450" s="165"/>
    </row>
    <row r="3451" spans="4:4" x14ac:dyDescent="0.2">
      <c r="D3451" s="165"/>
    </row>
    <row r="3452" spans="4:4" x14ac:dyDescent="0.2">
      <c r="D3452" s="165"/>
    </row>
    <row r="3453" spans="4:4" x14ac:dyDescent="0.2">
      <c r="D3453" s="165"/>
    </row>
    <row r="3454" spans="4:4" x14ac:dyDescent="0.2">
      <c r="D3454" s="165"/>
    </row>
    <row r="3455" spans="4:4" x14ac:dyDescent="0.2">
      <c r="D3455" s="165"/>
    </row>
    <row r="3456" spans="4:4" x14ac:dyDescent="0.2">
      <c r="D3456" s="165"/>
    </row>
    <row r="3457" spans="4:4" x14ac:dyDescent="0.2">
      <c r="D3457" s="165"/>
    </row>
    <row r="3458" spans="4:4" x14ac:dyDescent="0.2">
      <c r="D3458" s="165"/>
    </row>
    <row r="3459" spans="4:4" x14ac:dyDescent="0.2">
      <c r="D3459" s="165"/>
    </row>
    <row r="3460" spans="4:4" x14ac:dyDescent="0.2">
      <c r="D3460" s="165"/>
    </row>
    <row r="3461" spans="4:4" x14ac:dyDescent="0.2">
      <c r="D3461" s="165"/>
    </row>
    <row r="3462" spans="4:4" x14ac:dyDescent="0.2">
      <c r="D3462" s="165"/>
    </row>
    <row r="3463" spans="4:4" x14ac:dyDescent="0.2">
      <c r="D3463" s="165"/>
    </row>
    <row r="3464" spans="4:4" x14ac:dyDescent="0.2">
      <c r="D3464" s="165"/>
    </row>
    <row r="3465" spans="4:4" x14ac:dyDescent="0.2">
      <c r="D3465" s="165"/>
    </row>
    <row r="3466" spans="4:4" x14ac:dyDescent="0.2">
      <c r="D3466" s="165"/>
    </row>
    <row r="3467" spans="4:4" x14ac:dyDescent="0.2">
      <c r="D3467" s="165"/>
    </row>
    <row r="3468" spans="4:4" x14ac:dyDescent="0.2">
      <c r="D3468" s="165"/>
    </row>
    <row r="3469" spans="4:4" x14ac:dyDescent="0.2">
      <c r="D3469" s="165"/>
    </row>
    <row r="3470" spans="4:4" x14ac:dyDescent="0.2">
      <c r="D3470" s="165"/>
    </row>
    <row r="3471" spans="4:4" x14ac:dyDescent="0.2">
      <c r="D3471" s="165"/>
    </row>
    <row r="3472" spans="4:4" x14ac:dyDescent="0.2">
      <c r="D3472" s="165"/>
    </row>
    <row r="3473" spans="4:4" x14ac:dyDescent="0.2">
      <c r="D3473" s="165"/>
    </row>
    <row r="3474" spans="4:4" x14ac:dyDescent="0.2">
      <c r="D3474" s="165"/>
    </row>
    <row r="3475" spans="4:4" x14ac:dyDescent="0.2">
      <c r="D3475" s="165"/>
    </row>
    <row r="3476" spans="4:4" x14ac:dyDescent="0.2">
      <c r="D3476" s="165"/>
    </row>
    <row r="3477" spans="4:4" x14ac:dyDescent="0.2">
      <c r="D3477" s="165"/>
    </row>
    <row r="3478" spans="4:4" x14ac:dyDescent="0.2">
      <c r="D3478" s="165"/>
    </row>
    <row r="3479" spans="4:4" x14ac:dyDescent="0.2">
      <c r="D3479" s="165"/>
    </row>
    <row r="3480" spans="4:4" x14ac:dyDescent="0.2">
      <c r="D3480" s="165"/>
    </row>
    <row r="3481" spans="4:4" x14ac:dyDescent="0.2">
      <c r="D3481" s="165"/>
    </row>
    <row r="3482" spans="4:4" x14ac:dyDescent="0.2">
      <c r="D3482" s="165"/>
    </row>
    <row r="3483" spans="4:4" x14ac:dyDescent="0.2">
      <c r="D3483" s="165"/>
    </row>
    <row r="3484" spans="4:4" x14ac:dyDescent="0.2">
      <c r="D3484" s="165"/>
    </row>
    <row r="3485" spans="4:4" x14ac:dyDescent="0.2">
      <c r="D3485" s="165"/>
    </row>
    <row r="3486" spans="4:4" x14ac:dyDescent="0.2">
      <c r="D3486" s="165"/>
    </row>
    <row r="3487" spans="4:4" x14ac:dyDescent="0.2">
      <c r="D3487" s="165"/>
    </row>
    <row r="3488" spans="4:4" x14ac:dyDescent="0.2">
      <c r="D3488" s="165"/>
    </row>
    <row r="3489" spans="4:4" x14ac:dyDescent="0.2">
      <c r="D3489" s="165"/>
    </row>
    <row r="3490" spans="4:4" x14ac:dyDescent="0.2">
      <c r="D3490" s="165"/>
    </row>
    <row r="3491" spans="4:4" x14ac:dyDescent="0.2">
      <c r="D3491" s="165"/>
    </row>
    <row r="3492" spans="4:4" x14ac:dyDescent="0.2">
      <c r="D3492" s="165"/>
    </row>
    <row r="3493" spans="4:4" x14ac:dyDescent="0.2">
      <c r="D3493" s="165"/>
    </row>
    <row r="3494" spans="4:4" x14ac:dyDescent="0.2">
      <c r="D3494" s="165"/>
    </row>
    <row r="3495" spans="4:4" x14ac:dyDescent="0.2">
      <c r="D3495" s="165"/>
    </row>
    <row r="3496" spans="4:4" x14ac:dyDescent="0.2">
      <c r="D3496" s="165"/>
    </row>
    <row r="3497" spans="4:4" x14ac:dyDescent="0.2">
      <c r="D3497" s="165"/>
    </row>
    <row r="3498" spans="4:4" x14ac:dyDescent="0.2">
      <c r="D3498" s="165"/>
    </row>
    <row r="3499" spans="4:4" x14ac:dyDescent="0.2">
      <c r="D3499" s="165"/>
    </row>
    <row r="3500" spans="4:4" x14ac:dyDescent="0.2">
      <c r="D3500" s="165"/>
    </row>
    <row r="3501" spans="4:4" x14ac:dyDescent="0.2">
      <c r="D3501" s="165"/>
    </row>
    <row r="3502" spans="4:4" x14ac:dyDescent="0.2">
      <c r="D3502" s="165"/>
    </row>
    <row r="3503" spans="4:4" x14ac:dyDescent="0.2">
      <c r="D3503" s="165"/>
    </row>
    <row r="3504" spans="4:4" x14ac:dyDescent="0.2">
      <c r="D3504" s="165"/>
    </row>
    <row r="3505" spans="4:4" x14ac:dyDescent="0.2">
      <c r="D3505" s="165"/>
    </row>
    <row r="3506" spans="4:4" x14ac:dyDescent="0.2">
      <c r="D3506" s="165"/>
    </row>
    <row r="3507" spans="4:4" x14ac:dyDescent="0.2">
      <c r="D3507" s="165"/>
    </row>
    <row r="3508" spans="4:4" x14ac:dyDescent="0.2">
      <c r="D3508" s="165"/>
    </row>
    <row r="3509" spans="4:4" x14ac:dyDescent="0.2">
      <c r="D3509" s="165"/>
    </row>
    <row r="3510" spans="4:4" x14ac:dyDescent="0.2">
      <c r="D3510" s="165"/>
    </row>
    <row r="3511" spans="4:4" x14ac:dyDescent="0.2">
      <c r="D3511" s="165"/>
    </row>
    <row r="3512" spans="4:4" x14ac:dyDescent="0.2">
      <c r="D3512" s="165"/>
    </row>
    <row r="3513" spans="4:4" x14ac:dyDescent="0.2">
      <c r="D3513" s="165"/>
    </row>
    <row r="3514" spans="4:4" x14ac:dyDescent="0.2">
      <c r="D3514" s="165"/>
    </row>
    <row r="3515" spans="4:4" x14ac:dyDescent="0.2">
      <c r="D3515" s="165"/>
    </row>
    <row r="3516" spans="4:4" x14ac:dyDescent="0.2">
      <c r="D3516" s="165"/>
    </row>
    <row r="3517" spans="4:4" x14ac:dyDescent="0.2">
      <c r="D3517" s="165"/>
    </row>
    <row r="3518" spans="4:4" x14ac:dyDescent="0.2">
      <c r="D3518" s="165"/>
    </row>
    <row r="3519" spans="4:4" x14ac:dyDescent="0.2">
      <c r="D3519" s="165"/>
    </row>
    <row r="3520" spans="4:4" x14ac:dyDescent="0.2">
      <c r="D3520" s="165"/>
    </row>
    <row r="3521" spans="4:4" x14ac:dyDescent="0.2">
      <c r="D3521" s="165"/>
    </row>
    <row r="3522" spans="4:4" x14ac:dyDescent="0.2">
      <c r="D3522" s="165"/>
    </row>
    <row r="3523" spans="4:4" x14ac:dyDescent="0.2">
      <c r="D3523" s="165"/>
    </row>
    <row r="3524" spans="4:4" x14ac:dyDescent="0.2">
      <c r="D3524" s="165"/>
    </row>
    <row r="3525" spans="4:4" x14ac:dyDescent="0.2">
      <c r="D3525" s="165"/>
    </row>
    <row r="3526" spans="4:4" x14ac:dyDescent="0.2">
      <c r="D3526" s="165"/>
    </row>
    <row r="3527" spans="4:4" x14ac:dyDescent="0.2">
      <c r="D3527" s="165"/>
    </row>
    <row r="3528" spans="4:4" x14ac:dyDescent="0.2">
      <c r="D3528" s="165"/>
    </row>
    <row r="3529" spans="4:4" x14ac:dyDescent="0.2">
      <c r="D3529" s="165"/>
    </row>
    <row r="3530" spans="4:4" x14ac:dyDescent="0.2">
      <c r="D3530" s="165"/>
    </row>
    <row r="3531" spans="4:4" x14ac:dyDescent="0.2">
      <c r="D3531" s="165"/>
    </row>
    <row r="3532" spans="4:4" x14ac:dyDescent="0.2">
      <c r="D3532" s="165"/>
    </row>
    <row r="3533" spans="4:4" x14ac:dyDescent="0.2">
      <c r="D3533" s="165"/>
    </row>
    <row r="3534" spans="4:4" x14ac:dyDescent="0.2">
      <c r="D3534" s="165"/>
    </row>
    <row r="3535" spans="4:4" x14ac:dyDescent="0.2">
      <c r="D3535" s="165"/>
    </row>
    <row r="3536" spans="4:4" x14ac:dyDescent="0.2">
      <c r="D3536" s="165"/>
    </row>
    <row r="3537" spans="4:4" x14ac:dyDescent="0.2">
      <c r="D3537" s="165"/>
    </row>
    <row r="3538" spans="4:4" x14ac:dyDescent="0.2">
      <c r="D3538" s="165"/>
    </row>
    <row r="3539" spans="4:4" x14ac:dyDescent="0.2">
      <c r="D3539" s="165"/>
    </row>
    <row r="3540" spans="4:4" x14ac:dyDescent="0.2">
      <c r="D3540" s="165"/>
    </row>
    <row r="3541" spans="4:4" x14ac:dyDescent="0.2">
      <c r="D3541" s="165"/>
    </row>
    <row r="3542" spans="4:4" x14ac:dyDescent="0.2">
      <c r="D3542" s="165"/>
    </row>
    <row r="3543" spans="4:4" x14ac:dyDescent="0.2">
      <c r="D3543" s="165"/>
    </row>
    <row r="3544" spans="4:4" x14ac:dyDescent="0.2">
      <c r="D3544" s="165"/>
    </row>
    <row r="3545" spans="4:4" x14ac:dyDescent="0.2">
      <c r="D3545" s="165"/>
    </row>
    <row r="3546" spans="4:4" x14ac:dyDescent="0.2">
      <c r="D3546" s="165"/>
    </row>
    <row r="3547" spans="4:4" x14ac:dyDescent="0.2">
      <c r="D3547" s="165"/>
    </row>
    <row r="3548" spans="4:4" x14ac:dyDescent="0.2">
      <c r="D3548" s="165"/>
    </row>
    <row r="3549" spans="4:4" x14ac:dyDescent="0.2">
      <c r="D3549" s="165"/>
    </row>
    <row r="3550" spans="4:4" x14ac:dyDescent="0.2">
      <c r="D3550" s="165"/>
    </row>
    <row r="3551" spans="4:4" x14ac:dyDescent="0.2">
      <c r="D3551" s="165"/>
    </row>
    <row r="3552" spans="4:4" x14ac:dyDescent="0.2">
      <c r="D3552" s="165"/>
    </row>
    <row r="3553" spans="4:4" x14ac:dyDescent="0.2">
      <c r="D3553" s="165"/>
    </row>
    <row r="3554" spans="4:4" x14ac:dyDescent="0.2">
      <c r="D3554" s="165"/>
    </row>
    <row r="3555" spans="4:4" x14ac:dyDescent="0.2">
      <c r="D3555" s="165"/>
    </row>
    <row r="3556" spans="4:4" x14ac:dyDescent="0.2">
      <c r="D3556" s="165"/>
    </row>
    <row r="3557" spans="4:4" x14ac:dyDescent="0.2">
      <c r="D3557" s="165"/>
    </row>
    <row r="3558" spans="4:4" x14ac:dyDescent="0.2">
      <c r="D3558" s="165"/>
    </row>
    <row r="3559" spans="4:4" x14ac:dyDescent="0.2">
      <c r="D3559" s="165"/>
    </row>
    <row r="3560" spans="4:4" x14ac:dyDescent="0.2">
      <c r="D3560" s="165"/>
    </row>
    <row r="3561" spans="4:4" x14ac:dyDescent="0.2">
      <c r="D3561" s="165"/>
    </row>
    <row r="3562" spans="4:4" x14ac:dyDescent="0.2">
      <c r="D3562" s="165"/>
    </row>
    <row r="3563" spans="4:4" x14ac:dyDescent="0.2">
      <c r="D3563" s="165"/>
    </row>
    <row r="3564" spans="4:4" x14ac:dyDescent="0.2">
      <c r="D3564" s="165"/>
    </row>
    <row r="3565" spans="4:4" x14ac:dyDescent="0.2">
      <c r="D3565" s="165"/>
    </row>
    <row r="3566" spans="4:4" x14ac:dyDescent="0.2">
      <c r="D3566" s="165"/>
    </row>
    <row r="3567" spans="4:4" x14ac:dyDescent="0.2">
      <c r="D3567" s="165"/>
    </row>
    <row r="3568" spans="4:4" x14ac:dyDescent="0.2">
      <c r="D3568" s="165"/>
    </row>
    <row r="3569" spans="4:4" x14ac:dyDescent="0.2">
      <c r="D3569" s="165"/>
    </row>
    <row r="3570" spans="4:4" x14ac:dyDescent="0.2">
      <c r="D3570" s="165"/>
    </row>
    <row r="3571" spans="4:4" x14ac:dyDescent="0.2">
      <c r="D3571" s="165"/>
    </row>
    <row r="3572" spans="4:4" x14ac:dyDescent="0.2">
      <c r="D3572" s="165"/>
    </row>
    <row r="3573" spans="4:4" x14ac:dyDescent="0.2">
      <c r="D3573" s="165"/>
    </row>
    <row r="3574" spans="4:4" x14ac:dyDescent="0.2">
      <c r="D3574" s="165"/>
    </row>
    <row r="3575" spans="4:4" x14ac:dyDescent="0.2">
      <c r="D3575" s="165"/>
    </row>
    <row r="3576" spans="4:4" x14ac:dyDescent="0.2">
      <c r="D3576" s="165"/>
    </row>
    <row r="3577" spans="4:4" x14ac:dyDescent="0.2">
      <c r="D3577" s="165"/>
    </row>
    <row r="3578" spans="4:4" x14ac:dyDescent="0.2">
      <c r="D3578" s="165"/>
    </row>
    <row r="3579" spans="4:4" x14ac:dyDescent="0.2">
      <c r="D3579" s="165"/>
    </row>
    <row r="3580" spans="4:4" x14ac:dyDescent="0.2">
      <c r="D3580" s="165"/>
    </row>
    <row r="3581" spans="4:4" x14ac:dyDescent="0.2">
      <c r="D3581" s="165"/>
    </row>
    <row r="3582" spans="4:4" x14ac:dyDescent="0.2">
      <c r="D3582" s="165"/>
    </row>
    <row r="3583" spans="4:4" x14ac:dyDescent="0.2">
      <c r="D3583" s="165"/>
    </row>
    <row r="3584" spans="4:4" x14ac:dyDescent="0.2">
      <c r="D3584" s="165"/>
    </row>
    <row r="3585" spans="4:4" x14ac:dyDescent="0.2">
      <c r="D3585" s="165"/>
    </row>
    <row r="3586" spans="4:4" x14ac:dyDescent="0.2">
      <c r="D3586" s="165"/>
    </row>
    <row r="3587" spans="4:4" x14ac:dyDescent="0.2">
      <c r="D3587" s="165"/>
    </row>
    <row r="3588" spans="4:4" x14ac:dyDescent="0.2">
      <c r="D3588" s="165"/>
    </row>
    <row r="3589" spans="4:4" x14ac:dyDescent="0.2">
      <c r="D3589" s="165"/>
    </row>
    <row r="3590" spans="4:4" x14ac:dyDescent="0.2">
      <c r="D3590" s="165"/>
    </row>
    <row r="3591" spans="4:4" x14ac:dyDescent="0.2">
      <c r="D3591" s="165"/>
    </row>
    <row r="3592" spans="4:4" x14ac:dyDescent="0.2">
      <c r="D3592" s="165"/>
    </row>
    <row r="3593" spans="4:4" x14ac:dyDescent="0.2">
      <c r="D3593" s="165"/>
    </row>
    <row r="3594" spans="4:4" x14ac:dyDescent="0.2">
      <c r="D3594" s="165"/>
    </row>
    <row r="3595" spans="4:4" x14ac:dyDescent="0.2">
      <c r="D3595" s="165"/>
    </row>
    <row r="3596" spans="4:4" x14ac:dyDescent="0.2">
      <c r="D3596" s="165"/>
    </row>
    <row r="3597" spans="4:4" x14ac:dyDescent="0.2">
      <c r="D3597" s="165"/>
    </row>
    <row r="3598" spans="4:4" x14ac:dyDescent="0.2">
      <c r="D3598" s="165"/>
    </row>
    <row r="3599" spans="4:4" x14ac:dyDescent="0.2">
      <c r="D3599" s="165"/>
    </row>
    <row r="3600" spans="4:4" x14ac:dyDescent="0.2">
      <c r="D3600" s="165"/>
    </row>
    <row r="3601" spans="4:4" x14ac:dyDescent="0.2">
      <c r="D3601" s="165"/>
    </row>
    <row r="3602" spans="4:4" x14ac:dyDescent="0.2">
      <c r="D3602" s="165"/>
    </row>
    <row r="3603" spans="4:4" x14ac:dyDescent="0.2">
      <c r="D3603" s="165"/>
    </row>
    <row r="3604" spans="4:4" x14ac:dyDescent="0.2">
      <c r="D3604" s="165"/>
    </row>
    <row r="3605" spans="4:4" x14ac:dyDescent="0.2">
      <c r="D3605" s="165"/>
    </row>
    <row r="3606" spans="4:4" x14ac:dyDescent="0.2">
      <c r="D3606" s="165"/>
    </row>
    <row r="3607" spans="4:4" x14ac:dyDescent="0.2">
      <c r="D3607" s="165"/>
    </row>
    <row r="3608" spans="4:4" x14ac:dyDescent="0.2">
      <c r="D3608" s="165"/>
    </row>
    <row r="3609" spans="4:4" x14ac:dyDescent="0.2">
      <c r="D3609" s="165"/>
    </row>
    <row r="3610" spans="4:4" x14ac:dyDescent="0.2">
      <c r="D3610" s="165"/>
    </row>
    <row r="3611" spans="4:4" x14ac:dyDescent="0.2">
      <c r="D3611" s="165"/>
    </row>
    <row r="3612" spans="4:4" x14ac:dyDescent="0.2">
      <c r="D3612" s="165"/>
    </row>
    <row r="3613" spans="4:4" x14ac:dyDescent="0.2">
      <c r="D3613" s="165"/>
    </row>
    <row r="3614" spans="4:4" x14ac:dyDescent="0.2">
      <c r="D3614" s="165"/>
    </row>
    <row r="3615" spans="4:4" x14ac:dyDescent="0.2">
      <c r="D3615" s="165"/>
    </row>
    <row r="3616" spans="4:4" x14ac:dyDescent="0.2">
      <c r="D3616" s="165"/>
    </row>
    <row r="3617" spans="4:4" x14ac:dyDescent="0.2">
      <c r="D3617" s="165"/>
    </row>
    <row r="3618" spans="4:4" x14ac:dyDescent="0.2">
      <c r="D3618" s="165"/>
    </row>
    <row r="3619" spans="4:4" x14ac:dyDescent="0.2">
      <c r="D3619" s="165"/>
    </row>
    <row r="3620" spans="4:4" x14ac:dyDescent="0.2">
      <c r="D3620" s="165"/>
    </row>
    <row r="3621" spans="4:4" x14ac:dyDescent="0.2">
      <c r="D3621" s="165"/>
    </row>
    <row r="3622" spans="4:4" x14ac:dyDescent="0.2">
      <c r="D3622" s="165"/>
    </row>
    <row r="3623" spans="4:4" x14ac:dyDescent="0.2">
      <c r="D3623" s="165"/>
    </row>
    <row r="3624" spans="4:4" x14ac:dyDescent="0.2">
      <c r="D3624" s="165"/>
    </row>
    <row r="3625" spans="4:4" x14ac:dyDescent="0.2">
      <c r="D3625" s="165"/>
    </row>
    <row r="3626" spans="4:4" x14ac:dyDescent="0.2">
      <c r="D3626" s="165"/>
    </row>
    <row r="3627" spans="4:4" x14ac:dyDescent="0.2">
      <c r="D3627" s="165"/>
    </row>
    <row r="3628" spans="4:4" x14ac:dyDescent="0.2">
      <c r="D3628" s="165"/>
    </row>
    <row r="3629" spans="4:4" x14ac:dyDescent="0.2">
      <c r="D3629" s="165"/>
    </row>
    <row r="3630" spans="4:4" x14ac:dyDescent="0.2">
      <c r="D3630" s="165"/>
    </row>
    <row r="3631" spans="4:4" x14ac:dyDescent="0.2">
      <c r="D3631" s="165"/>
    </row>
    <row r="3632" spans="4:4" x14ac:dyDescent="0.2">
      <c r="D3632" s="165"/>
    </row>
    <row r="3633" spans="4:4" x14ac:dyDescent="0.2">
      <c r="D3633" s="165"/>
    </row>
    <row r="3634" spans="4:4" x14ac:dyDescent="0.2">
      <c r="D3634" s="165"/>
    </row>
    <row r="3635" spans="4:4" x14ac:dyDescent="0.2">
      <c r="D3635" s="165"/>
    </row>
    <row r="3636" spans="4:4" x14ac:dyDescent="0.2">
      <c r="D3636" s="165"/>
    </row>
    <row r="3637" spans="4:4" x14ac:dyDescent="0.2">
      <c r="D3637" s="165"/>
    </row>
    <row r="3638" spans="4:4" x14ac:dyDescent="0.2">
      <c r="D3638" s="165"/>
    </row>
    <row r="3639" spans="4:4" x14ac:dyDescent="0.2">
      <c r="D3639" s="165"/>
    </row>
    <row r="3640" spans="4:4" x14ac:dyDescent="0.2">
      <c r="D3640" s="165"/>
    </row>
    <row r="3641" spans="4:4" x14ac:dyDescent="0.2">
      <c r="D3641" s="165"/>
    </row>
    <row r="3642" spans="4:4" x14ac:dyDescent="0.2">
      <c r="D3642" s="165"/>
    </row>
    <row r="3643" spans="4:4" x14ac:dyDescent="0.2">
      <c r="D3643" s="165"/>
    </row>
    <row r="3644" spans="4:4" x14ac:dyDescent="0.2">
      <c r="D3644" s="165"/>
    </row>
    <row r="3645" spans="4:4" x14ac:dyDescent="0.2">
      <c r="D3645" s="165"/>
    </row>
    <row r="3646" spans="4:4" x14ac:dyDescent="0.2">
      <c r="D3646" s="165"/>
    </row>
    <row r="3647" spans="4:4" x14ac:dyDescent="0.2">
      <c r="D3647" s="165"/>
    </row>
    <row r="3648" spans="4:4" x14ac:dyDescent="0.2">
      <c r="D3648" s="165"/>
    </row>
    <row r="3649" spans="4:4" x14ac:dyDescent="0.2">
      <c r="D3649" s="165"/>
    </row>
    <row r="3650" spans="4:4" x14ac:dyDescent="0.2">
      <c r="D3650" s="165"/>
    </row>
    <row r="3651" spans="4:4" x14ac:dyDescent="0.2">
      <c r="D3651" s="165"/>
    </row>
    <row r="3652" spans="4:4" x14ac:dyDescent="0.2">
      <c r="D3652" s="165"/>
    </row>
    <row r="3653" spans="4:4" x14ac:dyDescent="0.2">
      <c r="D3653" s="165"/>
    </row>
    <row r="3654" spans="4:4" x14ac:dyDescent="0.2">
      <c r="D3654" s="165"/>
    </row>
    <row r="3655" spans="4:4" x14ac:dyDescent="0.2">
      <c r="D3655" s="165"/>
    </row>
    <row r="3656" spans="4:4" x14ac:dyDescent="0.2">
      <c r="D3656" s="165"/>
    </row>
    <row r="3657" spans="4:4" x14ac:dyDescent="0.2">
      <c r="D3657" s="165"/>
    </row>
    <row r="3658" spans="4:4" x14ac:dyDescent="0.2">
      <c r="D3658" s="165"/>
    </row>
    <row r="3659" spans="4:4" x14ac:dyDescent="0.2">
      <c r="D3659" s="165"/>
    </row>
    <row r="3660" spans="4:4" x14ac:dyDescent="0.2">
      <c r="D3660" s="165"/>
    </row>
    <row r="3661" spans="4:4" x14ac:dyDescent="0.2">
      <c r="D3661" s="165"/>
    </row>
    <row r="3662" spans="4:4" x14ac:dyDescent="0.2">
      <c r="D3662" s="165"/>
    </row>
    <row r="3663" spans="4:4" x14ac:dyDescent="0.2">
      <c r="D3663" s="165"/>
    </row>
    <row r="3664" spans="4:4" x14ac:dyDescent="0.2">
      <c r="D3664" s="165"/>
    </row>
    <row r="3665" spans="4:4" x14ac:dyDescent="0.2">
      <c r="D3665" s="165"/>
    </row>
    <row r="3666" spans="4:4" x14ac:dyDescent="0.2">
      <c r="D3666" s="165"/>
    </row>
    <row r="3667" spans="4:4" x14ac:dyDescent="0.2">
      <c r="D3667" s="165"/>
    </row>
    <row r="3668" spans="4:4" x14ac:dyDescent="0.2">
      <c r="D3668" s="165"/>
    </row>
    <row r="3669" spans="4:4" x14ac:dyDescent="0.2">
      <c r="D3669" s="165"/>
    </row>
    <row r="3670" spans="4:4" x14ac:dyDescent="0.2">
      <c r="D3670" s="165"/>
    </row>
    <row r="3671" spans="4:4" x14ac:dyDescent="0.2">
      <c r="D3671" s="165"/>
    </row>
    <row r="3672" spans="4:4" x14ac:dyDescent="0.2">
      <c r="D3672" s="165"/>
    </row>
    <row r="3673" spans="4:4" x14ac:dyDescent="0.2">
      <c r="D3673" s="165"/>
    </row>
    <row r="3674" spans="4:4" x14ac:dyDescent="0.2">
      <c r="D3674" s="165"/>
    </row>
    <row r="3675" spans="4:4" x14ac:dyDescent="0.2">
      <c r="D3675" s="165"/>
    </row>
    <row r="3676" spans="4:4" x14ac:dyDescent="0.2">
      <c r="D3676" s="165"/>
    </row>
    <row r="3677" spans="4:4" x14ac:dyDescent="0.2">
      <c r="D3677" s="165"/>
    </row>
    <row r="3678" spans="4:4" x14ac:dyDescent="0.2">
      <c r="D3678" s="165"/>
    </row>
    <row r="3679" spans="4:4" x14ac:dyDescent="0.2">
      <c r="D3679" s="165"/>
    </row>
    <row r="3680" spans="4:4" x14ac:dyDescent="0.2">
      <c r="D3680" s="165"/>
    </row>
    <row r="3681" spans="4:4" x14ac:dyDescent="0.2">
      <c r="D3681" s="165"/>
    </row>
    <row r="3682" spans="4:4" x14ac:dyDescent="0.2">
      <c r="D3682" s="165"/>
    </row>
    <row r="3683" spans="4:4" x14ac:dyDescent="0.2">
      <c r="D3683" s="165"/>
    </row>
    <row r="3684" spans="4:4" x14ac:dyDescent="0.2">
      <c r="D3684" s="165"/>
    </row>
    <row r="3685" spans="4:4" x14ac:dyDescent="0.2">
      <c r="D3685" s="165"/>
    </row>
    <row r="3686" spans="4:4" x14ac:dyDescent="0.2">
      <c r="D3686" s="165"/>
    </row>
    <row r="3687" spans="4:4" x14ac:dyDescent="0.2">
      <c r="D3687" s="165"/>
    </row>
    <row r="3688" spans="4:4" x14ac:dyDescent="0.2">
      <c r="D3688" s="165"/>
    </row>
    <row r="3689" spans="4:4" x14ac:dyDescent="0.2">
      <c r="D3689" s="165"/>
    </row>
    <row r="3690" spans="4:4" x14ac:dyDescent="0.2">
      <c r="D3690" s="165"/>
    </row>
    <row r="3691" spans="4:4" x14ac:dyDescent="0.2">
      <c r="D3691" s="165"/>
    </row>
    <row r="3692" spans="4:4" x14ac:dyDescent="0.2">
      <c r="D3692" s="165"/>
    </row>
    <row r="3693" spans="4:4" x14ac:dyDescent="0.2">
      <c r="D3693" s="165"/>
    </row>
    <row r="3694" spans="4:4" x14ac:dyDescent="0.2">
      <c r="D3694" s="165"/>
    </row>
    <row r="3695" spans="4:4" x14ac:dyDescent="0.2">
      <c r="D3695" s="165"/>
    </row>
    <row r="3696" spans="4:4" x14ac:dyDescent="0.2">
      <c r="D3696" s="165"/>
    </row>
    <row r="3697" spans="4:4" x14ac:dyDescent="0.2">
      <c r="D3697" s="165"/>
    </row>
    <row r="3698" spans="4:4" x14ac:dyDescent="0.2">
      <c r="D3698" s="165"/>
    </row>
    <row r="3699" spans="4:4" x14ac:dyDescent="0.2">
      <c r="D3699" s="165"/>
    </row>
    <row r="3700" spans="4:4" x14ac:dyDescent="0.2">
      <c r="D3700" s="165"/>
    </row>
    <row r="3701" spans="4:4" x14ac:dyDescent="0.2">
      <c r="D3701" s="165"/>
    </row>
    <row r="3702" spans="4:4" x14ac:dyDescent="0.2">
      <c r="D3702" s="165"/>
    </row>
    <row r="3703" spans="4:4" x14ac:dyDescent="0.2">
      <c r="D3703" s="165"/>
    </row>
    <row r="3704" spans="4:4" x14ac:dyDescent="0.2">
      <c r="D3704" s="165"/>
    </row>
    <row r="3705" spans="4:4" x14ac:dyDescent="0.2">
      <c r="D3705" s="165"/>
    </row>
    <row r="3706" spans="4:4" x14ac:dyDescent="0.2">
      <c r="D3706" s="165"/>
    </row>
    <row r="3707" spans="4:4" x14ac:dyDescent="0.2">
      <c r="D3707" s="165"/>
    </row>
    <row r="3708" spans="4:4" x14ac:dyDescent="0.2">
      <c r="D3708" s="165"/>
    </row>
    <row r="3709" spans="4:4" x14ac:dyDescent="0.2">
      <c r="D3709" s="165"/>
    </row>
    <row r="3710" spans="4:4" x14ac:dyDescent="0.2">
      <c r="D3710" s="165"/>
    </row>
    <row r="3711" spans="4:4" x14ac:dyDescent="0.2">
      <c r="D3711" s="165"/>
    </row>
    <row r="3712" spans="4:4" x14ac:dyDescent="0.2">
      <c r="D3712" s="165"/>
    </row>
    <row r="3713" spans="4:4" x14ac:dyDescent="0.2">
      <c r="D3713" s="165"/>
    </row>
    <row r="3714" spans="4:4" x14ac:dyDescent="0.2">
      <c r="D3714" s="165"/>
    </row>
    <row r="3715" spans="4:4" x14ac:dyDescent="0.2">
      <c r="D3715" s="165"/>
    </row>
    <row r="3716" spans="4:4" x14ac:dyDescent="0.2">
      <c r="D3716" s="165"/>
    </row>
    <row r="3717" spans="4:4" x14ac:dyDescent="0.2">
      <c r="D3717" s="165"/>
    </row>
    <row r="3718" spans="4:4" x14ac:dyDescent="0.2">
      <c r="D3718" s="165"/>
    </row>
    <row r="3719" spans="4:4" x14ac:dyDescent="0.2">
      <c r="D3719" s="165"/>
    </row>
    <row r="3720" spans="4:4" x14ac:dyDescent="0.2">
      <c r="D3720" s="165"/>
    </row>
    <row r="3721" spans="4:4" x14ac:dyDescent="0.2">
      <c r="D3721" s="165"/>
    </row>
    <row r="3722" spans="4:4" x14ac:dyDescent="0.2">
      <c r="D3722" s="165"/>
    </row>
    <row r="3723" spans="4:4" x14ac:dyDescent="0.2">
      <c r="D3723" s="165"/>
    </row>
    <row r="3724" spans="4:4" x14ac:dyDescent="0.2">
      <c r="D3724" s="165"/>
    </row>
    <row r="3725" spans="4:4" x14ac:dyDescent="0.2">
      <c r="D3725" s="165"/>
    </row>
    <row r="3726" spans="4:4" x14ac:dyDescent="0.2">
      <c r="D3726" s="165"/>
    </row>
    <row r="3727" spans="4:4" x14ac:dyDescent="0.2">
      <c r="D3727" s="165"/>
    </row>
    <row r="3728" spans="4:4" x14ac:dyDescent="0.2">
      <c r="D3728" s="165"/>
    </row>
    <row r="3729" spans="4:4" x14ac:dyDescent="0.2">
      <c r="D3729" s="165"/>
    </row>
    <row r="3730" spans="4:4" x14ac:dyDescent="0.2">
      <c r="D3730" s="165"/>
    </row>
    <row r="3731" spans="4:4" x14ac:dyDescent="0.2">
      <c r="D3731" s="165"/>
    </row>
    <row r="3732" spans="4:4" x14ac:dyDescent="0.2">
      <c r="D3732" s="165"/>
    </row>
    <row r="3733" spans="4:4" x14ac:dyDescent="0.2">
      <c r="D3733" s="165"/>
    </row>
    <row r="3734" spans="4:4" x14ac:dyDescent="0.2">
      <c r="D3734" s="165"/>
    </row>
    <row r="3735" spans="4:4" x14ac:dyDescent="0.2">
      <c r="D3735" s="165"/>
    </row>
    <row r="3736" spans="4:4" x14ac:dyDescent="0.2">
      <c r="D3736" s="165"/>
    </row>
    <row r="3737" spans="4:4" x14ac:dyDescent="0.2">
      <c r="D3737" s="165"/>
    </row>
    <row r="3738" spans="4:4" x14ac:dyDescent="0.2">
      <c r="D3738" s="165"/>
    </row>
    <row r="3739" spans="4:4" x14ac:dyDescent="0.2">
      <c r="D3739" s="165"/>
    </row>
    <row r="3740" spans="4:4" x14ac:dyDescent="0.2">
      <c r="D3740" s="165"/>
    </row>
    <row r="3741" spans="4:4" x14ac:dyDescent="0.2">
      <c r="D3741" s="165"/>
    </row>
    <row r="3742" spans="4:4" x14ac:dyDescent="0.2">
      <c r="D3742" s="165"/>
    </row>
    <row r="3743" spans="4:4" x14ac:dyDescent="0.2">
      <c r="D3743" s="165"/>
    </row>
    <row r="3744" spans="4:4" x14ac:dyDescent="0.2">
      <c r="D3744" s="165"/>
    </row>
    <row r="3745" spans="4:4" x14ac:dyDescent="0.2">
      <c r="D3745" s="165"/>
    </row>
    <row r="3746" spans="4:4" x14ac:dyDescent="0.2">
      <c r="D3746" s="165"/>
    </row>
    <row r="3747" spans="4:4" x14ac:dyDescent="0.2">
      <c r="D3747" s="165"/>
    </row>
    <row r="3748" spans="4:4" x14ac:dyDescent="0.2">
      <c r="D3748" s="165"/>
    </row>
    <row r="3749" spans="4:4" x14ac:dyDescent="0.2">
      <c r="D3749" s="165"/>
    </row>
    <row r="3750" spans="4:4" x14ac:dyDescent="0.2">
      <c r="D3750" s="165"/>
    </row>
    <row r="3751" spans="4:4" x14ac:dyDescent="0.2">
      <c r="D3751" s="165"/>
    </row>
    <row r="3752" spans="4:4" x14ac:dyDescent="0.2">
      <c r="D3752" s="165"/>
    </row>
    <row r="3753" spans="4:4" x14ac:dyDescent="0.2">
      <c r="D3753" s="165"/>
    </row>
    <row r="3754" spans="4:4" x14ac:dyDescent="0.2">
      <c r="D3754" s="165"/>
    </row>
    <row r="3755" spans="4:4" x14ac:dyDescent="0.2">
      <c r="D3755" s="165"/>
    </row>
    <row r="3756" spans="4:4" x14ac:dyDescent="0.2">
      <c r="D3756" s="165"/>
    </row>
    <row r="3757" spans="4:4" x14ac:dyDescent="0.2">
      <c r="D3757" s="165"/>
    </row>
    <row r="3758" spans="4:4" x14ac:dyDescent="0.2">
      <c r="D3758" s="165"/>
    </row>
    <row r="3759" spans="4:4" x14ac:dyDescent="0.2">
      <c r="D3759" s="165"/>
    </row>
    <row r="3760" spans="4:4" x14ac:dyDescent="0.2">
      <c r="D3760" s="165"/>
    </row>
    <row r="3761" spans="4:4" x14ac:dyDescent="0.2">
      <c r="D3761" s="165"/>
    </row>
    <row r="3762" spans="4:4" x14ac:dyDescent="0.2">
      <c r="D3762" s="165"/>
    </row>
    <row r="3763" spans="4:4" x14ac:dyDescent="0.2">
      <c r="D3763" s="165"/>
    </row>
    <row r="3764" spans="4:4" x14ac:dyDescent="0.2">
      <c r="D3764" s="165"/>
    </row>
    <row r="3765" spans="4:4" x14ac:dyDescent="0.2">
      <c r="D3765" s="165"/>
    </row>
    <row r="3766" spans="4:4" x14ac:dyDescent="0.2">
      <c r="D3766" s="165"/>
    </row>
    <row r="3767" spans="4:4" x14ac:dyDescent="0.2">
      <c r="D3767" s="165"/>
    </row>
    <row r="3768" spans="4:4" x14ac:dyDescent="0.2">
      <c r="D3768" s="165"/>
    </row>
    <row r="3769" spans="4:4" x14ac:dyDescent="0.2">
      <c r="D3769" s="165"/>
    </row>
    <row r="3770" spans="4:4" x14ac:dyDescent="0.2">
      <c r="D3770" s="165"/>
    </row>
    <row r="3771" spans="4:4" x14ac:dyDescent="0.2">
      <c r="D3771" s="165"/>
    </row>
    <row r="3772" spans="4:4" x14ac:dyDescent="0.2">
      <c r="D3772" s="165"/>
    </row>
    <row r="3773" spans="4:4" x14ac:dyDescent="0.2">
      <c r="D3773" s="165"/>
    </row>
    <row r="3774" spans="4:4" x14ac:dyDescent="0.2">
      <c r="D3774" s="165"/>
    </row>
    <row r="3775" spans="4:4" x14ac:dyDescent="0.2">
      <c r="D3775" s="165"/>
    </row>
    <row r="3776" spans="4:4" x14ac:dyDescent="0.2">
      <c r="D3776" s="165"/>
    </row>
    <row r="3777" spans="4:4" x14ac:dyDescent="0.2">
      <c r="D3777" s="165"/>
    </row>
    <row r="3778" spans="4:4" x14ac:dyDescent="0.2">
      <c r="D3778" s="165"/>
    </row>
    <row r="3779" spans="4:4" x14ac:dyDescent="0.2">
      <c r="D3779" s="165"/>
    </row>
    <row r="3780" spans="4:4" x14ac:dyDescent="0.2">
      <c r="D3780" s="165"/>
    </row>
    <row r="3781" spans="4:4" x14ac:dyDescent="0.2">
      <c r="D3781" s="165"/>
    </row>
    <row r="3782" spans="4:4" x14ac:dyDescent="0.2">
      <c r="D3782" s="165"/>
    </row>
    <row r="3783" spans="4:4" x14ac:dyDescent="0.2">
      <c r="D3783" s="165"/>
    </row>
    <row r="3784" spans="4:4" x14ac:dyDescent="0.2">
      <c r="D3784" s="165"/>
    </row>
    <row r="3785" spans="4:4" x14ac:dyDescent="0.2">
      <c r="D3785" s="165"/>
    </row>
    <row r="3786" spans="4:4" x14ac:dyDescent="0.2">
      <c r="D3786" s="165"/>
    </row>
    <row r="3787" spans="4:4" x14ac:dyDescent="0.2">
      <c r="D3787" s="165"/>
    </row>
    <row r="3788" spans="4:4" x14ac:dyDescent="0.2">
      <c r="D3788" s="165"/>
    </row>
    <row r="3789" spans="4:4" x14ac:dyDescent="0.2">
      <c r="D3789" s="165"/>
    </row>
    <row r="3790" spans="4:4" x14ac:dyDescent="0.2">
      <c r="D3790" s="165"/>
    </row>
    <row r="3791" spans="4:4" x14ac:dyDescent="0.2">
      <c r="D3791" s="165"/>
    </row>
    <row r="3792" spans="4:4" x14ac:dyDescent="0.2">
      <c r="D3792" s="165"/>
    </row>
    <row r="3793" spans="4:4" x14ac:dyDescent="0.2">
      <c r="D3793" s="165"/>
    </row>
    <row r="3794" spans="4:4" x14ac:dyDescent="0.2">
      <c r="D3794" s="165"/>
    </row>
    <row r="3795" spans="4:4" x14ac:dyDescent="0.2">
      <c r="D3795" s="165"/>
    </row>
    <row r="3796" spans="4:4" x14ac:dyDescent="0.2">
      <c r="D3796" s="165"/>
    </row>
    <row r="3797" spans="4:4" x14ac:dyDescent="0.2">
      <c r="D3797" s="165"/>
    </row>
    <row r="3798" spans="4:4" x14ac:dyDescent="0.2">
      <c r="D3798" s="165"/>
    </row>
    <row r="3799" spans="4:4" x14ac:dyDescent="0.2">
      <c r="D3799" s="165"/>
    </row>
    <row r="3800" spans="4:4" x14ac:dyDescent="0.2">
      <c r="D3800" s="165"/>
    </row>
    <row r="3801" spans="4:4" x14ac:dyDescent="0.2">
      <c r="D3801" s="165"/>
    </row>
    <row r="3802" spans="4:4" x14ac:dyDescent="0.2">
      <c r="D3802" s="165"/>
    </row>
    <row r="3803" spans="4:4" x14ac:dyDescent="0.2">
      <c r="D3803" s="165"/>
    </row>
    <row r="3804" spans="4:4" x14ac:dyDescent="0.2">
      <c r="D3804" s="165"/>
    </row>
    <row r="3805" spans="4:4" x14ac:dyDescent="0.2">
      <c r="D3805" s="165"/>
    </row>
    <row r="3806" spans="4:4" x14ac:dyDescent="0.2">
      <c r="D3806" s="165"/>
    </row>
    <row r="3807" spans="4:4" x14ac:dyDescent="0.2">
      <c r="D3807" s="165"/>
    </row>
    <row r="3808" spans="4:4" x14ac:dyDescent="0.2">
      <c r="D3808" s="165"/>
    </row>
    <row r="3809" spans="4:4" x14ac:dyDescent="0.2">
      <c r="D3809" s="165"/>
    </row>
    <row r="3810" spans="4:4" x14ac:dyDescent="0.2">
      <c r="D3810" s="165"/>
    </row>
    <row r="3811" spans="4:4" x14ac:dyDescent="0.2">
      <c r="D3811" s="165"/>
    </row>
    <row r="3812" spans="4:4" x14ac:dyDescent="0.2">
      <c r="D3812" s="165"/>
    </row>
    <row r="3813" spans="4:4" x14ac:dyDescent="0.2">
      <c r="D3813" s="165"/>
    </row>
    <row r="3814" spans="4:4" x14ac:dyDescent="0.2">
      <c r="D3814" s="165"/>
    </row>
    <row r="3815" spans="4:4" x14ac:dyDescent="0.2">
      <c r="D3815" s="165"/>
    </row>
    <row r="3816" spans="4:4" x14ac:dyDescent="0.2">
      <c r="D3816" s="165"/>
    </row>
    <row r="3817" spans="4:4" x14ac:dyDescent="0.2">
      <c r="D3817" s="165"/>
    </row>
    <row r="3818" spans="4:4" x14ac:dyDescent="0.2">
      <c r="D3818" s="165"/>
    </row>
    <row r="3819" spans="4:4" x14ac:dyDescent="0.2">
      <c r="D3819" s="165"/>
    </row>
    <row r="3820" spans="4:4" x14ac:dyDescent="0.2">
      <c r="D3820" s="165"/>
    </row>
    <row r="3821" spans="4:4" x14ac:dyDescent="0.2">
      <c r="D3821" s="165"/>
    </row>
    <row r="3822" spans="4:4" x14ac:dyDescent="0.2">
      <c r="D3822" s="165"/>
    </row>
    <row r="3823" spans="4:4" x14ac:dyDescent="0.2">
      <c r="D3823" s="165"/>
    </row>
    <row r="3824" spans="4:4" x14ac:dyDescent="0.2">
      <c r="D3824" s="165"/>
    </row>
    <row r="3825" spans="4:4" x14ac:dyDescent="0.2">
      <c r="D3825" s="165"/>
    </row>
    <row r="3826" spans="4:4" x14ac:dyDescent="0.2">
      <c r="D3826" s="165"/>
    </row>
    <row r="3827" spans="4:4" x14ac:dyDescent="0.2">
      <c r="D3827" s="165"/>
    </row>
    <row r="3828" spans="4:4" x14ac:dyDescent="0.2">
      <c r="D3828" s="165"/>
    </row>
    <row r="3829" spans="4:4" x14ac:dyDescent="0.2">
      <c r="D3829" s="165"/>
    </row>
    <row r="3830" spans="4:4" x14ac:dyDescent="0.2">
      <c r="D3830" s="165"/>
    </row>
    <row r="3831" spans="4:4" x14ac:dyDescent="0.2">
      <c r="D3831" s="165"/>
    </row>
    <row r="3832" spans="4:4" x14ac:dyDescent="0.2">
      <c r="D3832" s="165"/>
    </row>
    <row r="3833" spans="4:4" x14ac:dyDescent="0.2">
      <c r="D3833" s="165"/>
    </row>
    <row r="3834" spans="4:4" x14ac:dyDescent="0.2">
      <c r="D3834" s="165"/>
    </row>
    <row r="3835" spans="4:4" x14ac:dyDescent="0.2">
      <c r="D3835" s="165"/>
    </row>
    <row r="3836" spans="4:4" x14ac:dyDescent="0.2">
      <c r="D3836" s="165"/>
    </row>
    <row r="3837" spans="4:4" x14ac:dyDescent="0.2">
      <c r="D3837" s="165"/>
    </row>
    <row r="3838" spans="4:4" x14ac:dyDescent="0.2">
      <c r="D3838" s="165"/>
    </row>
    <row r="3839" spans="4:4" x14ac:dyDescent="0.2">
      <c r="D3839" s="165"/>
    </row>
    <row r="3840" spans="4:4" x14ac:dyDescent="0.2">
      <c r="D3840" s="165"/>
    </row>
    <row r="3841" spans="4:4" x14ac:dyDescent="0.2">
      <c r="D3841" s="165"/>
    </row>
    <row r="3842" spans="4:4" x14ac:dyDescent="0.2">
      <c r="D3842" s="165"/>
    </row>
    <row r="3843" spans="4:4" x14ac:dyDescent="0.2">
      <c r="D3843" s="165"/>
    </row>
    <row r="3844" spans="4:4" x14ac:dyDescent="0.2">
      <c r="D3844" s="165"/>
    </row>
    <row r="3845" spans="4:4" x14ac:dyDescent="0.2">
      <c r="D3845" s="165"/>
    </row>
    <row r="3846" spans="4:4" x14ac:dyDescent="0.2">
      <c r="D3846" s="165"/>
    </row>
    <row r="3847" spans="4:4" x14ac:dyDescent="0.2">
      <c r="D3847" s="165"/>
    </row>
    <row r="3848" spans="4:4" x14ac:dyDescent="0.2">
      <c r="D3848" s="165"/>
    </row>
    <row r="3849" spans="4:4" x14ac:dyDescent="0.2">
      <c r="D3849" s="165"/>
    </row>
    <row r="3850" spans="4:4" x14ac:dyDescent="0.2">
      <c r="D3850" s="165"/>
    </row>
    <row r="3851" spans="4:4" x14ac:dyDescent="0.2">
      <c r="D3851" s="165"/>
    </row>
    <row r="3852" spans="4:4" x14ac:dyDescent="0.2">
      <c r="D3852" s="165"/>
    </row>
    <row r="3853" spans="4:4" x14ac:dyDescent="0.2">
      <c r="D3853" s="165"/>
    </row>
    <row r="3854" spans="4:4" x14ac:dyDescent="0.2">
      <c r="D3854" s="165"/>
    </row>
    <row r="3855" spans="4:4" x14ac:dyDescent="0.2">
      <c r="D3855" s="165"/>
    </row>
    <row r="3856" spans="4:4" x14ac:dyDescent="0.2">
      <c r="D3856" s="165"/>
    </row>
    <row r="3857" spans="4:4" x14ac:dyDescent="0.2">
      <c r="D3857" s="165"/>
    </row>
    <row r="3858" spans="4:4" x14ac:dyDescent="0.2">
      <c r="D3858" s="165"/>
    </row>
    <row r="3859" spans="4:4" x14ac:dyDescent="0.2">
      <c r="D3859" s="165"/>
    </row>
    <row r="3860" spans="4:4" x14ac:dyDescent="0.2">
      <c r="D3860" s="165"/>
    </row>
    <row r="3861" spans="4:4" x14ac:dyDescent="0.2">
      <c r="D3861" s="165"/>
    </row>
    <row r="3862" spans="4:4" x14ac:dyDescent="0.2">
      <c r="D3862" s="165"/>
    </row>
    <row r="3863" spans="4:4" x14ac:dyDescent="0.2">
      <c r="D3863" s="165"/>
    </row>
    <row r="3864" spans="4:4" x14ac:dyDescent="0.2">
      <c r="D3864" s="165"/>
    </row>
    <row r="3865" spans="4:4" x14ac:dyDescent="0.2">
      <c r="D3865" s="165"/>
    </row>
    <row r="3866" spans="4:4" x14ac:dyDescent="0.2">
      <c r="D3866" s="165"/>
    </row>
    <row r="3867" spans="4:4" x14ac:dyDescent="0.2">
      <c r="D3867" s="165"/>
    </row>
    <row r="3868" spans="4:4" x14ac:dyDescent="0.2">
      <c r="D3868" s="165"/>
    </row>
    <row r="3869" spans="4:4" x14ac:dyDescent="0.2">
      <c r="D3869" s="165"/>
    </row>
    <row r="3870" spans="4:4" x14ac:dyDescent="0.2">
      <c r="D3870" s="165"/>
    </row>
    <row r="3871" spans="4:4" x14ac:dyDescent="0.2">
      <c r="D3871" s="165"/>
    </row>
    <row r="3872" spans="4:4" x14ac:dyDescent="0.2">
      <c r="D3872" s="165"/>
    </row>
    <row r="3873" spans="4:4" x14ac:dyDescent="0.2">
      <c r="D3873" s="165"/>
    </row>
    <row r="3874" spans="4:4" x14ac:dyDescent="0.2">
      <c r="D3874" s="165"/>
    </row>
    <row r="3875" spans="4:4" x14ac:dyDescent="0.2">
      <c r="D3875" s="165"/>
    </row>
    <row r="3876" spans="4:4" x14ac:dyDescent="0.2">
      <c r="D3876" s="165"/>
    </row>
    <row r="3877" spans="4:4" x14ac:dyDescent="0.2">
      <c r="D3877" s="165"/>
    </row>
    <row r="3878" spans="4:4" x14ac:dyDescent="0.2">
      <c r="D3878" s="165"/>
    </row>
    <row r="3879" spans="4:4" x14ac:dyDescent="0.2">
      <c r="D3879" s="165"/>
    </row>
    <row r="3880" spans="4:4" x14ac:dyDescent="0.2">
      <c r="D3880" s="165"/>
    </row>
    <row r="3881" spans="4:4" x14ac:dyDescent="0.2">
      <c r="D3881" s="165"/>
    </row>
    <row r="3882" spans="4:4" x14ac:dyDescent="0.2">
      <c r="D3882" s="165"/>
    </row>
    <row r="3883" spans="4:4" x14ac:dyDescent="0.2">
      <c r="D3883" s="165"/>
    </row>
    <row r="3884" spans="4:4" x14ac:dyDescent="0.2">
      <c r="D3884" s="165"/>
    </row>
    <row r="3885" spans="4:4" x14ac:dyDescent="0.2">
      <c r="D3885" s="165"/>
    </row>
    <row r="3886" spans="4:4" x14ac:dyDescent="0.2">
      <c r="D3886" s="165"/>
    </row>
    <row r="3887" spans="4:4" x14ac:dyDescent="0.2">
      <c r="D3887" s="165"/>
    </row>
    <row r="3888" spans="4:4" x14ac:dyDescent="0.2">
      <c r="D3888" s="165"/>
    </row>
    <row r="3889" spans="4:4" x14ac:dyDescent="0.2">
      <c r="D3889" s="165"/>
    </row>
    <row r="3890" spans="4:4" x14ac:dyDescent="0.2">
      <c r="D3890" s="165"/>
    </row>
    <row r="3891" spans="4:4" x14ac:dyDescent="0.2">
      <c r="D3891" s="165"/>
    </row>
    <row r="3892" spans="4:4" x14ac:dyDescent="0.2">
      <c r="D3892" s="165"/>
    </row>
    <row r="3893" spans="4:4" x14ac:dyDescent="0.2">
      <c r="D3893" s="165"/>
    </row>
    <row r="3894" spans="4:4" x14ac:dyDescent="0.2">
      <c r="D3894" s="165"/>
    </row>
    <row r="3895" spans="4:4" x14ac:dyDescent="0.2">
      <c r="D3895" s="165"/>
    </row>
    <row r="3896" spans="4:4" x14ac:dyDescent="0.2">
      <c r="D3896" s="165"/>
    </row>
    <row r="3897" spans="4:4" x14ac:dyDescent="0.2">
      <c r="D3897" s="165"/>
    </row>
    <row r="3898" spans="4:4" x14ac:dyDescent="0.2">
      <c r="D3898" s="165"/>
    </row>
    <row r="3899" spans="4:4" x14ac:dyDescent="0.2">
      <c r="D3899" s="165"/>
    </row>
    <row r="3900" spans="4:4" x14ac:dyDescent="0.2">
      <c r="D3900" s="165"/>
    </row>
    <row r="3901" spans="4:4" x14ac:dyDescent="0.2">
      <c r="D3901" s="165"/>
    </row>
    <row r="3902" spans="4:4" x14ac:dyDescent="0.2">
      <c r="D3902" s="165"/>
    </row>
    <row r="3903" spans="4:4" x14ac:dyDescent="0.2">
      <c r="D3903" s="165"/>
    </row>
    <row r="3904" spans="4:4" x14ac:dyDescent="0.2">
      <c r="D3904" s="165"/>
    </row>
    <row r="3905" spans="4:4" x14ac:dyDescent="0.2">
      <c r="D3905" s="165"/>
    </row>
    <row r="3906" spans="4:4" x14ac:dyDescent="0.2">
      <c r="D3906" s="165"/>
    </row>
    <row r="3907" spans="4:4" x14ac:dyDescent="0.2">
      <c r="D3907" s="165"/>
    </row>
    <row r="3908" spans="4:4" x14ac:dyDescent="0.2">
      <c r="D3908" s="165"/>
    </row>
    <row r="3909" spans="4:4" x14ac:dyDescent="0.2">
      <c r="D3909" s="165"/>
    </row>
    <row r="3910" spans="4:4" x14ac:dyDescent="0.2">
      <c r="D3910" s="165"/>
    </row>
    <row r="3911" spans="4:4" x14ac:dyDescent="0.2">
      <c r="D3911" s="165"/>
    </row>
    <row r="3912" spans="4:4" x14ac:dyDescent="0.2">
      <c r="D3912" s="165"/>
    </row>
    <row r="3913" spans="4:4" x14ac:dyDescent="0.2">
      <c r="D3913" s="165"/>
    </row>
    <row r="3914" spans="4:4" x14ac:dyDescent="0.2">
      <c r="D3914" s="165"/>
    </row>
    <row r="3915" spans="4:4" x14ac:dyDescent="0.2">
      <c r="D3915" s="165"/>
    </row>
    <row r="3916" spans="4:4" x14ac:dyDescent="0.2">
      <c r="D3916" s="165"/>
    </row>
    <row r="3917" spans="4:4" x14ac:dyDescent="0.2">
      <c r="D3917" s="165"/>
    </row>
    <row r="3918" spans="4:4" x14ac:dyDescent="0.2">
      <c r="D3918" s="165"/>
    </row>
    <row r="3919" spans="4:4" x14ac:dyDescent="0.2">
      <c r="D3919" s="165"/>
    </row>
    <row r="3920" spans="4:4" x14ac:dyDescent="0.2">
      <c r="D3920" s="165"/>
    </row>
    <row r="3921" spans="4:4" x14ac:dyDescent="0.2">
      <c r="D3921" s="165"/>
    </row>
    <row r="3922" spans="4:4" x14ac:dyDescent="0.2">
      <c r="D3922" s="165"/>
    </row>
    <row r="3923" spans="4:4" x14ac:dyDescent="0.2">
      <c r="D3923" s="165"/>
    </row>
    <row r="3924" spans="4:4" x14ac:dyDescent="0.2">
      <c r="D3924" s="165"/>
    </row>
    <row r="3925" spans="4:4" x14ac:dyDescent="0.2">
      <c r="D3925" s="165"/>
    </row>
    <row r="3926" spans="4:4" x14ac:dyDescent="0.2">
      <c r="D3926" s="165"/>
    </row>
    <row r="3927" spans="4:4" x14ac:dyDescent="0.2">
      <c r="D3927" s="165"/>
    </row>
    <row r="3928" spans="4:4" x14ac:dyDescent="0.2">
      <c r="D3928" s="165"/>
    </row>
    <row r="3929" spans="4:4" x14ac:dyDescent="0.2">
      <c r="D3929" s="165"/>
    </row>
    <row r="3930" spans="4:4" x14ac:dyDescent="0.2">
      <c r="D3930" s="165"/>
    </row>
    <row r="3931" spans="4:4" x14ac:dyDescent="0.2">
      <c r="D3931" s="165"/>
    </row>
    <row r="3932" spans="4:4" x14ac:dyDescent="0.2">
      <c r="D3932" s="165"/>
    </row>
    <row r="3933" spans="4:4" x14ac:dyDescent="0.2">
      <c r="D3933" s="165"/>
    </row>
    <row r="3934" spans="4:4" x14ac:dyDescent="0.2">
      <c r="D3934" s="165"/>
    </row>
    <row r="3935" spans="4:4" x14ac:dyDescent="0.2">
      <c r="D3935" s="165"/>
    </row>
    <row r="3936" spans="4:4" x14ac:dyDescent="0.2">
      <c r="D3936" s="165"/>
    </row>
    <row r="3937" spans="4:4" x14ac:dyDescent="0.2">
      <c r="D3937" s="165"/>
    </row>
    <row r="3938" spans="4:4" x14ac:dyDescent="0.2">
      <c r="D3938" s="165"/>
    </row>
    <row r="3939" spans="4:4" x14ac:dyDescent="0.2">
      <c r="D3939" s="165"/>
    </row>
    <row r="3940" spans="4:4" x14ac:dyDescent="0.2">
      <c r="D3940" s="165"/>
    </row>
    <row r="3941" spans="4:4" x14ac:dyDescent="0.2">
      <c r="D3941" s="165"/>
    </row>
    <row r="3942" spans="4:4" x14ac:dyDescent="0.2">
      <c r="D3942" s="165"/>
    </row>
    <row r="3943" spans="4:4" x14ac:dyDescent="0.2">
      <c r="D3943" s="165"/>
    </row>
    <row r="3944" spans="4:4" x14ac:dyDescent="0.2">
      <c r="D3944" s="165"/>
    </row>
    <row r="3945" spans="4:4" x14ac:dyDescent="0.2">
      <c r="D3945" s="165"/>
    </row>
    <row r="3946" spans="4:4" x14ac:dyDescent="0.2">
      <c r="D3946" s="165"/>
    </row>
    <row r="3947" spans="4:4" x14ac:dyDescent="0.2">
      <c r="D3947" s="165"/>
    </row>
    <row r="3948" spans="4:4" x14ac:dyDescent="0.2">
      <c r="D3948" s="165"/>
    </row>
    <row r="3949" spans="4:4" x14ac:dyDescent="0.2">
      <c r="D3949" s="165"/>
    </row>
    <row r="3950" spans="4:4" x14ac:dyDescent="0.2">
      <c r="D3950" s="165"/>
    </row>
    <row r="3951" spans="4:4" x14ac:dyDescent="0.2">
      <c r="D3951" s="165"/>
    </row>
    <row r="3952" spans="4:4" x14ac:dyDescent="0.2">
      <c r="D3952" s="165"/>
    </row>
    <row r="3953" spans="4:4" x14ac:dyDescent="0.2">
      <c r="D3953" s="165"/>
    </row>
    <row r="3954" spans="4:4" x14ac:dyDescent="0.2">
      <c r="D3954" s="165"/>
    </row>
    <row r="3955" spans="4:4" x14ac:dyDescent="0.2">
      <c r="D3955" s="165"/>
    </row>
    <row r="3956" spans="4:4" x14ac:dyDescent="0.2">
      <c r="D3956" s="165"/>
    </row>
    <row r="3957" spans="4:4" x14ac:dyDescent="0.2">
      <c r="D3957" s="165"/>
    </row>
    <row r="3958" spans="4:4" x14ac:dyDescent="0.2">
      <c r="D3958" s="165"/>
    </row>
    <row r="3959" spans="4:4" x14ac:dyDescent="0.2">
      <c r="D3959" s="165"/>
    </row>
    <row r="3960" spans="4:4" x14ac:dyDescent="0.2">
      <c r="D3960" s="165"/>
    </row>
    <row r="3961" spans="4:4" x14ac:dyDescent="0.2">
      <c r="D3961" s="165"/>
    </row>
    <row r="3962" spans="4:4" x14ac:dyDescent="0.2">
      <c r="D3962" s="165"/>
    </row>
    <row r="3963" spans="4:4" x14ac:dyDescent="0.2">
      <c r="D3963" s="165"/>
    </row>
    <row r="3964" spans="4:4" x14ac:dyDescent="0.2">
      <c r="D3964" s="165"/>
    </row>
    <row r="3965" spans="4:4" x14ac:dyDescent="0.2">
      <c r="D3965" s="165"/>
    </row>
    <row r="3966" spans="4:4" x14ac:dyDescent="0.2">
      <c r="D3966" s="165"/>
    </row>
    <row r="3967" spans="4:4" x14ac:dyDescent="0.2">
      <c r="D3967" s="165"/>
    </row>
    <row r="3968" spans="4:4" x14ac:dyDescent="0.2">
      <c r="D3968" s="165"/>
    </row>
    <row r="3969" spans="4:4" x14ac:dyDescent="0.2">
      <c r="D3969" s="165"/>
    </row>
    <row r="3970" spans="4:4" x14ac:dyDescent="0.2">
      <c r="D3970" s="165"/>
    </row>
    <row r="3971" spans="4:4" x14ac:dyDescent="0.2">
      <c r="D3971" s="165"/>
    </row>
    <row r="3972" spans="4:4" x14ac:dyDescent="0.2">
      <c r="D3972" s="165"/>
    </row>
    <row r="3973" spans="4:4" x14ac:dyDescent="0.2">
      <c r="D3973" s="165"/>
    </row>
    <row r="3974" spans="4:4" x14ac:dyDescent="0.2">
      <c r="D3974" s="165"/>
    </row>
    <row r="3975" spans="4:4" x14ac:dyDescent="0.2">
      <c r="D3975" s="165"/>
    </row>
    <row r="3976" spans="4:4" x14ac:dyDescent="0.2">
      <c r="D3976" s="165"/>
    </row>
    <row r="3977" spans="4:4" x14ac:dyDescent="0.2">
      <c r="D3977" s="165"/>
    </row>
    <row r="3978" spans="4:4" x14ac:dyDescent="0.2">
      <c r="D3978" s="165"/>
    </row>
    <row r="3979" spans="4:4" x14ac:dyDescent="0.2">
      <c r="D3979" s="165"/>
    </row>
    <row r="3980" spans="4:4" x14ac:dyDescent="0.2">
      <c r="D3980" s="165"/>
    </row>
    <row r="3981" spans="4:4" x14ac:dyDescent="0.2">
      <c r="D3981" s="165"/>
    </row>
    <row r="3982" spans="4:4" x14ac:dyDescent="0.2">
      <c r="D3982" s="165"/>
    </row>
    <row r="3983" spans="4:4" x14ac:dyDescent="0.2">
      <c r="D3983" s="165"/>
    </row>
    <row r="3984" spans="4:4" x14ac:dyDescent="0.2">
      <c r="D3984" s="165"/>
    </row>
    <row r="3985" spans="4:4" x14ac:dyDescent="0.2">
      <c r="D3985" s="165"/>
    </row>
    <row r="3986" spans="4:4" x14ac:dyDescent="0.2">
      <c r="D3986" s="165"/>
    </row>
    <row r="3987" spans="4:4" x14ac:dyDescent="0.2">
      <c r="D3987" s="165"/>
    </row>
    <row r="3988" spans="4:4" x14ac:dyDescent="0.2">
      <c r="D3988" s="165"/>
    </row>
    <row r="3989" spans="4:4" x14ac:dyDescent="0.2">
      <c r="D3989" s="165"/>
    </row>
    <row r="3990" spans="4:4" x14ac:dyDescent="0.2">
      <c r="D3990" s="165"/>
    </row>
    <row r="3991" spans="4:4" x14ac:dyDescent="0.2">
      <c r="D3991" s="165"/>
    </row>
    <row r="3992" spans="4:4" x14ac:dyDescent="0.2">
      <c r="D3992" s="165"/>
    </row>
    <row r="3993" spans="4:4" x14ac:dyDescent="0.2">
      <c r="D3993" s="165"/>
    </row>
    <row r="3994" spans="4:4" x14ac:dyDescent="0.2">
      <c r="D3994" s="165"/>
    </row>
    <row r="3995" spans="4:4" x14ac:dyDescent="0.2">
      <c r="D3995" s="165"/>
    </row>
    <row r="3996" spans="4:4" x14ac:dyDescent="0.2">
      <c r="D3996" s="165"/>
    </row>
    <row r="3997" spans="4:4" x14ac:dyDescent="0.2">
      <c r="D3997" s="165"/>
    </row>
    <row r="3998" spans="4:4" x14ac:dyDescent="0.2">
      <c r="D3998" s="165"/>
    </row>
    <row r="3999" spans="4:4" x14ac:dyDescent="0.2">
      <c r="D3999" s="165"/>
    </row>
    <row r="4000" spans="4:4" x14ac:dyDescent="0.2">
      <c r="D4000" s="165"/>
    </row>
    <row r="4001" spans="4:4" x14ac:dyDescent="0.2">
      <c r="D4001" s="165"/>
    </row>
    <row r="4002" spans="4:4" x14ac:dyDescent="0.2">
      <c r="D4002" s="165"/>
    </row>
    <row r="4003" spans="4:4" x14ac:dyDescent="0.2">
      <c r="D4003" s="165"/>
    </row>
    <row r="4004" spans="4:4" x14ac:dyDescent="0.2">
      <c r="D4004" s="165"/>
    </row>
    <row r="4005" spans="4:4" x14ac:dyDescent="0.2">
      <c r="D4005" s="165"/>
    </row>
    <row r="4006" spans="4:4" x14ac:dyDescent="0.2">
      <c r="D4006" s="165"/>
    </row>
    <row r="4007" spans="4:4" x14ac:dyDescent="0.2">
      <c r="D4007" s="165"/>
    </row>
    <row r="4008" spans="4:4" x14ac:dyDescent="0.2">
      <c r="D4008" s="165"/>
    </row>
    <row r="4009" spans="4:4" x14ac:dyDescent="0.2">
      <c r="D4009" s="165"/>
    </row>
    <row r="4010" spans="4:4" x14ac:dyDescent="0.2">
      <c r="D4010" s="165"/>
    </row>
    <row r="4011" spans="4:4" x14ac:dyDescent="0.2">
      <c r="D4011" s="165"/>
    </row>
    <row r="4012" spans="4:4" x14ac:dyDescent="0.2">
      <c r="D4012" s="165"/>
    </row>
    <row r="4013" spans="4:4" x14ac:dyDescent="0.2">
      <c r="D4013" s="165"/>
    </row>
    <row r="4014" spans="4:4" x14ac:dyDescent="0.2">
      <c r="D4014" s="165"/>
    </row>
    <row r="4015" spans="4:4" x14ac:dyDescent="0.2">
      <c r="D4015" s="165"/>
    </row>
    <row r="4016" spans="4:4" x14ac:dyDescent="0.2">
      <c r="D4016" s="165"/>
    </row>
    <row r="4017" spans="4:4" x14ac:dyDescent="0.2">
      <c r="D4017" s="165"/>
    </row>
    <row r="4018" spans="4:4" x14ac:dyDescent="0.2">
      <c r="D4018" s="165"/>
    </row>
    <row r="4019" spans="4:4" x14ac:dyDescent="0.2">
      <c r="D4019" s="165"/>
    </row>
    <row r="4020" spans="4:4" x14ac:dyDescent="0.2">
      <c r="D4020" s="165"/>
    </row>
    <row r="4021" spans="4:4" x14ac:dyDescent="0.2">
      <c r="D4021" s="165"/>
    </row>
    <row r="4022" spans="4:4" x14ac:dyDescent="0.2">
      <c r="D4022" s="165"/>
    </row>
    <row r="4023" spans="4:4" x14ac:dyDescent="0.2">
      <c r="D4023" s="165"/>
    </row>
    <row r="4024" spans="4:4" x14ac:dyDescent="0.2">
      <c r="D4024" s="165"/>
    </row>
    <row r="4025" spans="4:4" x14ac:dyDescent="0.2">
      <c r="D4025" s="165"/>
    </row>
    <row r="4026" spans="4:4" x14ac:dyDescent="0.2">
      <c r="D4026" s="165"/>
    </row>
    <row r="4027" spans="4:4" x14ac:dyDescent="0.2">
      <c r="D4027" s="165"/>
    </row>
    <row r="4028" spans="4:4" x14ac:dyDescent="0.2">
      <c r="D4028" s="165"/>
    </row>
    <row r="4029" spans="4:4" x14ac:dyDescent="0.2">
      <c r="D4029" s="165"/>
    </row>
    <row r="4030" spans="4:4" x14ac:dyDescent="0.2">
      <c r="D4030" s="165"/>
    </row>
    <row r="4031" spans="4:4" x14ac:dyDescent="0.2">
      <c r="D4031" s="165"/>
    </row>
    <row r="4032" spans="4:4" x14ac:dyDescent="0.2">
      <c r="D4032" s="165"/>
    </row>
    <row r="4033" spans="4:4" x14ac:dyDescent="0.2">
      <c r="D4033" s="165"/>
    </row>
    <row r="4034" spans="4:4" x14ac:dyDescent="0.2">
      <c r="D4034" s="165"/>
    </row>
    <row r="4035" spans="4:4" x14ac:dyDescent="0.2">
      <c r="D4035" s="165"/>
    </row>
    <row r="4036" spans="4:4" x14ac:dyDescent="0.2">
      <c r="D4036" s="165"/>
    </row>
    <row r="4037" spans="4:4" x14ac:dyDescent="0.2">
      <c r="D4037" s="165"/>
    </row>
    <row r="4038" spans="4:4" x14ac:dyDescent="0.2">
      <c r="D4038" s="165"/>
    </row>
    <row r="4039" spans="4:4" x14ac:dyDescent="0.2">
      <c r="D4039" s="165"/>
    </row>
    <row r="4040" spans="4:4" x14ac:dyDescent="0.2">
      <c r="D4040" s="165"/>
    </row>
    <row r="4041" spans="4:4" x14ac:dyDescent="0.2">
      <c r="D4041" s="165"/>
    </row>
    <row r="4042" spans="4:4" x14ac:dyDescent="0.2">
      <c r="D4042" s="165"/>
    </row>
    <row r="4043" spans="4:4" x14ac:dyDescent="0.2">
      <c r="D4043" s="165"/>
    </row>
    <row r="4044" spans="4:4" x14ac:dyDescent="0.2">
      <c r="D4044" s="165"/>
    </row>
    <row r="4045" spans="4:4" x14ac:dyDescent="0.2">
      <c r="D4045" s="165"/>
    </row>
    <row r="4046" spans="4:4" x14ac:dyDescent="0.2">
      <c r="D4046" s="165"/>
    </row>
    <row r="4047" spans="4:4" x14ac:dyDescent="0.2">
      <c r="D4047" s="165"/>
    </row>
    <row r="4048" spans="4:4" x14ac:dyDescent="0.2">
      <c r="D4048" s="165"/>
    </row>
    <row r="4049" spans="4:4" x14ac:dyDescent="0.2">
      <c r="D4049" s="165"/>
    </row>
    <row r="4050" spans="4:4" x14ac:dyDescent="0.2">
      <c r="D4050" s="165"/>
    </row>
    <row r="4051" spans="4:4" x14ac:dyDescent="0.2">
      <c r="D4051" s="165"/>
    </row>
    <row r="4052" spans="4:4" x14ac:dyDescent="0.2">
      <c r="D4052" s="165"/>
    </row>
    <row r="4053" spans="4:4" x14ac:dyDescent="0.2">
      <c r="D4053" s="165"/>
    </row>
    <row r="4054" spans="4:4" x14ac:dyDescent="0.2">
      <c r="D4054" s="165"/>
    </row>
    <row r="4055" spans="4:4" x14ac:dyDescent="0.2">
      <c r="D4055" s="165"/>
    </row>
    <row r="4056" spans="4:4" x14ac:dyDescent="0.2">
      <c r="D4056" s="165"/>
    </row>
    <row r="4057" spans="4:4" x14ac:dyDescent="0.2">
      <c r="D4057" s="165"/>
    </row>
    <row r="4058" spans="4:4" x14ac:dyDescent="0.2">
      <c r="D4058" s="165"/>
    </row>
    <row r="4059" spans="4:4" x14ac:dyDescent="0.2">
      <c r="D4059" s="165"/>
    </row>
    <row r="4060" spans="4:4" x14ac:dyDescent="0.2">
      <c r="D4060" s="165"/>
    </row>
    <row r="4061" spans="4:4" x14ac:dyDescent="0.2">
      <c r="D4061" s="165"/>
    </row>
    <row r="4062" spans="4:4" x14ac:dyDescent="0.2">
      <c r="D4062" s="165"/>
    </row>
    <row r="4063" spans="4:4" x14ac:dyDescent="0.2">
      <c r="D4063" s="165"/>
    </row>
    <row r="4064" spans="4:4" x14ac:dyDescent="0.2">
      <c r="D4064" s="165"/>
    </row>
    <row r="4065" spans="4:4" x14ac:dyDescent="0.2">
      <c r="D4065" s="165"/>
    </row>
    <row r="4066" spans="4:4" x14ac:dyDescent="0.2">
      <c r="D4066" s="165"/>
    </row>
    <row r="4067" spans="4:4" x14ac:dyDescent="0.2">
      <c r="D4067" s="165"/>
    </row>
    <row r="4068" spans="4:4" x14ac:dyDescent="0.2">
      <c r="D4068" s="165"/>
    </row>
    <row r="4069" spans="4:4" x14ac:dyDescent="0.2">
      <c r="D4069" s="165"/>
    </row>
    <row r="4070" spans="4:4" x14ac:dyDescent="0.2">
      <c r="D4070" s="165"/>
    </row>
    <row r="4071" spans="4:4" x14ac:dyDescent="0.2">
      <c r="D4071" s="165"/>
    </row>
    <row r="4072" spans="4:4" x14ac:dyDescent="0.2">
      <c r="D4072" s="165"/>
    </row>
    <row r="4073" spans="4:4" x14ac:dyDescent="0.2">
      <c r="D4073" s="165"/>
    </row>
    <row r="4074" spans="4:4" x14ac:dyDescent="0.2">
      <c r="D4074" s="165"/>
    </row>
    <row r="4075" spans="4:4" x14ac:dyDescent="0.2">
      <c r="D4075" s="165"/>
    </row>
    <row r="4076" spans="4:4" x14ac:dyDescent="0.2">
      <c r="D4076" s="165"/>
    </row>
    <row r="4077" spans="4:4" x14ac:dyDescent="0.2">
      <c r="D4077" s="165"/>
    </row>
    <row r="4078" spans="4:4" x14ac:dyDescent="0.2">
      <c r="D4078" s="165"/>
    </row>
    <row r="4079" spans="4:4" x14ac:dyDescent="0.2">
      <c r="D4079" s="165"/>
    </row>
    <row r="4080" spans="4:4" x14ac:dyDescent="0.2">
      <c r="D4080" s="165"/>
    </row>
    <row r="4081" spans="4:4" x14ac:dyDescent="0.2">
      <c r="D4081" s="165"/>
    </row>
    <row r="4082" spans="4:4" x14ac:dyDescent="0.2">
      <c r="D4082" s="165"/>
    </row>
    <row r="4083" spans="4:4" x14ac:dyDescent="0.2">
      <c r="D4083" s="165"/>
    </row>
    <row r="4084" spans="4:4" x14ac:dyDescent="0.2">
      <c r="D4084" s="165"/>
    </row>
    <row r="4085" spans="4:4" x14ac:dyDescent="0.2">
      <c r="D4085" s="165"/>
    </row>
    <row r="4086" spans="4:4" x14ac:dyDescent="0.2">
      <c r="D4086" s="165"/>
    </row>
    <row r="4087" spans="4:4" x14ac:dyDescent="0.2">
      <c r="D4087" s="165"/>
    </row>
    <row r="4088" spans="4:4" x14ac:dyDescent="0.2">
      <c r="D4088" s="165"/>
    </row>
    <row r="4089" spans="4:4" x14ac:dyDescent="0.2">
      <c r="D4089" s="165"/>
    </row>
    <row r="4090" spans="4:4" x14ac:dyDescent="0.2">
      <c r="D4090" s="165"/>
    </row>
    <row r="4091" spans="4:4" x14ac:dyDescent="0.2">
      <c r="D4091" s="165"/>
    </row>
    <row r="4092" spans="4:4" x14ac:dyDescent="0.2">
      <c r="D4092" s="165"/>
    </row>
    <row r="4093" spans="4:4" x14ac:dyDescent="0.2">
      <c r="D4093" s="165"/>
    </row>
    <row r="4094" spans="4:4" x14ac:dyDescent="0.2">
      <c r="D4094" s="165"/>
    </row>
    <row r="4095" spans="4:4" x14ac:dyDescent="0.2">
      <c r="D4095" s="165"/>
    </row>
    <row r="4096" spans="4:4" x14ac:dyDescent="0.2">
      <c r="D4096" s="165"/>
    </row>
    <row r="4097" spans="4:4" x14ac:dyDescent="0.2">
      <c r="D4097" s="165"/>
    </row>
    <row r="4098" spans="4:4" x14ac:dyDescent="0.2">
      <c r="D4098" s="165"/>
    </row>
    <row r="4099" spans="4:4" x14ac:dyDescent="0.2">
      <c r="D4099" s="165"/>
    </row>
    <row r="4100" spans="4:4" x14ac:dyDescent="0.2">
      <c r="D4100" s="165"/>
    </row>
    <row r="4101" spans="4:4" x14ac:dyDescent="0.2">
      <c r="D4101" s="165"/>
    </row>
    <row r="4102" spans="4:4" x14ac:dyDescent="0.2">
      <c r="D4102" s="165"/>
    </row>
    <row r="4103" spans="4:4" x14ac:dyDescent="0.2">
      <c r="D4103" s="165"/>
    </row>
    <row r="4104" spans="4:4" x14ac:dyDescent="0.2">
      <c r="D4104" s="165"/>
    </row>
    <row r="4105" spans="4:4" x14ac:dyDescent="0.2">
      <c r="D4105" s="165"/>
    </row>
    <row r="4106" spans="4:4" x14ac:dyDescent="0.2">
      <c r="D4106" s="165"/>
    </row>
    <row r="4107" spans="4:4" x14ac:dyDescent="0.2">
      <c r="D4107" s="165"/>
    </row>
    <row r="4108" spans="4:4" x14ac:dyDescent="0.2">
      <c r="D4108" s="165"/>
    </row>
    <row r="4109" spans="4:4" x14ac:dyDescent="0.2">
      <c r="D4109" s="165"/>
    </row>
    <row r="4110" spans="4:4" x14ac:dyDescent="0.2">
      <c r="D4110" s="165"/>
    </row>
    <row r="4111" spans="4:4" x14ac:dyDescent="0.2">
      <c r="D4111" s="165"/>
    </row>
    <row r="4112" spans="4:4" x14ac:dyDescent="0.2">
      <c r="D4112" s="165"/>
    </row>
    <row r="4113" spans="4:4" x14ac:dyDescent="0.2">
      <c r="D4113" s="165"/>
    </row>
    <row r="4114" spans="4:4" x14ac:dyDescent="0.2">
      <c r="D4114" s="165"/>
    </row>
    <row r="4115" spans="4:4" x14ac:dyDescent="0.2">
      <c r="D4115" s="165"/>
    </row>
    <row r="4116" spans="4:4" x14ac:dyDescent="0.2">
      <c r="D4116" s="165"/>
    </row>
    <row r="4117" spans="4:4" x14ac:dyDescent="0.2">
      <c r="D4117" s="165"/>
    </row>
    <row r="4118" spans="4:4" x14ac:dyDescent="0.2">
      <c r="D4118" s="165"/>
    </row>
    <row r="4119" spans="4:4" x14ac:dyDescent="0.2">
      <c r="D4119" s="165"/>
    </row>
    <row r="4120" spans="4:4" x14ac:dyDescent="0.2">
      <c r="D4120" s="165"/>
    </row>
    <row r="4121" spans="4:4" x14ac:dyDescent="0.2">
      <c r="D4121" s="165"/>
    </row>
    <row r="4122" spans="4:4" x14ac:dyDescent="0.2">
      <c r="D4122" s="165"/>
    </row>
    <row r="4123" spans="4:4" x14ac:dyDescent="0.2">
      <c r="D4123" s="165"/>
    </row>
    <row r="4124" spans="4:4" x14ac:dyDescent="0.2">
      <c r="D4124" s="165"/>
    </row>
    <row r="4125" spans="4:4" x14ac:dyDescent="0.2">
      <c r="D4125" s="165"/>
    </row>
    <row r="4126" spans="4:4" x14ac:dyDescent="0.2">
      <c r="D4126" s="165"/>
    </row>
    <row r="4127" spans="4:4" x14ac:dyDescent="0.2">
      <c r="D4127" s="165"/>
    </row>
    <row r="4128" spans="4:4" x14ac:dyDescent="0.2">
      <c r="D4128" s="165"/>
    </row>
    <row r="4129" spans="4:4" x14ac:dyDescent="0.2">
      <c r="D4129" s="165"/>
    </row>
    <row r="4130" spans="4:4" x14ac:dyDescent="0.2">
      <c r="D4130" s="165"/>
    </row>
    <row r="4131" spans="4:4" x14ac:dyDescent="0.2">
      <c r="D4131" s="165"/>
    </row>
    <row r="4132" spans="4:4" x14ac:dyDescent="0.2">
      <c r="D4132" s="165"/>
    </row>
    <row r="4133" spans="4:4" x14ac:dyDescent="0.2">
      <c r="D4133" s="165"/>
    </row>
    <row r="4134" spans="4:4" x14ac:dyDescent="0.2">
      <c r="D4134" s="165"/>
    </row>
    <row r="4135" spans="4:4" x14ac:dyDescent="0.2">
      <c r="D4135" s="165"/>
    </row>
    <row r="4136" spans="4:4" x14ac:dyDescent="0.2">
      <c r="D4136" s="165"/>
    </row>
    <row r="4137" spans="4:4" x14ac:dyDescent="0.2">
      <c r="D4137" s="165"/>
    </row>
    <row r="4138" spans="4:4" x14ac:dyDescent="0.2">
      <c r="D4138" s="165"/>
    </row>
    <row r="4139" spans="4:4" x14ac:dyDescent="0.2">
      <c r="D4139" s="165"/>
    </row>
    <row r="4140" spans="4:4" x14ac:dyDescent="0.2">
      <c r="D4140" s="165"/>
    </row>
    <row r="4141" spans="4:4" x14ac:dyDescent="0.2">
      <c r="D4141" s="165"/>
    </row>
    <row r="4142" spans="4:4" x14ac:dyDescent="0.2">
      <c r="D4142" s="165"/>
    </row>
    <row r="4143" spans="4:4" x14ac:dyDescent="0.2">
      <c r="D4143" s="165"/>
    </row>
    <row r="4144" spans="4:4" x14ac:dyDescent="0.2">
      <c r="D4144" s="165"/>
    </row>
    <row r="4145" spans="4:4" x14ac:dyDescent="0.2">
      <c r="D4145" s="165"/>
    </row>
    <row r="4146" spans="4:4" x14ac:dyDescent="0.2">
      <c r="D4146" s="165"/>
    </row>
    <row r="4147" spans="4:4" x14ac:dyDescent="0.2">
      <c r="D4147" s="165"/>
    </row>
    <row r="4148" spans="4:4" x14ac:dyDescent="0.2">
      <c r="D4148" s="165"/>
    </row>
    <row r="4149" spans="4:4" x14ac:dyDescent="0.2">
      <c r="D4149" s="165"/>
    </row>
    <row r="4150" spans="4:4" x14ac:dyDescent="0.2">
      <c r="D4150" s="165"/>
    </row>
    <row r="4151" spans="4:4" x14ac:dyDescent="0.2">
      <c r="D4151" s="165"/>
    </row>
    <row r="4152" spans="4:4" x14ac:dyDescent="0.2">
      <c r="D4152" s="165"/>
    </row>
    <row r="4153" spans="4:4" x14ac:dyDescent="0.2">
      <c r="D4153" s="165"/>
    </row>
    <row r="4154" spans="4:4" x14ac:dyDescent="0.2">
      <c r="D4154" s="165"/>
    </row>
    <row r="4155" spans="4:4" x14ac:dyDescent="0.2">
      <c r="D4155" s="165"/>
    </row>
    <row r="4156" spans="4:4" x14ac:dyDescent="0.2">
      <c r="D4156" s="165"/>
    </row>
    <row r="4157" spans="4:4" x14ac:dyDescent="0.2">
      <c r="D4157" s="165"/>
    </row>
    <row r="4158" spans="4:4" x14ac:dyDescent="0.2">
      <c r="D4158" s="165"/>
    </row>
    <row r="4159" spans="4:4" x14ac:dyDescent="0.2">
      <c r="D4159" s="165"/>
    </row>
    <row r="4160" spans="4:4" x14ac:dyDescent="0.2">
      <c r="D4160" s="165"/>
    </row>
    <row r="4161" spans="4:4" x14ac:dyDescent="0.2">
      <c r="D4161" s="165"/>
    </row>
    <row r="4162" spans="4:4" x14ac:dyDescent="0.2">
      <c r="D4162" s="165"/>
    </row>
    <row r="4163" spans="4:4" x14ac:dyDescent="0.2">
      <c r="D4163" s="165"/>
    </row>
    <row r="4164" spans="4:4" x14ac:dyDescent="0.2">
      <c r="D4164" s="165"/>
    </row>
    <row r="4165" spans="4:4" x14ac:dyDescent="0.2">
      <c r="D4165" s="165"/>
    </row>
    <row r="4166" spans="4:4" x14ac:dyDescent="0.2">
      <c r="D4166" s="165"/>
    </row>
    <row r="4167" spans="4:4" x14ac:dyDescent="0.2">
      <c r="D4167" s="165"/>
    </row>
    <row r="4168" spans="4:4" x14ac:dyDescent="0.2">
      <c r="D4168" s="165"/>
    </row>
    <row r="4169" spans="4:4" x14ac:dyDescent="0.2">
      <c r="D4169" s="165"/>
    </row>
    <row r="4170" spans="4:4" x14ac:dyDescent="0.2">
      <c r="D4170" s="165"/>
    </row>
    <row r="4171" spans="4:4" x14ac:dyDescent="0.2">
      <c r="D4171" s="165"/>
    </row>
    <row r="4172" spans="4:4" x14ac:dyDescent="0.2">
      <c r="D4172" s="165"/>
    </row>
    <row r="4173" spans="4:4" x14ac:dyDescent="0.2">
      <c r="D4173" s="165"/>
    </row>
    <row r="4174" spans="4:4" x14ac:dyDescent="0.2">
      <c r="D4174" s="165"/>
    </row>
    <row r="4175" spans="4:4" x14ac:dyDescent="0.2">
      <c r="D4175" s="165"/>
    </row>
    <row r="4176" spans="4:4" x14ac:dyDescent="0.2">
      <c r="D4176" s="165"/>
    </row>
    <row r="4177" spans="4:4" x14ac:dyDescent="0.2">
      <c r="D4177" s="165"/>
    </row>
    <row r="4178" spans="4:4" x14ac:dyDescent="0.2">
      <c r="D4178" s="165"/>
    </row>
    <row r="4179" spans="4:4" x14ac:dyDescent="0.2">
      <c r="D4179" s="165"/>
    </row>
    <row r="4180" spans="4:4" x14ac:dyDescent="0.2">
      <c r="D4180" s="165"/>
    </row>
    <row r="4181" spans="4:4" x14ac:dyDescent="0.2">
      <c r="D4181" s="165"/>
    </row>
    <row r="4182" spans="4:4" x14ac:dyDescent="0.2">
      <c r="D4182" s="165"/>
    </row>
    <row r="4183" spans="4:4" x14ac:dyDescent="0.2">
      <c r="D4183" s="165"/>
    </row>
    <row r="4184" spans="4:4" x14ac:dyDescent="0.2">
      <c r="D4184" s="165"/>
    </row>
    <row r="4185" spans="4:4" x14ac:dyDescent="0.2">
      <c r="D4185" s="165"/>
    </row>
    <row r="4186" spans="4:4" x14ac:dyDescent="0.2">
      <c r="D4186" s="165"/>
    </row>
    <row r="4187" spans="4:4" x14ac:dyDescent="0.2">
      <c r="D4187" s="165"/>
    </row>
    <row r="4188" spans="4:4" x14ac:dyDescent="0.2">
      <c r="D4188" s="165"/>
    </row>
    <row r="4189" spans="4:4" x14ac:dyDescent="0.2">
      <c r="D4189" s="165"/>
    </row>
    <row r="4190" spans="4:4" x14ac:dyDescent="0.2">
      <c r="D4190" s="165"/>
    </row>
    <row r="4191" spans="4:4" x14ac:dyDescent="0.2">
      <c r="D4191" s="165"/>
    </row>
    <row r="4192" spans="4:4" x14ac:dyDescent="0.2">
      <c r="D4192" s="165"/>
    </row>
    <row r="4193" spans="4:4" x14ac:dyDescent="0.2">
      <c r="D4193" s="165"/>
    </row>
    <row r="4194" spans="4:4" x14ac:dyDescent="0.2">
      <c r="D4194" s="165"/>
    </row>
    <row r="4195" spans="4:4" x14ac:dyDescent="0.2">
      <c r="D4195" s="165"/>
    </row>
    <row r="4196" spans="4:4" x14ac:dyDescent="0.2">
      <c r="D4196" s="165"/>
    </row>
    <row r="4197" spans="4:4" x14ac:dyDescent="0.2">
      <c r="D4197" s="165"/>
    </row>
    <row r="4198" spans="4:4" x14ac:dyDescent="0.2">
      <c r="D4198" s="165"/>
    </row>
    <row r="4199" spans="4:4" x14ac:dyDescent="0.2">
      <c r="D4199" s="165"/>
    </row>
    <row r="4200" spans="4:4" x14ac:dyDescent="0.2">
      <c r="D4200" s="165"/>
    </row>
    <row r="4201" spans="4:4" x14ac:dyDescent="0.2">
      <c r="D4201" s="165"/>
    </row>
    <row r="4202" spans="4:4" x14ac:dyDescent="0.2">
      <c r="D4202" s="165"/>
    </row>
    <row r="4203" spans="4:4" x14ac:dyDescent="0.2">
      <c r="D4203" s="165"/>
    </row>
    <row r="4204" spans="4:4" x14ac:dyDescent="0.2">
      <c r="D4204" s="165"/>
    </row>
    <row r="4205" spans="4:4" x14ac:dyDescent="0.2">
      <c r="D4205" s="165"/>
    </row>
    <row r="4206" spans="4:4" x14ac:dyDescent="0.2">
      <c r="D4206" s="165"/>
    </row>
    <row r="4207" spans="4:4" x14ac:dyDescent="0.2">
      <c r="D4207" s="165"/>
    </row>
    <row r="4208" spans="4:4" x14ac:dyDescent="0.2">
      <c r="D4208" s="165"/>
    </row>
    <row r="4209" spans="4:4" x14ac:dyDescent="0.2">
      <c r="D4209" s="165"/>
    </row>
    <row r="4210" spans="4:4" x14ac:dyDescent="0.2">
      <c r="D4210" s="165"/>
    </row>
    <row r="4211" spans="4:4" x14ac:dyDescent="0.2">
      <c r="D4211" s="165"/>
    </row>
    <row r="4212" spans="4:4" x14ac:dyDescent="0.2">
      <c r="D4212" s="165"/>
    </row>
    <row r="4213" spans="4:4" x14ac:dyDescent="0.2">
      <c r="D4213" s="165"/>
    </row>
    <row r="4214" spans="4:4" x14ac:dyDescent="0.2">
      <c r="D4214" s="165"/>
    </row>
    <row r="4215" spans="4:4" x14ac:dyDescent="0.2">
      <c r="D4215" s="165"/>
    </row>
    <row r="4216" spans="4:4" x14ac:dyDescent="0.2">
      <c r="D4216" s="165"/>
    </row>
    <row r="4217" spans="4:4" x14ac:dyDescent="0.2">
      <c r="D4217" s="165"/>
    </row>
    <row r="4218" spans="4:4" x14ac:dyDescent="0.2">
      <c r="D4218" s="165"/>
    </row>
    <row r="4219" spans="4:4" x14ac:dyDescent="0.2">
      <c r="D4219" s="165"/>
    </row>
    <row r="4220" spans="4:4" x14ac:dyDescent="0.2">
      <c r="D4220" s="165"/>
    </row>
    <row r="4221" spans="4:4" x14ac:dyDescent="0.2">
      <c r="D4221" s="165"/>
    </row>
    <row r="4222" spans="4:4" x14ac:dyDescent="0.2">
      <c r="D4222" s="165"/>
    </row>
    <row r="4223" spans="4:4" x14ac:dyDescent="0.2">
      <c r="D4223" s="165"/>
    </row>
    <row r="4224" spans="4:4" x14ac:dyDescent="0.2">
      <c r="D4224" s="165"/>
    </row>
    <row r="4225" spans="4:4" x14ac:dyDescent="0.2">
      <c r="D4225" s="165"/>
    </row>
    <row r="4226" spans="4:4" x14ac:dyDescent="0.2">
      <c r="D4226" s="165"/>
    </row>
    <row r="4227" spans="4:4" x14ac:dyDescent="0.2">
      <c r="D4227" s="165"/>
    </row>
    <row r="4228" spans="4:4" x14ac:dyDescent="0.2">
      <c r="D4228" s="165"/>
    </row>
    <row r="4229" spans="4:4" x14ac:dyDescent="0.2">
      <c r="D4229" s="165"/>
    </row>
    <row r="4230" spans="4:4" x14ac:dyDescent="0.2">
      <c r="D4230" s="165"/>
    </row>
    <row r="4231" spans="4:4" x14ac:dyDescent="0.2">
      <c r="D4231" s="165"/>
    </row>
    <row r="4232" spans="4:4" x14ac:dyDescent="0.2">
      <c r="D4232" s="165"/>
    </row>
    <row r="4233" spans="4:4" x14ac:dyDescent="0.2">
      <c r="D4233" s="165"/>
    </row>
    <row r="4234" spans="4:4" x14ac:dyDescent="0.2">
      <c r="D4234" s="165"/>
    </row>
    <row r="4235" spans="4:4" x14ac:dyDescent="0.2">
      <c r="D4235" s="165"/>
    </row>
    <row r="4236" spans="4:4" x14ac:dyDescent="0.2">
      <c r="D4236" s="165"/>
    </row>
    <row r="4237" spans="4:4" x14ac:dyDescent="0.2">
      <c r="D4237" s="165"/>
    </row>
    <row r="4238" spans="4:4" x14ac:dyDescent="0.2">
      <c r="D4238" s="165"/>
    </row>
    <row r="4239" spans="4:4" x14ac:dyDescent="0.2">
      <c r="D4239" s="165"/>
    </row>
    <row r="4240" spans="4:4" x14ac:dyDescent="0.2">
      <c r="D4240" s="165"/>
    </row>
    <row r="4241" spans="4:4" x14ac:dyDescent="0.2">
      <c r="D4241" s="165"/>
    </row>
    <row r="4242" spans="4:4" x14ac:dyDescent="0.2">
      <c r="D4242" s="165"/>
    </row>
    <row r="4243" spans="4:4" x14ac:dyDescent="0.2">
      <c r="D4243" s="165"/>
    </row>
    <row r="4244" spans="4:4" x14ac:dyDescent="0.2">
      <c r="D4244" s="165"/>
    </row>
    <row r="4245" spans="4:4" x14ac:dyDescent="0.2">
      <c r="D4245" s="165"/>
    </row>
    <row r="4246" spans="4:4" x14ac:dyDescent="0.2">
      <c r="D4246" s="165"/>
    </row>
    <row r="4247" spans="4:4" x14ac:dyDescent="0.2">
      <c r="D4247" s="165"/>
    </row>
    <row r="4248" spans="4:4" x14ac:dyDescent="0.2">
      <c r="D4248" s="165"/>
    </row>
    <row r="4249" spans="4:4" x14ac:dyDescent="0.2">
      <c r="D4249" s="165"/>
    </row>
    <row r="4250" spans="4:4" x14ac:dyDescent="0.2">
      <c r="D4250" s="165"/>
    </row>
    <row r="4251" spans="4:4" x14ac:dyDescent="0.2">
      <c r="D4251" s="165"/>
    </row>
    <row r="4252" spans="4:4" x14ac:dyDescent="0.2">
      <c r="D4252" s="165"/>
    </row>
    <row r="4253" spans="4:4" x14ac:dyDescent="0.2">
      <c r="D4253" s="165"/>
    </row>
    <row r="4254" spans="4:4" x14ac:dyDescent="0.2">
      <c r="D4254" s="165"/>
    </row>
    <row r="4255" spans="4:4" x14ac:dyDescent="0.2">
      <c r="D4255" s="165"/>
    </row>
    <row r="4256" spans="4:4" x14ac:dyDescent="0.2">
      <c r="D4256" s="165"/>
    </row>
    <row r="4257" spans="4:4" x14ac:dyDescent="0.2">
      <c r="D4257" s="165"/>
    </row>
    <row r="4258" spans="4:4" x14ac:dyDescent="0.2">
      <c r="D4258" s="165"/>
    </row>
    <row r="4259" spans="4:4" x14ac:dyDescent="0.2">
      <c r="D4259" s="165"/>
    </row>
    <row r="4260" spans="4:4" x14ac:dyDescent="0.2">
      <c r="D4260" s="165"/>
    </row>
    <row r="4261" spans="4:4" x14ac:dyDescent="0.2">
      <c r="D4261" s="165"/>
    </row>
    <row r="4262" spans="4:4" x14ac:dyDescent="0.2">
      <c r="D4262" s="165"/>
    </row>
    <row r="4263" spans="4:4" x14ac:dyDescent="0.2">
      <c r="D4263" s="165"/>
    </row>
    <row r="4264" spans="4:4" x14ac:dyDescent="0.2">
      <c r="D4264" s="165"/>
    </row>
    <row r="4265" spans="4:4" x14ac:dyDescent="0.2">
      <c r="D4265" s="165"/>
    </row>
    <row r="4266" spans="4:4" x14ac:dyDescent="0.2">
      <c r="D4266" s="165"/>
    </row>
    <row r="4267" spans="4:4" x14ac:dyDescent="0.2">
      <c r="D4267" s="165"/>
    </row>
    <row r="4268" spans="4:4" x14ac:dyDescent="0.2">
      <c r="D4268" s="165"/>
    </row>
    <row r="4269" spans="4:4" x14ac:dyDescent="0.2">
      <c r="D4269" s="165"/>
    </row>
    <row r="4270" spans="4:4" x14ac:dyDescent="0.2">
      <c r="D4270" s="165"/>
    </row>
    <row r="4271" spans="4:4" x14ac:dyDescent="0.2">
      <c r="D4271" s="165"/>
    </row>
    <row r="4272" spans="4:4" x14ac:dyDescent="0.2">
      <c r="D4272" s="165"/>
    </row>
    <row r="4273" spans="4:4" x14ac:dyDescent="0.2">
      <c r="D4273" s="165"/>
    </row>
    <row r="4274" spans="4:4" x14ac:dyDescent="0.2">
      <c r="D4274" s="165"/>
    </row>
    <row r="4275" spans="4:4" x14ac:dyDescent="0.2">
      <c r="D4275" s="165"/>
    </row>
    <row r="4276" spans="4:4" x14ac:dyDescent="0.2">
      <c r="D4276" s="165"/>
    </row>
    <row r="4277" spans="4:4" x14ac:dyDescent="0.2">
      <c r="D4277" s="165"/>
    </row>
    <row r="4278" spans="4:4" x14ac:dyDescent="0.2">
      <c r="D4278" s="165"/>
    </row>
    <row r="4279" spans="4:4" x14ac:dyDescent="0.2">
      <c r="D4279" s="165"/>
    </row>
    <row r="4280" spans="4:4" x14ac:dyDescent="0.2">
      <c r="D4280" s="165"/>
    </row>
    <row r="4281" spans="4:4" x14ac:dyDescent="0.2">
      <c r="D4281" s="165"/>
    </row>
    <row r="4282" spans="4:4" x14ac:dyDescent="0.2">
      <c r="D4282" s="165"/>
    </row>
    <row r="4283" spans="4:4" x14ac:dyDescent="0.2">
      <c r="D4283" s="165"/>
    </row>
    <row r="4284" spans="4:4" x14ac:dyDescent="0.2">
      <c r="D4284" s="165"/>
    </row>
    <row r="4285" spans="4:4" x14ac:dyDescent="0.2">
      <c r="D4285" s="165"/>
    </row>
    <row r="4286" spans="4:4" x14ac:dyDescent="0.2">
      <c r="D4286" s="165"/>
    </row>
    <row r="4287" spans="4:4" x14ac:dyDescent="0.2">
      <c r="D4287" s="165"/>
    </row>
    <row r="4288" spans="4:4" x14ac:dyDescent="0.2">
      <c r="D4288" s="165"/>
    </row>
    <row r="4289" spans="4:4" x14ac:dyDescent="0.2">
      <c r="D4289" s="165"/>
    </row>
    <row r="4290" spans="4:4" x14ac:dyDescent="0.2">
      <c r="D4290" s="165"/>
    </row>
    <row r="4291" spans="4:4" x14ac:dyDescent="0.2">
      <c r="D4291" s="165"/>
    </row>
    <row r="4292" spans="4:4" x14ac:dyDescent="0.2">
      <c r="D4292" s="165"/>
    </row>
    <row r="4293" spans="4:4" x14ac:dyDescent="0.2">
      <c r="D4293" s="165"/>
    </row>
    <row r="4294" spans="4:4" x14ac:dyDescent="0.2">
      <c r="D4294" s="165"/>
    </row>
    <row r="4295" spans="4:4" x14ac:dyDescent="0.2">
      <c r="D4295" s="165"/>
    </row>
    <row r="4296" spans="4:4" x14ac:dyDescent="0.2">
      <c r="D4296" s="165"/>
    </row>
    <row r="4297" spans="4:4" x14ac:dyDescent="0.2">
      <c r="D4297" s="165"/>
    </row>
    <row r="4298" spans="4:4" x14ac:dyDescent="0.2">
      <c r="D4298" s="165"/>
    </row>
    <row r="4299" spans="4:4" x14ac:dyDescent="0.2">
      <c r="D4299" s="165"/>
    </row>
    <row r="4300" spans="4:4" x14ac:dyDescent="0.2">
      <c r="D4300" s="165"/>
    </row>
    <row r="4301" spans="4:4" x14ac:dyDescent="0.2">
      <c r="D4301" s="165"/>
    </row>
    <row r="4302" spans="4:4" x14ac:dyDescent="0.2">
      <c r="D4302" s="165"/>
    </row>
    <row r="4303" spans="4:4" x14ac:dyDescent="0.2">
      <c r="D4303" s="165"/>
    </row>
    <row r="4304" spans="4:4" x14ac:dyDescent="0.2">
      <c r="D4304" s="165"/>
    </row>
    <row r="4305" spans="4:4" x14ac:dyDescent="0.2">
      <c r="D4305" s="165"/>
    </row>
    <row r="4306" spans="4:4" x14ac:dyDescent="0.2">
      <c r="D4306" s="165"/>
    </row>
    <row r="4307" spans="4:4" x14ac:dyDescent="0.2">
      <c r="D4307" s="165"/>
    </row>
    <row r="4308" spans="4:4" x14ac:dyDescent="0.2">
      <c r="D4308" s="165"/>
    </row>
    <row r="4309" spans="4:4" x14ac:dyDescent="0.2">
      <c r="D4309" s="165"/>
    </row>
    <row r="4310" spans="4:4" x14ac:dyDescent="0.2">
      <c r="D4310" s="165"/>
    </row>
    <row r="4311" spans="4:4" x14ac:dyDescent="0.2">
      <c r="D4311" s="165"/>
    </row>
    <row r="4312" spans="4:4" x14ac:dyDescent="0.2">
      <c r="D4312" s="165"/>
    </row>
    <row r="4313" spans="4:4" x14ac:dyDescent="0.2">
      <c r="D4313" s="165"/>
    </row>
    <row r="4314" spans="4:4" x14ac:dyDescent="0.2">
      <c r="D4314" s="165"/>
    </row>
    <row r="4315" spans="4:4" x14ac:dyDescent="0.2">
      <c r="D4315" s="165"/>
    </row>
    <row r="4316" spans="4:4" x14ac:dyDescent="0.2">
      <c r="D4316" s="165"/>
    </row>
    <row r="4317" spans="4:4" x14ac:dyDescent="0.2">
      <c r="D4317" s="165"/>
    </row>
    <row r="4318" spans="4:4" x14ac:dyDescent="0.2">
      <c r="D4318" s="165"/>
    </row>
    <row r="4319" spans="4:4" x14ac:dyDescent="0.2">
      <c r="D4319" s="165"/>
    </row>
    <row r="4320" spans="4:4" x14ac:dyDescent="0.2">
      <c r="D4320" s="165"/>
    </row>
    <row r="4321" spans="4:4" x14ac:dyDescent="0.2">
      <c r="D4321" s="165"/>
    </row>
    <row r="4322" spans="4:4" x14ac:dyDescent="0.2">
      <c r="D4322" s="165"/>
    </row>
    <row r="4323" spans="4:4" x14ac:dyDescent="0.2">
      <c r="D4323" s="165"/>
    </row>
    <row r="4324" spans="4:4" x14ac:dyDescent="0.2">
      <c r="D4324" s="165"/>
    </row>
    <row r="4325" spans="4:4" x14ac:dyDescent="0.2">
      <c r="D4325" s="165"/>
    </row>
    <row r="4326" spans="4:4" x14ac:dyDescent="0.2">
      <c r="D4326" s="165"/>
    </row>
    <row r="4327" spans="4:4" x14ac:dyDescent="0.2">
      <c r="D4327" s="165"/>
    </row>
    <row r="4328" spans="4:4" x14ac:dyDescent="0.2">
      <c r="D4328" s="165"/>
    </row>
    <row r="4329" spans="4:4" x14ac:dyDescent="0.2">
      <c r="D4329" s="165"/>
    </row>
    <row r="4330" spans="4:4" x14ac:dyDescent="0.2">
      <c r="D4330" s="165"/>
    </row>
    <row r="4331" spans="4:4" x14ac:dyDescent="0.2">
      <c r="D4331" s="165"/>
    </row>
    <row r="4332" spans="4:4" x14ac:dyDescent="0.2">
      <c r="D4332" s="165"/>
    </row>
    <row r="4333" spans="4:4" x14ac:dyDescent="0.2">
      <c r="D4333" s="165"/>
    </row>
    <row r="4334" spans="4:4" x14ac:dyDescent="0.2">
      <c r="D4334" s="165"/>
    </row>
    <row r="4335" spans="4:4" x14ac:dyDescent="0.2">
      <c r="D4335" s="165"/>
    </row>
    <row r="4336" spans="4:4" x14ac:dyDescent="0.2">
      <c r="D4336" s="165"/>
    </row>
    <row r="4337" spans="4:4" x14ac:dyDescent="0.2">
      <c r="D4337" s="165"/>
    </row>
    <row r="4338" spans="4:4" x14ac:dyDescent="0.2">
      <c r="D4338" s="165"/>
    </row>
    <row r="4339" spans="4:4" x14ac:dyDescent="0.2">
      <c r="D4339" s="165"/>
    </row>
    <row r="4340" spans="4:4" x14ac:dyDescent="0.2">
      <c r="D4340" s="165"/>
    </row>
    <row r="4341" spans="4:4" x14ac:dyDescent="0.2">
      <c r="D4341" s="165"/>
    </row>
    <row r="4342" spans="4:4" x14ac:dyDescent="0.2">
      <c r="D4342" s="165"/>
    </row>
    <row r="4343" spans="4:4" x14ac:dyDescent="0.2">
      <c r="D4343" s="165"/>
    </row>
    <row r="4344" spans="4:4" x14ac:dyDescent="0.2">
      <c r="D4344" s="165"/>
    </row>
    <row r="4345" spans="4:4" x14ac:dyDescent="0.2">
      <c r="D4345" s="165"/>
    </row>
    <row r="4346" spans="4:4" x14ac:dyDescent="0.2">
      <c r="D4346" s="165"/>
    </row>
    <row r="4347" spans="4:4" x14ac:dyDescent="0.2">
      <c r="D4347" s="165"/>
    </row>
    <row r="4348" spans="4:4" x14ac:dyDescent="0.2">
      <c r="D4348" s="165"/>
    </row>
    <row r="4349" spans="4:4" x14ac:dyDescent="0.2">
      <c r="D4349" s="165"/>
    </row>
    <row r="4350" spans="4:4" x14ac:dyDescent="0.2">
      <c r="D4350" s="165"/>
    </row>
    <row r="4351" spans="4:4" x14ac:dyDescent="0.2">
      <c r="D4351" s="165"/>
    </row>
    <row r="4352" spans="4:4" x14ac:dyDescent="0.2">
      <c r="D4352" s="165"/>
    </row>
    <row r="4353" spans="4:4" x14ac:dyDescent="0.2">
      <c r="D4353" s="165"/>
    </row>
    <row r="4354" spans="4:4" x14ac:dyDescent="0.2">
      <c r="D4354" s="165"/>
    </row>
    <row r="4355" spans="4:4" x14ac:dyDescent="0.2">
      <c r="D4355" s="165"/>
    </row>
    <row r="4356" spans="4:4" x14ac:dyDescent="0.2">
      <c r="D4356" s="165"/>
    </row>
    <row r="4357" spans="4:4" x14ac:dyDescent="0.2">
      <c r="D4357" s="165"/>
    </row>
    <row r="4358" spans="4:4" x14ac:dyDescent="0.2">
      <c r="D4358" s="165"/>
    </row>
    <row r="4359" spans="4:4" x14ac:dyDescent="0.2">
      <c r="D4359" s="165"/>
    </row>
    <row r="4360" spans="4:4" x14ac:dyDescent="0.2">
      <c r="D4360" s="165"/>
    </row>
    <row r="4361" spans="4:4" x14ac:dyDescent="0.2">
      <c r="D4361" s="165"/>
    </row>
    <row r="4362" spans="4:4" x14ac:dyDescent="0.2">
      <c r="D4362" s="165"/>
    </row>
    <row r="4363" spans="4:4" x14ac:dyDescent="0.2">
      <c r="D4363" s="165"/>
    </row>
    <row r="4364" spans="4:4" x14ac:dyDescent="0.2">
      <c r="D4364" s="165"/>
    </row>
    <row r="4365" spans="4:4" x14ac:dyDescent="0.2">
      <c r="D4365" s="165"/>
    </row>
    <row r="4366" spans="4:4" x14ac:dyDescent="0.2">
      <c r="D4366" s="165"/>
    </row>
    <row r="4367" spans="4:4" x14ac:dyDescent="0.2">
      <c r="D4367" s="165"/>
    </row>
    <row r="4368" spans="4:4" x14ac:dyDescent="0.2">
      <c r="D4368" s="165"/>
    </row>
    <row r="4369" spans="4:4" x14ac:dyDescent="0.2">
      <c r="D4369" s="165"/>
    </row>
    <row r="4370" spans="4:4" x14ac:dyDescent="0.2">
      <c r="D4370" s="165"/>
    </row>
    <row r="4371" spans="4:4" x14ac:dyDescent="0.2">
      <c r="D4371" s="165"/>
    </row>
    <row r="4372" spans="4:4" x14ac:dyDescent="0.2">
      <c r="D4372" s="165"/>
    </row>
    <row r="4373" spans="4:4" x14ac:dyDescent="0.2">
      <c r="D4373" s="165"/>
    </row>
    <row r="4374" spans="4:4" x14ac:dyDescent="0.2">
      <c r="D4374" s="165"/>
    </row>
    <row r="4375" spans="4:4" x14ac:dyDescent="0.2">
      <c r="D4375" s="165"/>
    </row>
    <row r="4376" spans="4:4" x14ac:dyDescent="0.2">
      <c r="D4376" s="165"/>
    </row>
    <row r="4377" spans="4:4" x14ac:dyDescent="0.2">
      <c r="D4377" s="165"/>
    </row>
    <row r="4378" spans="4:4" x14ac:dyDescent="0.2">
      <c r="D4378" s="165"/>
    </row>
    <row r="4379" spans="4:4" x14ac:dyDescent="0.2">
      <c r="D4379" s="165"/>
    </row>
    <row r="4380" spans="4:4" x14ac:dyDescent="0.2">
      <c r="D4380" s="165"/>
    </row>
    <row r="4381" spans="4:4" x14ac:dyDescent="0.2">
      <c r="D4381" s="165"/>
    </row>
    <row r="4382" spans="4:4" x14ac:dyDescent="0.2">
      <c r="D4382" s="165"/>
    </row>
    <row r="4383" spans="4:4" x14ac:dyDescent="0.2">
      <c r="D4383" s="165"/>
    </row>
    <row r="4384" spans="4:4" x14ac:dyDescent="0.2">
      <c r="D4384" s="165"/>
    </row>
    <row r="4385" spans="4:4" x14ac:dyDescent="0.2">
      <c r="D4385" s="165"/>
    </row>
    <row r="4386" spans="4:4" x14ac:dyDescent="0.2">
      <c r="D4386" s="165"/>
    </row>
    <row r="4387" spans="4:4" x14ac:dyDescent="0.2">
      <c r="D4387" s="165"/>
    </row>
    <row r="4388" spans="4:4" x14ac:dyDescent="0.2">
      <c r="D4388" s="165"/>
    </row>
    <row r="4389" spans="4:4" x14ac:dyDescent="0.2">
      <c r="D4389" s="165"/>
    </row>
    <row r="4390" spans="4:4" x14ac:dyDescent="0.2">
      <c r="D4390" s="165"/>
    </row>
    <row r="4391" spans="4:4" x14ac:dyDescent="0.2">
      <c r="D4391" s="165"/>
    </row>
    <row r="4392" spans="4:4" x14ac:dyDescent="0.2">
      <c r="D4392" s="165"/>
    </row>
    <row r="4393" spans="4:4" x14ac:dyDescent="0.2">
      <c r="D4393" s="165"/>
    </row>
    <row r="4394" spans="4:4" x14ac:dyDescent="0.2">
      <c r="D4394" s="165"/>
    </row>
    <row r="4395" spans="4:4" x14ac:dyDescent="0.2">
      <c r="D4395" s="165"/>
    </row>
    <row r="4396" spans="4:4" x14ac:dyDescent="0.2">
      <c r="D4396" s="165"/>
    </row>
    <row r="4397" spans="4:4" x14ac:dyDescent="0.2">
      <c r="D4397" s="165"/>
    </row>
    <row r="4398" spans="4:4" x14ac:dyDescent="0.2">
      <c r="D4398" s="165"/>
    </row>
    <row r="4399" spans="4:4" x14ac:dyDescent="0.2">
      <c r="D4399" s="165"/>
    </row>
    <row r="4400" spans="4:4" x14ac:dyDescent="0.2">
      <c r="D4400" s="165"/>
    </row>
    <row r="4401" spans="4:4" x14ac:dyDescent="0.2">
      <c r="D4401" s="165"/>
    </row>
    <row r="4402" spans="4:4" x14ac:dyDescent="0.2">
      <c r="D4402" s="165"/>
    </row>
    <row r="4403" spans="4:4" x14ac:dyDescent="0.2">
      <c r="D4403" s="165"/>
    </row>
    <row r="4404" spans="4:4" x14ac:dyDescent="0.2">
      <c r="D4404" s="165"/>
    </row>
    <row r="4405" spans="4:4" x14ac:dyDescent="0.2">
      <c r="D4405" s="165"/>
    </row>
    <row r="4406" spans="4:4" x14ac:dyDescent="0.2">
      <c r="D4406" s="165"/>
    </row>
    <row r="4407" spans="4:4" x14ac:dyDescent="0.2">
      <c r="D4407" s="165"/>
    </row>
    <row r="4408" spans="4:4" x14ac:dyDescent="0.2">
      <c r="D4408" s="165"/>
    </row>
    <row r="4409" spans="4:4" x14ac:dyDescent="0.2">
      <c r="D4409" s="165"/>
    </row>
    <row r="4410" spans="4:4" x14ac:dyDescent="0.2">
      <c r="D4410" s="165"/>
    </row>
    <row r="4411" spans="4:4" x14ac:dyDescent="0.2">
      <c r="D4411" s="165"/>
    </row>
    <row r="4412" spans="4:4" x14ac:dyDescent="0.2">
      <c r="D4412" s="165"/>
    </row>
    <row r="4413" spans="4:4" x14ac:dyDescent="0.2">
      <c r="D4413" s="165"/>
    </row>
    <row r="4414" spans="4:4" x14ac:dyDescent="0.2">
      <c r="D4414" s="165"/>
    </row>
    <row r="4415" spans="4:4" x14ac:dyDescent="0.2">
      <c r="D4415" s="165"/>
    </row>
    <row r="4416" spans="4:4" x14ac:dyDescent="0.2">
      <c r="D4416" s="165"/>
    </row>
    <row r="4417" spans="4:4" x14ac:dyDescent="0.2">
      <c r="D4417" s="165"/>
    </row>
    <row r="4418" spans="4:4" x14ac:dyDescent="0.2">
      <c r="D4418" s="165"/>
    </row>
    <row r="4419" spans="4:4" x14ac:dyDescent="0.2">
      <c r="D4419" s="165"/>
    </row>
    <row r="4420" spans="4:4" x14ac:dyDescent="0.2">
      <c r="D4420" s="165"/>
    </row>
    <row r="4421" spans="4:4" x14ac:dyDescent="0.2">
      <c r="D4421" s="165"/>
    </row>
    <row r="4422" spans="4:4" x14ac:dyDescent="0.2">
      <c r="D4422" s="165"/>
    </row>
    <row r="4423" spans="4:4" x14ac:dyDescent="0.2">
      <c r="D4423" s="165"/>
    </row>
    <row r="4424" spans="4:4" x14ac:dyDescent="0.2">
      <c r="D4424" s="165"/>
    </row>
    <row r="4425" spans="4:4" x14ac:dyDescent="0.2">
      <c r="D4425" s="165"/>
    </row>
    <row r="4426" spans="4:4" x14ac:dyDescent="0.2">
      <c r="D4426" s="165"/>
    </row>
    <row r="4427" spans="4:4" x14ac:dyDescent="0.2">
      <c r="D4427" s="165"/>
    </row>
    <row r="4428" spans="4:4" x14ac:dyDescent="0.2">
      <c r="D4428" s="165"/>
    </row>
    <row r="4429" spans="4:4" x14ac:dyDescent="0.2">
      <c r="D4429" s="165"/>
    </row>
    <row r="4430" spans="4:4" x14ac:dyDescent="0.2">
      <c r="D4430" s="165"/>
    </row>
    <row r="4431" spans="4:4" x14ac:dyDescent="0.2">
      <c r="D4431" s="165"/>
    </row>
    <row r="4432" spans="4:4" x14ac:dyDescent="0.2">
      <c r="D4432" s="165"/>
    </row>
    <row r="4433" spans="4:4" x14ac:dyDescent="0.2">
      <c r="D4433" s="165"/>
    </row>
    <row r="4434" spans="4:4" x14ac:dyDescent="0.2">
      <c r="D4434" s="165"/>
    </row>
    <row r="4435" spans="4:4" x14ac:dyDescent="0.2">
      <c r="D4435" s="165"/>
    </row>
    <row r="4436" spans="4:4" x14ac:dyDescent="0.2">
      <c r="D4436" s="165"/>
    </row>
    <row r="4437" spans="4:4" x14ac:dyDescent="0.2">
      <c r="D4437" s="165"/>
    </row>
    <row r="4438" spans="4:4" x14ac:dyDescent="0.2">
      <c r="D4438" s="165"/>
    </row>
    <row r="4439" spans="4:4" x14ac:dyDescent="0.2">
      <c r="D4439" s="165"/>
    </row>
    <row r="4440" spans="4:4" x14ac:dyDescent="0.2">
      <c r="D4440" s="165"/>
    </row>
    <row r="4441" spans="4:4" x14ac:dyDescent="0.2">
      <c r="D4441" s="165"/>
    </row>
    <row r="4442" spans="4:4" x14ac:dyDescent="0.2">
      <c r="D4442" s="165"/>
    </row>
    <row r="4443" spans="4:4" x14ac:dyDescent="0.2">
      <c r="D4443" s="165"/>
    </row>
    <row r="4444" spans="4:4" x14ac:dyDescent="0.2">
      <c r="D4444" s="165"/>
    </row>
    <row r="4445" spans="4:4" x14ac:dyDescent="0.2">
      <c r="D4445" s="165"/>
    </row>
    <row r="4446" spans="4:4" x14ac:dyDescent="0.2">
      <c r="D4446" s="165"/>
    </row>
    <row r="4447" spans="4:4" x14ac:dyDescent="0.2">
      <c r="D4447" s="165"/>
    </row>
    <row r="4448" spans="4:4" x14ac:dyDescent="0.2">
      <c r="D4448" s="165"/>
    </row>
    <row r="4449" spans="4:4" x14ac:dyDescent="0.2">
      <c r="D4449" s="165"/>
    </row>
    <row r="4450" spans="4:4" x14ac:dyDescent="0.2">
      <c r="D4450" s="165"/>
    </row>
    <row r="4451" spans="4:4" x14ac:dyDescent="0.2">
      <c r="D4451" s="165"/>
    </row>
    <row r="4452" spans="4:4" x14ac:dyDescent="0.2">
      <c r="D4452" s="165"/>
    </row>
    <row r="4453" spans="4:4" x14ac:dyDescent="0.2">
      <c r="D4453" s="165"/>
    </row>
    <row r="4454" spans="4:4" x14ac:dyDescent="0.2">
      <c r="D4454" s="165"/>
    </row>
    <row r="4455" spans="4:4" x14ac:dyDescent="0.2">
      <c r="D4455" s="165"/>
    </row>
    <row r="4456" spans="4:4" x14ac:dyDescent="0.2">
      <c r="D4456" s="165"/>
    </row>
    <row r="4457" spans="4:4" x14ac:dyDescent="0.2">
      <c r="D4457" s="165"/>
    </row>
    <row r="4458" spans="4:4" x14ac:dyDescent="0.2">
      <c r="D4458" s="165"/>
    </row>
    <row r="4459" spans="4:4" x14ac:dyDescent="0.2">
      <c r="D4459" s="165"/>
    </row>
    <row r="4460" spans="4:4" x14ac:dyDescent="0.2">
      <c r="D4460" s="165"/>
    </row>
    <row r="4461" spans="4:4" x14ac:dyDescent="0.2">
      <c r="D4461" s="165"/>
    </row>
    <row r="4462" spans="4:4" x14ac:dyDescent="0.2">
      <c r="D4462" s="165"/>
    </row>
    <row r="4463" spans="4:4" x14ac:dyDescent="0.2">
      <c r="D4463" s="165"/>
    </row>
    <row r="4464" spans="4:4" x14ac:dyDescent="0.2">
      <c r="D4464" s="165"/>
    </row>
    <row r="4465" spans="4:4" x14ac:dyDescent="0.2">
      <c r="D4465" s="165"/>
    </row>
    <row r="4466" spans="4:4" x14ac:dyDescent="0.2">
      <c r="D4466" s="165"/>
    </row>
    <row r="4467" spans="4:4" x14ac:dyDescent="0.2">
      <c r="D4467" s="165"/>
    </row>
    <row r="4468" spans="4:4" x14ac:dyDescent="0.2">
      <c r="D4468" s="165"/>
    </row>
    <row r="4469" spans="4:4" x14ac:dyDescent="0.2">
      <c r="D4469" s="165"/>
    </row>
    <row r="4470" spans="4:4" x14ac:dyDescent="0.2">
      <c r="D4470" s="165"/>
    </row>
    <row r="4471" spans="4:4" x14ac:dyDescent="0.2">
      <c r="D4471" s="165"/>
    </row>
    <row r="4472" spans="4:4" x14ac:dyDescent="0.2">
      <c r="D4472" s="165"/>
    </row>
    <row r="4473" spans="4:4" x14ac:dyDescent="0.2">
      <c r="D4473" s="165"/>
    </row>
    <row r="4474" spans="4:4" x14ac:dyDescent="0.2">
      <c r="D4474" s="165"/>
    </row>
    <row r="4475" spans="4:4" x14ac:dyDescent="0.2">
      <c r="D4475" s="165"/>
    </row>
    <row r="4476" spans="4:4" x14ac:dyDescent="0.2">
      <c r="D4476" s="165"/>
    </row>
    <row r="4477" spans="4:4" x14ac:dyDescent="0.2">
      <c r="D4477" s="165"/>
    </row>
    <row r="4478" spans="4:4" x14ac:dyDescent="0.2">
      <c r="D4478" s="165"/>
    </row>
    <row r="4479" spans="4:4" x14ac:dyDescent="0.2">
      <c r="D4479" s="165"/>
    </row>
    <row r="4480" spans="4:4" x14ac:dyDescent="0.2">
      <c r="D4480" s="165"/>
    </row>
    <row r="4481" spans="4:4" x14ac:dyDescent="0.2">
      <c r="D4481" s="165"/>
    </row>
    <row r="4482" spans="4:4" x14ac:dyDescent="0.2">
      <c r="D4482" s="165"/>
    </row>
    <row r="4483" spans="4:4" x14ac:dyDescent="0.2">
      <c r="D4483" s="165"/>
    </row>
    <row r="4484" spans="4:4" x14ac:dyDescent="0.2">
      <c r="D4484" s="165"/>
    </row>
    <row r="4485" spans="4:4" x14ac:dyDescent="0.2">
      <c r="D4485" s="165"/>
    </row>
    <row r="4486" spans="4:4" x14ac:dyDescent="0.2">
      <c r="D4486" s="165"/>
    </row>
    <row r="4487" spans="4:4" x14ac:dyDescent="0.2">
      <c r="D4487" s="165"/>
    </row>
    <row r="4488" spans="4:4" x14ac:dyDescent="0.2">
      <c r="D4488" s="165"/>
    </row>
    <row r="4489" spans="4:4" x14ac:dyDescent="0.2">
      <c r="D4489" s="165"/>
    </row>
    <row r="4490" spans="4:4" x14ac:dyDescent="0.2">
      <c r="D4490" s="165"/>
    </row>
    <row r="4491" spans="4:4" x14ac:dyDescent="0.2">
      <c r="D4491" s="165"/>
    </row>
    <row r="4492" spans="4:4" x14ac:dyDescent="0.2">
      <c r="D4492" s="165"/>
    </row>
    <row r="4493" spans="4:4" x14ac:dyDescent="0.2">
      <c r="D4493" s="165"/>
    </row>
    <row r="4494" spans="4:4" x14ac:dyDescent="0.2">
      <c r="D4494" s="165"/>
    </row>
    <row r="4495" spans="4:4" x14ac:dyDescent="0.2">
      <c r="D4495" s="165"/>
    </row>
    <row r="4496" spans="4:4" x14ac:dyDescent="0.2">
      <c r="D4496" s="165"/>
    </row>
    <row r="4497" spans="4:4" x14ac:dyDescent="0.2">
      <c r="D4497" s="165"/>
    </row>
    <row r="4498" spans="4:4" x14ac:dyDescent="0.2">
      <c r="D4498" s="165"/>
    </row>
    <row r="4499" spans="4:4" x14ac:dyDescent="0.2">
      <c r="D4499" s="165"/>
    </row>
    <row r="4500" spans="4:4" x14ac:dyDescent="0.2">
      <c r="D4500" s="165"/>
    </row>
    <row r="4501" spans="4:4" x14ac:dyDescent="0.2">
      <c r="D4501" s="165"/>
    </row>
    <row r="4502" spans="4:4" x14ac:dyDescent="0.2">
      <c r="D4502" s="165"/>
    </row>
    <row r="4503" spans="4:4" x14ac:dyDescent="0.2">
      <c r="D4503" s="165"/>
    </row>
    <row r="4504" spans="4:4" x14ac:dyDescent="0.2">
      <c r="D4504" s="165"/>
    </row>
    <row r="4505" spans="4:4" x14ac:dyDescent="0.2">
      <c r="D4505" s="165"/>
    </row>
    <row r="4506" spans="4:4" x14ac:dyDescent="0.2">
      <c r="D4506" s="165"/>
    </row>
    <row r="4507" spans="4:4" x14ac:dyDescent="0.2">
      <c r="D4507" s="165"/>
    </row>
    <row r="4508" spans="4:4" x14ac:dyDescent="0.2">
      <c r="D4508" s="165"/>
    </row>
    <row r="4509" spans="4:4" x14ac:dyDescent="0.2">
      <c r="D4509" s="165"/>
    </row>
    <row r="4510" spans="4:4" x14ac:dyDescent="0.2">
      <c r="D4510" s="165"/>
    </row>
    <row r="4511" spans="4:4" x14ac:dyDescent="0.2">
      <c r="D4511" s="165"/>
    </row>
    <row r="4512" spans="4:4" x14ac:dyDescent="0.2">
      <c r="D4512" s="165"/>
    </row>
    <row r="4513" spans="4:4" x14ac:dyDescent="0.2">
      <c r="D4513" s="165"/>
    </row>
    <row r="4514" spans="4:4" x14ac:dyDescent="0.2">
      <c r="D4514" s="165"/>
    </row>
    <row r="4515" spans="4:4" x14ac:dyDescent="0.2">
      <c r="D4515" s="165"/>
    </row>
    <row r="4516" spans="4:4" x14ac:dyDescent="0.2">
      <c r="D4516" s="165"/>
    </row>
    <row r="4517" spans="4:4" x14ac:dyDescent="0.2">
      <c r="D4517" s="165"/>
    </row>
    <row r="4518" spans="4:4" x14ac:dyDescent="0.2">
      <c r="D4518" s="165"/>
    </row>
    <row r="4519" spans="4:4" x14ac:dyDescent="0.2">
      <c r="D4519" s="165"/>
    </row>
    <row r="4520" spans="4:4" x14ac:dyDescent="0.2">
      <c r="D4520" s="165"/>
    </row>
    <row r="4521" spans="4:4" x14ac:dyDescent="0.2">
      <c r="D4521" s="165"/>
    </row>
    <row r="4522" spans="4:4" x14ac:dyDescent="0.2">
      <c r="D4522" s="165"/>
    </row>
    <row r="4523" spans="4:4" x14ac:dyDescent="0.2">
      <c r="D4523" s="165"/>
    </row>
    <row r="4524" spans="4:4" x14ac:dyDescent="0.2">
      <c r="D4524" s="165"/>
    </row>
    <row r="4525" spans="4:4" x14ac:dyDescent="0.2">
      <c r="D4525" s="165"/>
    </row>
    <row r="4526" spans="4:4" x14ac:dyDescent="0.2">
      <c r="D4526" s="165"/>
    </row>
    <row r="4527" spans="4:4" x14ac:dyDescent="0.2">
      <c r="D4527" s="165"/>
    </row>
    <row r="4528" spans="4:4" x14ac:dyDescent="0.2">
      <c r="D4528" s="165"/>
    </row>
    <row r="4529" spans="4:4" x14ac:dyDescent="0.2">
      <c r="D4529" s="165"/>
    </row>
    <row r="4530" spans="4:4" x14ac:dyDescent="0.2">
      <c r="D4530" s="165"/>
    </row>
    <row r="4531" spans="4:4" x14ac:dyDescent="0.2">
      <c r="D4531" s="165"/>
    </row>
    <row r="4532" spans="4:4" x14ac:dyDescent="0.2">
      <c r="D4532" s="165"/>
    </row>
    <row r="4533" spans="4:4" x14ac:dyDescent="0.2">
      <c r="D4533" s="165"/>
    </row>
    <row r="4534" spans="4:4" x14ac:dyDescent="0.2">
      <c r="D4534" s="165"/>
    </row>
    <row r="4535" spans="4:4" x14ac:dyDescent="0.2">
      <c r="D4535" s="165"/>
    </row>
    <row r="4536" spans="4:4" x14ac:dyDescent="0.2">
      <c r="D4536" s="165"/>
    </row>
    <row r="4537" spans="4:4" x14ac:dyDescent="0.2">
      <c r="D4537" s="165"/>
    </row>
    <row r="4538" spans="4:4" x14ac:dyDescent="0.2">
      <c r="D4538" s="165"/>
    </row>
    <row r="4539" spans="4:4" x14ac:dyDescent="0.2">
      <c r="D4539" s="165"/>
    </row>
    <row r="4540" spans="4:4" x14ac:dyDescent="0.2">
      <c r="D4540" s="165"/>
    </row>
    <row r="4541" spans="4:4" x14ac:dyDescent="0.2">
      <c r="D4541" s="165"/>
    </row>
    <row r="4542" spans="4:4" x14ac:dyDescent="0.2">
      <c r="D4542" s="165"/>
    </row>
    <row r="4543" spans="4:4" x14ac:dyDescent="0.2">
      <c r="D4543" s="165"/>
    </row>
    <row r="4544" spans="4:4" x14ac:dyDescent="0.2">
      <c r="D4544" s="165"/>
    </row>
    <row r="4545" spans="4:4" x14ac:dyDescent="0.2">
      <c r="D4545" s="165"/>
    </row>
    <row r="4546" spans="4:4" x14ac:dyDescent="0.2">
      <c r="D4546" s="165"/>
    </row>
    <row r="4547" spans="4:4" x14ac:dyDescent="0.2">
      <c r="D4547" s="165"/>
    </row>
    <row r="4548" spans="4:4" x14ac:dyDescent="0.2">
      <c r="D4548" s="165"/>
    </row>
    <row r="4549" spans="4:4" x14ac:dyDescent="0.2">
      <c r="D4549" s="165"/>
    </row>
    <row r="4550" spans="4:4" x14ac:dyDescent="0.2">
      <c r="D4550" s="165"/>
    </row>
    <row r="4551" spans="4:4" x14ac:dyDescent="0.2">
      <c r="D4551" s="165"/>
    </row>
    <row r="4552" spans="4:4" x14ac:dyDescent="0.2">
      <c r="D4552" s="165"/>
    </row>
    <row r="4553" spans="4:4" x14ac:dyDescent="0.2">
      <c r="D4553" s="165"/>
    </row>
    <row r="4554" spans="4:4" x14ac:dyDescent="0.2">
      <c r="D4554" s="165"/>
    </row>
    <row r="4555" spans="4:4" x14ac:dyDescent="0.2">
      <c r="D4555" s="165"/>
    </row>
    <row r="4556" spans="4:4" x14ac:dyDescent="0.2">
      <c r="D4556" s="165"/>
    </row>
    <row r="4557" spans="4:4" x14ac:dyDescent="0.2">
      <c r="D4557" s="165"/>
    </row>
    <row r="4558" spans="4:4" x14ac:dyDescent="0.2">
      <c r="D4558" s="165"/>
    </row>
    <row r="4559" spans="4:4" x14ac:dyDescent="0.2">
      <c r="D4559" s="165"/>
    </row>
    <row r="4560" spans="4:4" x14ac:dyDescent="0.2">
      <c r="D4560" s="165"/>
    </row>
    <row r="4561" spans="4:4" x14ac:dyDescent="0.2">
      <c r="D4561" s="165"/>
    </row>
    <row r="4562" spans="4:4" x14ac:dyDescent="0.2">
      <c r="D4562" s="165"/>
    </row>
    <row r="4563" spans="4:4" x14ac:dyDescent="0.2">
      <c r="D4563" s="165"/>
    </row>
    <row r="4564" spans="4:4" x14ac:dyDescent="0.2">
      <c r="D4564" s="165"/>
    </row>
    <row r="4565" spans="4:4" x14ac:dyDescent="0.2">
      <c r="D4565" s="165"/>
    </row>
    <row r="4566" spans="4:4" x14ac:dyDescent="0.2">
      <c r="D4566" s="165"/>
    </row>
    <row r="4567" spans="4:4" x14ac:dyDescent="0.2">
      <c r="D4567" s="165"/>
    </row>
    <row r="4568" spans="4:4" x14ac:dyDescent="0.2">
      <c r="D4568" s="165"/>
    </row>
    <row r="4569" spans="4:4" x14ac:dyDescent="0.2">
      <c r="D4569" s="165"/>
    </row>
    <row r="4570" spans="4:4" x14ac:dyDescent="0.2">
      <c r="D4570" s="165"/>
    </row>
    <row r="4571" spans="4:4" x14ac:dyDescent="0.2">
      <c r="D4571" s="165"/>
    </row>
    <row r="4572" spans="4:4" x14ac:dyDescent="0.2">
      <c r="D4572" s="165"/>
    </row>
    <row r="4573" spans="4:4" x14ac:dyDescent="0.2">
      <c r="D4573" s="165"/>
    </row>
    <row r="4574" spans="4:4" x14ac:dyDescent="0.2">
      <c r="D4574" s="165"/>
    </row>
    <row r="4575" spans="4:4" x14ac:dyDescent="0.2">
      <c r="D4575" s="165"/>
    </row>
    <row r="4576" spans="4:4" x14ac:dyDescent="0.2">
      <c r="D4576" s="165"/>
    </row>
    <row r="4577" spans="4:4" x14ac:dyDescent="0.2">
      <c r="D4577" s="165"/>
    </row>
    <row r="4578" spans="4:4" x14ac:dyDescent="0.2">
      <c r="D4578" s="165"/>
    </row>
    <row r="4579" spans="4:4" x14ac:dyDescent="0.2">
      <c r="D4579" s="165"/>
    </row>
    <row r="4580" spans="4:4" x14ac:dyDescent="0.2">
      <c r="D4580" s="165"/>
    </row>
    <row r="4581" spans="4:4" x14ac:dyDescent="0.2">
      <c r="D4581" s="165"/>
    </row>
    <row r="4582" spans="4:4" x14ac:dyDescent="0.2">
      <c r="D4582" s="165"/>
    </row>
    <row r="4583" spans="4:4" x14ac:dyDescent="0.2">
      <c r="D4583" s="165"/>
    </row>
    <row r="4584" spans="4:4" x14ac:dyDescent="0.2">
      <c r="D4584" s="165"/>
    </row>
    <row r="4585" spans="4:4" x14ac:dyDescent="0.2">
      <c r="D4585" s="165"/>
    </row>
    <row r="4586" spans="4:4" x14ac:dyDescent="0.2">
      <c r="D4586" s="165"/>
    </row>
    <row r="4587" spans="4:4" x14ac:dyDescent="0.2">
      <c r="D4587" s="165"/>
    </row>
    <row r="4588" spans="4:4" x14ac:dyDescent="0.2">
      <c r="D4588" s="165"/>
    </row>
    <row r="4589" spans="4:4" x14ac:dyDescent="0.2">
      <c r="D4589" s="165"/>
    </row>
    <row r="4590" spans="4:4" x14ac:dyDescent="0.2">
      <c r="D4590" s="165"/>
    </row>
    <row r="4591" spans="4:4" x14ac:dyDescent="0.2">
      <c r="D4591" s="165"/>
    </row>
    <row r="4592" spans="4:4" x14ac:dyDescent="0.2">
      <c r="D4592" s="165"/>
    </row>
    <row r="4593" spans="4:4" x14ac:dyDescent="0.2">
      <c r="D4593" s="165"/>
    </row>
    <row r="4594" spans="4:4" x14ac:dyDescent="0.2">
      <c r="D4594" s="165"/>
    </row>
    <row r="4595" spans="4:4" x14ac:dyDescent="0.2">
      <c r="D4595" s="165"/>
    </row>
    <row r="4596" spans="4:4" x14ac:dyDescent="0.2">
      <c r="D4596" s="165"/>
    </row>
    <row r="4597" spans="4:4" x14ac:dyDescent="0.2">
      <c r="D4597" s="165"/>
    </row>
    <row r="4598" spans="4:4" x14ac:dyDescent="0.2">
      <c r="D4598" s="165"/>
    </row>
    <row r="4599" spans="4:4" x14ac:dyDescent="0.2">
      <c r="D4599" s="165"/>
    </row>
    <row r="4600" spans="4:4" x14ac:dyDescent="0.2">
      <c r="D4600" s="165"/>
    </row>
    <row r="4601" spans="4:4" x14ac:dyDescent="0.2">
      <c r="D4601" s="165"/>
    </row>
    <row r="4602" spans="4:4" x14ac:dyDescent="0.2">
      <c r="D4602" s="165"/>
    </row>
    <row r="4603" spans="4:4" x14ac:dyDescent="0.2">
      <c r="D4603" s="165"/>
    </row>
    <row r="4604" spans="4:4" x14ac:dyDescent="0.2">
      <c r="D4604" s="165"/>
    </row>
    <row r="4605" spans="4:4" x14ac:dyDescent="0.2">
      <c r="D4605" s="165"/>
    </row>
    <row r="4606" spans="4:4" x14ac:dyDescent="0.2">
      <c r="D4606" s="165"/>
    </row>
    <row r="4607" spans="4:4" x14ac:dyDescent="0.2">
      <c r="D4607" s="165"/>
    </row>
    <row r="4608" spans="4:4" x14ac:dyDescent="0.2">
      <c r="D4608" s="165"/>
    </row>
    <row r="4609" spans="4:4" x14ac:dyDescent="0.2">
      <c r="D4609" s="165"/>
    </row>
    <row r="4610" spans="4:4" x14ac:dyDescent="0.2">
      <c r="D4610" s="165"/>
    </row>
    <row r="4611" spans="4:4" x14ac:dyDescent="0.2">
      <c r="D4611" s="165"/>
    </row>
    <row r="4612" spans="4:4" x14ac:dyDescent="0.2">
      <c r="D4612" s="165"/>
    </row>
    <row r="4613" spans="4:4" x14ac:dyDescent="0.2">
      <c r="D4613" s="165"/>
    </row>
    <row r="4614" spans="4:4" x14ac:dyDescent="0.2">
      <c r="D4614" s="165"/>
    </row>
    <row r="4615" spans="4:4" x14ac:dyDescent="0.2">
      <c r="D4615" s="165"/>
    </row>
    <row r="4616" spans="4:4" x14ac:dyDescent="0.2">
      <c r="D4616" s="165"/>
    </row>
    <row r="4617" spans="4:4" x14ac:dyDescent="0.2">
      <c r="D4617" s="165"/>
    </row>
    <row r="4618" spans="4:4" x14ac:dyDescent="0.2">
      <c r="D4618" s="165"/>
    </row>
    <row r="4619" spans="4:4" x14ac:dyDescent="0.2">
      <c r="D4619" s="165"/>
    </row>
    <row r="4620" spans="4:4" x14ac:dyDescent="0.2">
      <c r="D4620" s="165"/>
    </row>
    <row r="4621" spans="4:4" x14ac:dyDescent="0.2">
      <c r="D4621" s="165"/>
    </row>
    <row r="4622" spans="4:4" x14ac:dyDescent="0.2">
      <c r="D4622" s="165"/>
    </row>
    <row r="4623" spans="4:4" x14ac:dyDescent="0.2">
      <c r="D4623" s="165"/>
    </row>
    <row r="4624" spans="4:4" x14ac:dyDescent="0.2">
      <c r="D4624" s="165"/>
    </row>
    <row r="4625" spans="4:4" x14ac:dyDescent="0.2">
      <c r="D4625" s="165"/>
    </row>
    <row r="4626" spans="4:4" x14ac:dyDescent="0.2">
      <c r="D4626" s="165"/>
    </row>
    <row r="4627" spans="4:4" x14ac:dyDescent="0.2">
      <c r="D4627" s="165"/>
    </row>
    <row r="4628" spans="4:4" x14ac:dyDescent="0.2">
      <c r="D4628" s="165"/>
    </row>
    <row r="4629" spans="4:4" x14ac:dyDescent="0.2">
      <c r="D4629" s="165"/>
    </row>
    <row r="4630" spans="4:4" x14ac:dyDescent="0.2">
      <c r="D4630" s="165"/>
    </row>
    <row r="4631" spans="4:4" x14ac:dyDescent="0.2">
      <c r="D4631" s="165"/>
    </row>
    <row r="4632" spans="4:4" x14ac:dyDescent="0.2">
      <c r="D4632" s="165"/>
    </row>
    <row r="4633" spans="4:4" x14ac:dyDescent="0.2">
      <c r="D4633" s="165"/>
    </row>
    <row r="4634" spans="4:4" x14ac:dyDescent="0.2">
      <c r="D4634" s="165"/>
    </row>
    <row r="4635" spans="4:4" x14ac:dyDescent="0.2">
      <c r="D4635" s="165"/>
    </row>
    <row r="4636" spans="4:4" x14ac:dyDescent="0.2">
      <c r="D4636" s="165"/>
    </row>
    <row r="4637" spans="4:4" x14ac:dyDescent="0.2">
      <c r="D4637" s="165"/>
    </row>
    <row r="4638" spans="4:4" x14ac:dyDescent="0.2">
      <c r="D4638" s="165"/>
    </row>
    <row r="4639" spans="4:4" x14ac:dyDescent="0.2">
      <c r="D4639" s="165"/>
    </row>
    <row r="4640" spans="4:4" x14ac:dyDescent="0.2">
      <c r="D4640" s="165"/>
    </row>
    <row r="4641" spans="4:4" x14ac:dyDescent="0.2">
      <c r="D4641" s="165"/>
    </row>
    <row r="4642" spans="4:4" x14ac:dyDescent="0.2">
      <c r="D4642" s="165"/>
    </row>
    <row r="4643" spans="4:4" x14ac:dyDescent="0.2">
      <c r="D4643" s="165"/>
    </row>
    <row r="4644" spans="4:4" x14ac:dyDescent="0.2">
      <c r="D4644" s="165"/>
    </row>
    <row r="4645" spans="4:4" x14ac:dyDescent="0.2">
      <c r="D4645" s="165"/>
    </row>
    <row r="4646" spans="4:4" x14ac:dyDescent="0.2">
      <c r="D4646" s="165"/>
    </row>
    <row r="4647" spans="4:4" x14ac:dyDescent="0.2">
      <c r="D4647" s="165"/>
    </row>
    <row r="4648" spans="4:4" x14ac:dyDescent="0.2">
      <c r="D4648" s="165"/>
    </row>
    <row r="4649" spans="4:4" x14ac:dyDescent="0.2">
      <c r="D4649" s="165"/>
    </row>
    <row r="4650" spans="4:4" x14ac:dyDescent="0.2">
      <c r="D4650" s="165"/>
    </row>
    <row r="4651" spans="4:4" x14ac:dyDescent="0.2">
      <c r="D4651" s="165"/>
    </row>
    <row r="4652" spans="4:4" x14ac:dyDescent="0.2">
      <c r="D4652" s="165"/>
    </row>
    <row r="4653" spans="4:4" x14ac:dyDescent="0.2">
      <c r="D4653" s="165"/>
    </row>
    <row r="4654" spans="4:4" x14ac:dyDescent="0.2">
      <c r="D4654" s="165"/>
    </row>
    <row r="4655" spans="4:4" x14ac:dyDescent="0.2">
      <c r="D4655" s="165"/>
    </row>
    <row r="4656" spans="4:4" x14ac:dyDescent="0.2">
      <c r="D4656" s="165"/>
    </row>
    <row r="4657" spans="4:4" x14ac:dyDescent="0.2">
      <c r="D4657" s="165"/>
    </row>
    <row r="4658" spans="4:4" x14ac:dyDescent="0.2">
      <c r="D4658" s="165"/>
    </row>
    <row r="4659" spans="4:4" x14ac:dyDescent="0.2">
      <c r="D4659" s="165"/>
    </row>
    <row r="4660" spans="4:4" x14ac:dyDescent="0.2">
      <c r="D4660" s="165"/>
    </row>
    <row r="4661" spans="4:4" x14ac:dyDescent="0.2">
      <c r="D4661" s="165"/>
    </row>
    <row r="4662" spans="4:4" x14ac:dyDescent="0.2">
      <c r="D4662" s="165"/>
    </row>
    <row r="4663" spans="4:4" x14ac:dyDescent="0.2">
      <c r="D4663" s="165"/>
    </row>
    <row r="4664" spans="4:4" x14ac:dyDescent="0.2">
      <c r="D4664" s="165"/>
    </row>
    <row r="4665" spans="4:4" x14ac:dyDescent="0.2">
      <c r="D4665" s="165"/>
    </row>
    <row r="4666" spans="4:4" x14ac:dyDescent="0.2">
      <c r="D4666" s="165"/>
    </row>
    <row r="4667" spans="4:4" x14ac:dyDescent="0.2">
      <c r="D4667" s="165"/>
    </row>
    <row r="4668" spans="4:4" x14ac:dyDescent="0.2">
      <c r="D4668" s="165"/>
    </row>
    <row r="4669" spans="4:4" x14ac:dyDescent="0.2">
      <c r="D4669" s="165"/>
    </row>
    <row r="4670" spans="4:4" x14ac:dyDescent="0.2">
      <c r="D4670" s="165"/>
    </row>
    <row r="4671" spans="4:4" x14ac:dyDescent="0.2">
      <c r="D4671" s="165"/>
    </row>
    <row r="4672" spans="4:4" x14ac:dyDescent="0.2">
      <c r="D4672" s="165"/>
    </row>
    <row r="4673" spans="4:4" x14ac:dyDescent="0.2">
      <c r="D4673" s="165"/>
    </row>
    <row r="4674" spans="4:4" x14ac:dyDescent="0.2">
      <c r="D4674" s="165"/>
    </row>
    <row r="4675" spans="4:4" x14ac:dyDescent="0.2">
      <c r="D4675" s="165"/>
    </row>
    <row r="4676" spans="4:4" x14ac:dyDescent="0.2">
      <c r="D4676" s="165"/>
    </row>
    <row r="4677" spans="4:4" x14ac:dyDescent="0.2">
      <c r="D4677" s="165"/>
    </row>
    <row r="4678" spans="4:4" x14ac:dyDescent="0.2">
      <c r="D4678" s="165"/>
    </row>
    <row r="4679" spans="4:4" x14ac:dyDescent="0.2">
      <c r="D4679" s="165"/>
    </row>
    <row r="4680" spans="4:4" x14ac:dyDescent="0.2">
      <c r="D4680" s="165"/>
    </row>
    <row r="4681" spans="4:4" x14ac:dyDescent="0.2">
      <c r="D4681" s="165"/>
    </row>
    <row r="4682" spans="4:4" x14ac:dyDescent="0.2">
      <c r="D4682" s="165"/>
    </row>
    <row r="4683" spans="4:4" x14ac:dyDescent="0.2">
      <c r="D4683" s="165"/>
    </row>
    <row r="4684" spans="4:4" x14ac:dyDescent="0.2">
      <c r="D4684" s="165"/>
    </row>
    <row r="4685" spans="4:4" x14ac:dyDescent="0.2">
      <c r="D4685" s="165"/>
    </row>
    <row r="4686" spans="4:4" x14ac:dyDescent="0.2">
      <c r="D4686" s="165"/>
    </row>
    <row r="4687" spans="4:4" x14ac:dyDescent="0.2">
      <c r="D4687" s="165"/>
    </row>
    <row r="4688" spans="4:4" x14ac:dyDescent="0.2">
      <c r="D4688" s="165"/>
    </row>
    <row r="4689" spans="4:4" x14ac:dyDescent="0.2">
      <c r="D4689" s="165"/>
    </row>
    <row r="4690" spans="4:4" x14ac:dyDescent="0.2">
      <c r="D4690" s="165"/>
    </row>
    <row r="4691" spans="4:4" x14ac:dyDescent="0.2">
      <c r="D4691" s="165"/>
    </row>
    <row r="4692" spans="4:4" x14ac:dyDescent="0.2">
      <c r="D4692" s="165"/>
    </row>
    <row r="4693" spans="4:4" x14ac:dyDescent="0.2">
      <c r="D4693" s="165"/>
    </row>
    <row r="4694" spans="4:4" x14ac:dyDescent="0.2">
      <c r="D4694" s="165"/>
    </row>
    <row r="4695" spans="4:4" x14ac:dyDescent="0.2">
      <c r="D4695" s="165"/>
    </row>
    <row r="4696" spans="4:4" x14ac:dyDescent="0.2">
      <c r="D4696" s="165"/>
    </row>
    <row r="4697" spans="4:4" x14ac:dyDescent="0.2">
      <c r="D4697" s="165"/>
    </row>
    <row r="4698" spans="4:4" x14ac:dyDescent="0.2">
      <c r="D4698" s="165"/>
    </row>
    <row r="4699" spans="4:4" x14ac:dyDescent="0.2">
      <c r="D4699" s="165"/>
    </row>
    <row r="4700" spans="4:4" x14ac:dyDescent="0.2">
      <c r="D4700" s="165"/>
    </row>
    <row r="4701" spans="4:4" x14ac:dyDescent="0.2">
      <c r="D4701" s="165"/>
    </row>
    <row r="4702" spans="4:4" x14ac:dyDescent="0.2">
      <c r="D4702" s="165"/>
    </row>
    <row r="4703" spans="4:4" x14ac:dyDescent="0.2">
      <c r="D4703" s="165"/>
    </row>
    <row r="4704" spans="4:4" x14ac:dyDescent="0.2">
      <c r="D4704" s="165"/>
    </row>
    <row r="4705" spans="4:4" x14ac:dyDescent="0.2">
      <c r="D4705" s="165"/>
    </row>
    <row r="4706" spans="4:4" x14ac:dyDescent="0.2">
      <c r="D4706" s="165"/>
    </row>
    <row r="4707" spans="4:4" x14ac:dyDescent="0.2">
      <c r="D4707" s="165"/>
    </row>
    <row r="4708" spans="4:4" x14ac:dyDescent="0.2">
      <c r="D4708" s="165"/>
    </row>
    <row r="4709" spans="4:4" x14ac:dyDescent="0.2">
      <c r="D4709" s="165"/>
    </row>
    <row r="4710" spans="4:4" x14ac:dyDescent="0.2">
      <c r="D4710" s="165"/>
    </row>
    <row r="4711" spans="4:4" x14ac:dyDescent="0.2">
      <c r="D4711" s="165"/>
    </row>
    <row r="4712" spans="4:4" x14ac:dyDescent="0.2">
      <c r="D4712" s="165"/>
    </row>
    <row r="4713" spans="4:4" x14ac:dyDescent="0.2">
      <c r="D4713" s="165"/>
    </row>
    <row r="4714" spans="4:4" x14ac:dyDescent="0.2">
      <c r="D4714" s="165"/>
    </row>
    <row r="4715" spans="4:4" x14ac:dyDescent="0.2">
      <c r="D4715" s="165"/>
    </row>
    <row r="4716" spans="4:4" x14ac:dyDescent="0.2">
      <c r="D4716" s="165"/>
    </row>
    <row r="4717" spans="4:4" x14ac:dyDescent="0.2">
      <c r="D4717" s="165"/>
    </row>
    <row r="4718" spans="4:4" x14ac:dyDescent="0.2">
      <c r="D4718" s="165"/>
    </row>
    <row r="4719" spans="4:4" x14ac:dyDescent="0.2">
      <c r="D4719" s="165"/>
    </row>
    <row r="4720" spans="4:4" x14ac:dyDescent="0.2">
      <c r="D4720" s="165"/>
    </row>
    <row r="4721" spans="4:4" x14ac:dyDescent="0.2">
      <c r="D4721" s="165"/>
    </row>
    <row r="4722" spans="4:4" x14ac:dyDescent="0.2">
      <c r="D4722" s="165"/>
    </row>
    <row r="4723" spans="4:4" x14ac:dyDescent="0.2">
      <c r="D4723" s="165"/>
    </row>
    <row r="4724" spans="4:4" x14ac:dyDescent="0.2">
      <c r="D4724" s="165"/>
    </row>
    <row r="4725" spans="4:4" x14ac:dyDescent="0.2">
      <c r="D4725" s="165"/>
    </row>
    <row r="4726" spans="4:4" x14ac:dyDescent="0.2">
      <c r="D4726" s="165"/>
    </row>
    <row r="4727" spans="4:4" x14ac:dyDescent="0.2">
      <c r="D4727" s="165"/>
    </row>
    <row r="4728" spans="4:4" x14ac:dyDescent="0.2">
      <c r="D4728" s="165"/>
    </row>
    <row r="4729" spans="4:4" x14ac:dyDescent="0.2">
      <c r="D4729" s="165"/>
    </row>
    <row r="4730" spans="4:4" x14ac:dyDescent="0.2">
      <c r="D4730" s="165"/>
    </row>
    <row r="4731" spans="4:4" x14ac:dyDescent="0.2">
      <c r="D4731" s="165"/>
    </row>
    <row r="4732" spans="4:4" x14ac:dyDescent="0.2">
      <c r="D4732" s="165"/>
    </row>
    <row r="4733" spans="4:4" x14ac:dyDescent="0.2">
      <c r="D4733" s="165"/>
    </row>
    <row r="4734" spans="4:4" x14ac:dyDescent="0.2">
      <c r="D4734" s="165"/>
    </row>
    <row r="4735" spans="4:4" x14ac:dyDescent="0.2">
      <c r="D4735" s="165"/>
    </row>
    <row r="4736" spans="4:4" x14ac:dyDescent="0.2">
      <c r="D4736" s="165"/>
    </row>
    <row r="4737" spans="4:4" x14ac:dyDescent="0.2">
      <c r="D4737" s="165"/>
    </row>
    <row r="4738" spans="4:4" x14ac:dyDescent="0.2">
      <c r="D4738" s="165"/>
    </row>
    <row r="4739" spans="4:4" x14ac:dyDescent="0.2">
      <c r="D4739" s="165"/>
    </row>
    <row r="4740" spans="4:4" x14ac:dyDescent="0.2">
      <c r="D4740" s="165"/>
    </row>
    <row r="4741" spans="4:4" x14ac:dyDescent="0.2">
      <c r="D4741" s="165"/>
    </row>
    <row r="4742" spans="4:4" x14ac:dyDescent="0.2">
      <c r="D4742" s="165"/>
    </row>
    <row r="4743" spans="4:4" x14ac:dyDescent="0.2">
      <c r="D4743" s="165"/>
    </row>
    <row r="4744" spans="4:4" x14ac:dyDescent="0.2">
      <c r="D4744" s="165"/>
    </row>
    <row r="4745" spans="4:4" x14ac:dyDescent="0.2">
      <c r="D4745" s="165"/>
    </row>
    <row r="4746" spans="4:4" x14ac:dyDescent="0.2">
      <c r="D4746" s="165"/>
    </row>
    <row r="4747" spans="4:4" x14ac:dyDescent="0.2">
      <c r="D4747" s="165"/>
    </row>
    <row r="4748" spans="4:4" x14ac:dyDescent="0.2">
      <c r="D4748" s="165"/>
    </row>
    <row r="4749" spans="4:4" x14ac:dyDescent="0.2">
      <c r="D4749" s="165"/>
    </row>
    <row r="4750" spans="4:4" x14ac:dyDescent="0.2">
      <c r="D4750" s="165"/>
    </row>
    <row r="4751" spans="4:4" x14ac:dyDescent="0.2">
      <c r="D4751" s="165"/>
    </row>
    <row r="4752" spans="4:4" x14ac:dyDescent="0.2">
      <c r="D4752" s="165"/>
    </row>
    <row r="4753" spans="4:4" x14ac:dyDescent="0.2">
      <c r="D4753" s="165"/>
    </row>
    <row r="4754" spans="4:4" x14ac:dyDescent="0.2">
      <c r="D4754" s="165"/>
    </row>
    <row r="4755" spans="4:4" x14ac:dyDescent="0.2">
      <c r="D4755" s="165"/>
    </row>
    <row r="4756" spans="4:4" x14ac:dyDescent="0.2">
      <c r="D4756" s="165"/>
    </row>
    <row r="4757" spans="4:4" x14ac:dyDescent="0.2">
      <c r="D4757" s="165"/>
    </row>
    <row r="4758" spans="4:4" x14ac:dyDescent="0.2">
      <c r="D4758" s="165"/>
    </row>
    <row r="4759" spans="4:4" x14ac:dyDescent="0.2">
      <c r="D4759" s="165"/>
    </row>
    <row r="4760" spans="4:4" x14ac:dyDescent="0.2">
      <c r="D4760" s="165"/>
    </row>
    <row r="4761" spans="4:4" x14ac:dyDescent="0.2">
      <c r="D4761" s="165"/>
    </row>
    <row r="4762" spans="4:4" x14ac:dyDescent="0.2">
      <c r="D4762" s="165"/>
    </row>
    <row r="4763" spans="4:4" x14ac:dyDescent="0.2">
      <c r="D4763" s="165"/>
    </row>
    <row r="4764" spans="4:4" x14ac:dyDescent="0.2">
      <c r="D4764" s="165"/>
    </row>
    <row r="4765" spans="4:4" x14ac:dyDescent="0.2">
      <c r="D4765" s="165"/>
    </row>
    <row r="4766" spans="4:4" x14ac:dyDescent="0.2">
      <c r="D4766" s="165"/>
    </row>
    <row r="4767" spans="4:4" x14ac:dyDescent="0.2">
      <c r="D4767" s="165"/>
    </row>
    <row r="4768" spans="4:4" x14ac:dyDescent="0.2">
      <c r="D4768" s="165"/>
    </row>
    <row r="4769" spans="4:4" x14ac:dyDescent="0.2">
      <c r="D4769" s="165"/>
    </row>
    <row r="4770" spans="4:4" x14ac:dyDescent="0.2">
      <c r="D4770" s="165"/>
    </row>
    <row r="4771" spans="4:4" x14ac:dyDescent="0.2">
      <c r="D4771" s="165"/>
    </row>
    <row r="4772" spans="4:4" x14ac:dyDescent="0.2">
      <c r="D4772" s="165"/>
    </row>
    <row r="4773" spans="4:4" x14ac:dyDescent="0.2">
      <c r="D4773" s="165"/>
    </row>
    <row r="4774" spans="4:4" x14ac:dyDescent="0.2">
      <c r="D4774" s="165"/>
    </row>
    <row r="4775" spans="4:4" x14ac:dyDescent="0.2">
      <c r="D4775" s="165"/>
    </row>
    <row r="4776" spans="4:4" x14ac:dyDescent="0.2">
      <c r="D4776" s="165"/>
    </row>
    <row r="4777" spans="4:4" x14ac:dyDescent="0.2">
      <c r="D4777" s="165"/>
    </row>
    <row r="4778" spans="4:4" x14ac:dyDescent="0.2">
      <c r="D4778" s="165"/>
    </row>
    <row r="4779" spans="4:4" x14ac:dyDescent="0.2">
      <c r="D4779" s="165"/>
    </row>
    <row r="4780" spans="4:4" x14ac:dyDescent="0.2">
      <c r="D4780" s="165"/>
    </row>
    <row r="4781" spans="4:4" x14ac:dyDescent="0.2">
      <c r="D4781" s="165"/>
    </row>
    <row r="4782" spans="4:4" x14ac:dyDescent="0.2">
      <c r="D4782" s="165"/>
    </row>
    <row r="4783" spans="4:4" x14ac:dyDescent="0.2">
      <c r="D4783" s="165"/>
    </row>
    <row r="4784" spans="4:4" x14ac:dyDescent="0.2">
      <c r="D4784" s="165"/>
    </row>
    <row r="4785" spans="4:4" x14ac:dyDescent="0.2">
      <c r="D4785" s="165"/>
    </row>
    <row r="4786" spans="4:4" x14ac:dyDescent="0.2">
      <c r="D4786" s="165"/>
    </row>
    <row r="4787" spans="4:4" x14ac:dyDescent="0.2">
      <c r="D4787" s="165"/>
    </row>
    <row r="4788" spans="4:4" x14ac:dyDescent="0.2">
      <c r="D4788" s="165"/>
    </row>
    <row r="4789" spans="4:4" x14ac:dyDescent="0.2">
      <c r="D4789" s="165"/>
    </row>
    <row r="4790" spans="4:4" x14ac:dyDescent="0.2">
      <c r="D4790" s="165"/>
    </row>
    <row r="4791" spans="4:4" x14ac:dyDescent="0.2">
      <c r="D4791" s="165"/>
    </row>
    <row r="4792" spans="4:4" x14ac:dyDescent="0.2">
      <c r="D4792" s="165"/>
    </row>
    <row r="4793" spans="4:4" x14ac:dyDescent="0.2">
      <c r="D4793" s="165"/>
    </row>
    <row r="4794" spans="4:4" x14ac:dyDescent="0.2">
      <c r="D4794" s="165"/>
    </row>
    <row r="4795" spans="4:4" x14ac:dyDescent="0.2">
      <c r="D4795" s="165"/>
    </row>
    <row r="4796" spans="4:4" x14ac:dyDescent="0.2">
      <c r="D4796" s="165"/>
    </row>
    <row r="4797" spans="4:4" x14ac:dyDescent="0.2">
      <c r="D4797" s="165"/>
    </row>
    <row r="4798" spans="4:4" x14ac:dyDescent="0.2">
      <c r="D4798" s="165"/>
    </row>
    <row r="4799" spans="4:4" x14ac:dyDescent="0.2">
      <c r="D4799" s="165"/>
    </row>
    <row r="4800" spans="4:4" x14ac:dyDescent="0.2">
      <c r="D4800" s="165"/>
    </row>
    <row r="4801" spans="4:4" x14ac:dyDescent="0.2">
      <c r="D4801" s="165"/>
    </row>
    <row r="4802" spans="4:4" x14ac:dyDescent="0.2">
      <c r="D4802" s="165"/>
    </row>
    <row r="4803" spans="4:4" x14ac:dyDescent="0.2">
      <c r="D4803" s="165"/>
    </row>
    <row r="4804" spans="4:4" x14ac:dyDescent="0.2">
      <c r="D4804" s="165"/>
    </row>
    <row r="4805" spans="4:4" x14ac:dyDescent="0.2">
      <c r="D4805" s="165"/>
    </row>
    <row r="4806" spans="4:4" x14ac:dyDescent="0.2">
      <c r="D4806" s="165"/>
    </row>
    <row r="4807" spans="4:4" x14ac:dyDescent="0.2">
      <c r="D4807" s="165"/>
    </row>
    <row r="4808" spans="4:4" x14ac:dyDescent="0.2">
      <c r="D4808" s="165"/>
    </row>
    <row r="4809" spans="4:4" x14ac:dyDescent="0.2">
      <c r="D4809" s="165"/>
    </row>
    <row r="4810" spans="4:4" x14ac:dyDescent="0.2">
      <c r="D4810" s="165"/>
    </row>
    <row r="4811" spans="4:4" x14ac:dyDescent="0.2">
      <c r="D4811" s="165"/>
    </row>
    <row r="4812" spans="4:4" x14ac:dyDescent="0.2">
      <c r="D4812" s="165"/>
    </row>
    <row r="4813" spans="4:4" x14ac:dyDescent="0.2">
      <c r="D4813" s="165"/>
    </row>
    <row r="4814" spans="4:4" x14ac:dyDescent="0.2">
      <c r="D4814" s="165"/>
    </row>
    <row r="4815" spans="4:4" x14ac:dyDescent="0.2">
      <c r="D4815" s="165"/>
    </row>
    <row r="4816" spans="4:4" x14ac:dyDescent="0.2">
      <c r="D4816" s="165"/>
    </row>
    <row r="4817" spans="4:4" x14ac:dyDescent="0.2">
      <c r="D4817" s="165"/>
    </row>
    <row r="4818" spans="4:4" x14ac:dyDescent="0.2">
      <c r="D4818" s="165"/>
    </row>
    <row r="4819" spans="4:4" x14ac:dyDescent="0.2">
      <c r="D4819" s="165"/>
    </row>
    <row r="4820" spans="4:4" x14ac:dyDescent="0.2">
      <c r="D4820" s="165"/>
    </row>
    <row r="4821" spans="4:4" x14ac:dyDescent="0.2">
      <c r="D4821" s="165"/>
    </row>
    <row r="4822" spans="4:4" x14ac:dyDescent="0.2">
      <c r="D4822" s="165"/>
    </row>
    <row r="4823" spans="4:4" x14ac:dyDescent="0.2">
      <c r="D4823" s="165"/>
    </row>
    <row r="4824" spans="4:4" x14ac:dyDescent="0.2">
      <c r="D4824" s="165"/>
    </row>
    <row r="4825" spans="4:4" x14ac:dyDescent="0.2">
      <c r="D4825" s="165"/>
    </row>
    <row r="4826" spans="4:4" x14ac:dyDescent="0.2">
      <c r="D4826" s="165"/>
    </row>
    <row r="4827" spans="4:4" x14ac:dyDescent="0.2">
      <c r="D4827" s="165"/>
    </row>
    <row r="4828" spans="4:4" x14ac:dyDescent="0.2">
      <c r="D4828" s="165"/>
    </row>
    <row r="4829" spans="4:4" x14ac:dyDescent="0.2">
      <c r="D4829" s="165"/>
    </row>
    <row r="4830" spans="4:4" x14ac:dyDescent="0.2">
      <c r="D4830" s="165"/>
    </row>
    <row r="4831" spans="4:4" x14ac:dyDescent="0.2">
      <c r="D4831" s="165"/>
    </row>
    <row r="4832" spans="4:4" x14ac:dyDescent="0.2">
      <c r="D4832" s="165"/>
    </row>
    <row r="4833" spans="4:4" x14ac:dyDescent="0.2">
      <c r="D4833" s="165"/>
    </row>
    <row r="4834" spans="4:4" x14ac:dyDescent="0.2">
      <c r="D4834" s="165"/>
    </row>
    <row r="4835" spans="4:4" x14ac:dyDescent="0.2">
      <c r="D4835" s="165"/>
    </row>
    <row r="4836" spans="4:4" x14ac:dyDescent="0.2">
      <c r="D4836" s="165"/>
    </row>
    <row r="4837" spans="4:4" x14ac:dyDescent="0.2">
      <c r="D4837" s="165"/>
    </row>
    <row r="4838" spans="4:4" x14ac:dyDescent="0.2">
      <c r="D4838" s="165"/>
    </row>
    <row r="4839" spans="4:4" x14ac:dyDescent="0.2">
      <c r="D4839" s="165"/>
    </row>
    <row r="4840" spans="4:4" x14ac:dyDescent="0.2">
      <c r="D4840" s="165"/>
    </row>
    <row r="4841" spans="4:4" x14ac:dyDescent="0.2">
      <c r="D4841" s="165"/>
    </row>
    <row r="4842" spans="4:4" x14ac:dyDescent="0.2">
      <c r="D4842" s="165"/>
    </row>
    <row r="4843" spans="4:4" x14ac:dyDescent="0.2">
      <c r="D4843" s="165"/>
    </row>
    <row r="4844" spans="4:4" x14ac:dyDescent="0.2">
      <c r="D4844" s="165"/>
    </row>
    <row r="4845" spans="4:4" x14ac:dyDescent="0.2">
      <c r="D4845" s="165"/>
    </row>
    <row r="4846" spans="4:4" x14ac:dyDescent="0.2">
      <c r="D4846" s="165"/>
    </row>
    <row r="4847" spans="4:4" x14ac:dyDescent="0.2">
      <c r="D4847" s="165"/>
    </row>
    <row r="4848" spans="4:4" x14ac:dyDescent="0.2">
      <c r="D4848" s="165"/>
    </row>
    <row r="4849" spans="4:4" x14ac:dyDescent="0.2">
      <c r="D4849" s="165"/>
    </row>
    <row r="4850" spans="4:4" x14ac:dyDescent="0.2">
      <c r="D4850" s="165"/>
    </row>
    <row r="4851" spans="4:4" x14ac:dyDescent="0.2">
      <c r="D4851" s="165"/>
    </row>
    <row r="4852" spans="4:4" x14ac:dyDescent="0.2">
      <c r="D4852" s="165"/>
    </row>
    <row r="4853" spans="4:4" x14ac:dyDescent="0.2">
      <c r="D4853" s="165"/>
    </row>
    <row r="4854" spans="4:4" x14ac:dyDescent="0.2">
      <c r="D4854" s="165"/>
    </row>
    <row r="4855" spans="4:4" x14ac:dyDescent="0.2">
      <c r="D4855" s="165"/>
    </row>
    <row r="4856" spans="4:4" x14ac:dyDescent="0.2">
      <c r="D4856" s="165"/>
    </row>
    <row r="4857" spans="4:4" x14ac:dyDescent="0.2">
      <c r="D4857" s="165"/>
    </row>
    <row r="4858" spans="4:4" x14ac:dyDescent="0.2">
      <c r="D4858" s="165"/>
    </row>
    <row r="4859" spans="4:4" x14ac:dyDescent="0.2">
      <c r="D4859" s="165"/>
    </row>
    <row r="4860" spans="4:4" x14ac:dyDescent="0.2">
      <c r="D4860" s="165"/>
    </row>
    <row r="4861" spans="4:4" x14ac:dyDescent="0.2">
      <c r="D4861" s="165"/>
    </row>
    <row r="4862" spans="4:4" x14ac:dyDescent="0.2">
      <c r="D4862" s="165"/>
    </row>
    <row r="4863" spans="4:4" x14ac:dyDescent="0.2">
      <c r="D4863" s="165"/>
    </row>
    <row r="4864" spans="4:4" x14ac:dyDescent="0.2">
      <c r="D4864" s="165"/>
    </row>
    <row r="4865" spans="4:4" x14ac:dyDescent="0.2">
      <c r="D4865" s="165"/>
    </row>
    <row r="4866" spans="4:4" x14ac:dyDescent="0.2">
      <c r="D4866" s="165"/>
    </row>
    <row r="4867" spans="4:4" x14ac:dyDescent="0.2">
      <c r="D4867" s="165"/>
    </row>
    <row r="4868" spans="4:4" x14ac:dyDescent="0.2">
      <c r="D4868" s="165"/>
    </row>
    <row r="4869" spans="4:4" x14ac:dyDescent="0.2">
      <c r="D4869" s="165"/>
    </row>
    <row r="4870" spans="4:4" x14ac:dyDescent="0.2">
      <c r="D4870" s="165"/>
    </row>
    <row r="4871" spans="4:4" x14ac:dyDescent="0.2">
      <c r="D4871" s="165"/>
    </row>
    <row r="4872" spans="4:4" x14ac:dyDescent="0.2">
      <c r="D4872" s="165"/>
    </row>
    <row r="4873" spans="4:4" x14ac:dyDescent="0.2">
      <c r="D4873" s="165"/>
    </row>
    <row r="4874" spans="4:4" x14ac:dyDescent="0.2">
      <c r="D4874" s="165"/>
    </row>
    <row r="4875" spans="4:4" x14ac:dyDescent="0.2">
      <c r="D4875" s="165"/>
    </row>
    <row r="4876" spans="4:4" x14ac:dyDescent="0.2">
      <c r="D4876" s="165"/>
    </row>
    <row r="4877" spans="4:4" x14ac:dyDescent="0.2">
      <c r="D4877" s="165"/>
    </row>
    <row r="4878" spans="4:4" x14ac:dyDescent="0.2">
      <c r="D4878" s="165"/>
    </row>
    <row r="4879" spans="4:4" x14ac:dyDescent="0.2">
      <c r="D4879" s="165"/>
    </row>
    <row r="4880" spans="4:4" x14ac:dyDescent="0.2">
      <c r="D4880" s="165"/>
    </row>
    <row r="4881" spans="4:4" x14ac:dyDescent="0.2">
      <c r="D4881" s="165"/>
    </row>
    <row r="4882" spans="4:4" x14ac:dyDescent="0.2">
      <c r="D4882" s="165"/>
    </row>
    <row r="4883" spans="4:4" x14ac:dyDescent="0.2">
      <c r="D4883" s="165"/>
    </row>
    <row r="4884" spans="4:4" x14ac:dyDescent="0.2">
      <c r="D4884" s="165"/>
    </row>
    <row r="4885" spans="4:4" x14ac:dyDescent="0.2">
      <c r="D4885" s="165"/>
    </row>
    <row r="4886" spans="4:4" x14ac:dyDescent="0.2">
      <c r="D4886" s="165"/>
    </row>
    <row r="4887" spans="4:4" x14ac:dyDescent="0.2">
      <c r="D4887" s="165"/>
    </row>
    <row r="4888" spans="4:4" x14ac:dyDescent="0.2">
      <c r="D4888" s="165"/>
    </row>
    <row r="4889" spans="4:4" x14ac:dyDescent="0.2">
      <c r="D4889" s="165"/>
    </row>
    <row r="4890" spans="4:4" x14ac:dyDescent="0.2">
      <c r="D4890" s="165"/>
    </row>
    <row r="4891" spans="4:4" x14ac:dyDescent="0.2">
      <c r="D4891" s="165"/>
    </row>
    <row r="4892" spans="4:4" x14ac:dyDescent="0.2">
      <c r="D4892" s="165"/>
    </row>
    <row r="4893" spans="4:4" x14ac:dyDescent="0.2">
      <c r="D4893" s="165"/>
    </row>
    <row r="4894" spans="4:4" x14ac:dyDescent="0.2">
      <c r="D4894" s="165"/>
    </row>
    <row r="4895" spans="4:4" x14ac:dyDescent="0.2">
      <c r="D4895" s="165"/>
    </row>
    <row r="4896" spans="4:4" x14ac:dyDescent="0.2">
      <c r="D4896" s="165"/>
    </row>
    <row r="4897" spans="4:4" x14ac:dyDescent="0.2">
      <c r="D4897" s="165"/>
    </row>
    <row r="4898" spans="4:4" x14ac:dyDescent="0.2">
      <c r="D4898" s="165"/>
    </row>
    <row r="4899" spans="4:4" x14ac:dyDescent="0.2">
      <c r="D4899" s="165"/>
    </row>
    <row r="4900" spans="4:4" x14ac:dyDescent="0.2">
      <c r="D4900" s="165"/>
    </row>
    <row r="4901" spans="4:4" x14ac:dyDescent="0.2">
      <c r="D4901" s="165"/>
    </row>
    <row r="4902" spans="4:4" x14ac:dyDescent="0.2">
      <c r="D4902" s="165"/>
    </row>
    <row r="4903" spans="4:4" x14ac:dyDescent="0.2">
      <c r="D4903" s="165"/>
    </row>
    <row r="4904" spans="4:4" x14ac:dyDescent="0.2">
      <c r="D4904" s="165"/>
    </row>
    <row r="4905" spans="4:4" x14ac:dyDescent="0.2">
      <c r="D4905" s="165"/>
    </row>
    <row r="4906" spans="4:4" x14ac:dyDescent="0.2">
      <c r="D4906" s="165"/>
    </row>
    <row r="4907" spans="4:4" x14ac:dyDescent="0.2">
      <c r="D4907" s="165"/>
    </row>
    <row r="4908" spans="4:4" x14ac:dyDescent="0.2">
      <c r="D4908" s="165"/>
    </row>
    <row r="4909" spans="4:4" x14ac:dyDescent="0.2">
      <c r="D4909" s="165"/>
    </row>
    <row r="4910" spans="4:4" x14ac:dyDescent="0.2">
      <c r="D4910" s="165"/>
    </row>
    <row r="4911" spans="4:4" x14ac:dyDescent="0.2">
      <c r="D4911" s="165"/>
    </row>
    <row r="4912" spans="4:4" x14ac:dyDescent="0.2">
      <c r="D4912" s="165"/>
    </row>
    <row r="4913" spans="4:4" x14ac:dyDescent="0.2">
      <c r="D4913" s="165"/>
    </row>
    <row r="4914" spans="4:4" x14ac:dyDescent="0.2">
      <c r="D4914" s="165"/>
    </row>
    <row r="4915" spans="4:4" x14ac:dyDescent="0.2">
      <c r="D4915" s="165"/>
    </row>
    <row r="4916" spans="4:4" x14ac:dyDescent="0.2">
      <c r="D4916" s="165"/>
    </row>
    <row r="4917" spans="4:4" x14ac:dyDescent="0.2">
      <c r="D4917" s="165"/>
    </row>
    <row r="4918" spans="4:4" x14ac:dyDescent="0.2">
      <c r="D4918" s="165"/>
    </row>
    <row r="4919" spans="4:4" x14ac:dyDescent="0.2">
      <c r="D4919" s="165"/>
    </row>
    <row r="4920" spans="4:4" x14ac:dyDescent="0.2">
      <c r="D4920" s="165"/>
    </row>
    <row r="4921" spans="4:4" x14ac:dyDescent="0.2">
      <c r="D4921" s="165"/>
    </row>
    <row r="4922" spans="4:4" x14ac:dyDescent="0.2">
      <c r="D4922" s="165"/>
    </row>
    <row r="4923" spans="4:4" x14ac:dyDescent="0.2">
      <c r="D4923" s="165"/>
    </row>
    <row r="4924" spans="4:4" x14ac:dyDescent="0.2">
      <c r="D4924" s="165"/>
    </row>
    <row r="4925" spans="4:4" x14ac:dyDescent="0.2">
      <c r="D4925" s="165"/>
    </row>
    <row r="4926" spans="4:4" x14ac:dyDescent="0.2">
      <c r="D4926" s="165"/>
    </row>
    <row r="4927" spans="4:4" x14ac:dyDescent="0.2">
      <c r="D4927" s="165"/>
    </row>
    <row r="4928" spans="4:4" x14ac:dyDescent="0.2">
      <c r="D4928" s="165"/>
    </row>
    <row r="4929" spans="4:4" x14ac:dyDescent="0.2">
      <c r="D4929" s="165"/>
    </row>
    <row r="4930" spans="4:4" x14ac:dyDescent="0.2">
      <c r="D4930" s="165"/>
    </row>
    <row r="4931" spans="4:4" x14ac:dyDescent="0.2">
      <c r="D4931" s="165"/>
    </row>
    <row r="4932" spans="4:4" x14ac:dyDescent="0.2">
      <c r="D4932" s="165"/>
    </row>
    <row r="4933" spans="4:4" x14ac:dyDescent="0.2">
      <c r="D4933" s="165"/>
    </row>
    <row r="4934" spans="4:4" x14ac:dyDescent="0.2">
      <c r="D4934" s="165"/>
    </row>
    <row r="4935" spans="4:4" x14ac:dyDescent="0.2">
      <c r="D4935" s="165"/>
    </row>
    <row r="4936" spans="4:4" x14ac:dyDescent="0.2">
      <c r="D4936" s="165"/>
    </row>
    <row r="4937" spans="4:4" x14ac:dyDescent="0.2">
      <c r="D4937" s="165"/>
    </row>
    <row r="4938" spans="4:4" x14ac:dyDescent="0.2">
      <c r="D4938" s="165"/>
    </row>
    <row r="4939" spans="4:4" x14ac:dyDescent="0.2">
      <c r="D4939" s="165"/>
    </row>
    <row r="4940" spans="4:4" x14ac:dyDescent="0.2">
      <c r="D4940" s="165"/>
    </row>
    <row r="4941" spans="4:4" x14ac:dyDescent="0.2">
      <c r="D4941" s="165"/>
    </row>
    <row r="4942" spans="4:4" x14ac:dyDescent="0.2">
      <c r="D4942" s="165"/>
    </row>
    <row r="4943" spans="4:4" x14ac:dyDescent="0.2">
      <c r="D4943" s="165"/>
    </row>
    <row r="4944" spans="4:4" x14ac:dyDescent="0.2">
      <c r="D4944" s="165"/>
    </row>
    <row r="4945" spans="4:4" x14ac:dyDescent="0.2">
      <c r="D4945" s="165"/>
    </row>
    <row r="4946" spans="4:4" x14ac:dyDescent="0.2">
      <c r="D4946" s="165"/>
    </row>
    <row r="4947" spans="4:4" x14ac:dyDescent="0.2">
      <c r="D4947" s="165"/>
    </row>
    <row r="4948" spans="4:4" x14ac:dyDescent="0.2">
      <c r="D4948" s="165"/>
    </row>
    <row r="4949" spans="4:4" x14ac:dyDescent="0.2">
      <c r="D4949" s="165"/>
    </row>
    <row r="4950" spans="4:4" x14ac:dyDescent="0.2">
      <c r="D4950" s="165"/>
    </row>
    <row r="4951" spans="4:4" x14ac:dyDescent="0.2">
      <c r="D4951" s="165"/>
    </row>
    <row r="4952" spans="4:4" x14ac:dyDescent="0.2">
      <c r="D4952" s="165"/>
    </row>
  </sheetData>
  <sheetProtection password="CCE1" sheet="1" objects="1" scenarios="1"/>
  <protectedRanges>
    <protectedRange sqref="F10 F13 F16 F20 F25 F29 F32 F34:F43" name="Oblast1"/>
  </protectedRanges>
  <mergeCells count="22">
    <mergeCell ref="B31:G31"/>
    <mergeCell ref="C33:G33"/>
    <mergeCell ref="C26:G26"/>
    <mergeCell ref="B27:G27"/>
    <mergeCell ref="B28:G28"/>
    <mergeCell ref="C30:G30"/>
    <mergeCell ref="B24:G24"/>
    <mergeCell ref="C17:G17"/>
    <mergeCell ref="B18:G18"/>
    <mergeCell ref="B19:G19"/>
    <mergeCell ref="C21:G21"/>
    <mergeCell ref="B23:G23"/>
    <mergeCell ref="B15:G15"/>
    <mergeCell ref="A1:G1"/>
    <mergeCell ref="C2:G2"/>
    <mergeCell ref="C3:G3"/>
    <mergeCell ref="C4:G4"/>
    <mergeCell ref="C7:G7"/>
    <mergeCell ref="B9:G9"/>
    <mergeCell ref="C11:G11"/>
    <mergeCell ref="B12:G12"/>
    <mergeCell ref="C14:G14"/>
  </mergeCells>
  <pageMargins left="0.70866141732283472" right="0.70866141732283472" top="0.78740157480314965" bottom="0.78740157480314965" header="0.31496062992125984" footer="0.31496062992125984"/>
  <pageSetup paperSize="9" scale="48"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82</vt:i4>
      </vt:variant>
    </vt:vector>
  </HeadingPairs>
  <TitlesOfParts>
    <vt:vector size="102" baseType="lpstr">
      <vt:lpstr>Stavba</vt:lpstr>
      <vt:lpstr>VzorPolozky</vt:lpstr>
      <vt:lpstr>SO01 01.1 Demolice</vt:lpstr>
      <vt:lpstr>SO01 01.2 Nové kce.</vt:lpstr>
      <vt:lpstr>SO02 02.1 Odstranění garáže</vt:lpstr>
      <vt:lpstr>D.1.1 ARS</vt:lpstr>
      <vt:lpstr>D1.4.1 ZTI</vt:lpstr>
      <vt:lpstr>D1.4.2 UT</vt:lpstr>
      <vt:lpstr>D1.4.3 VZT</vt:lpstr>
      <vt:lpstr>D1.4.4 EL</vt:lpstr>
      <vt:lpstr>D1.4.5 Gastro</vt:lpstr>
      <vt:lpstr>D1.4.6 FVE</vt:lpstr>
      <vt:lpstr>D2 INTERIER</vt:lpstr>
      <vt:lpstr>SO 02</vt:lpstr>
      <vt:lpstr>SO 03</vt:lpstr>
      <vt:lpstr>IO 01</vt:lpstr>
      <vt:lpstr>IO 02</vt:lpstr>
      <vt:lpstr>IO 03</vt:lpstr>
      <vt:lpstr>IO 04</vt:lpstr>
      <vt:lpstr>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 ARS'!Názvy_tisku</vt:lpstr>
      <vt:lpstr>'D1.4.1 ZTI'!Názvy_tisku</vt:lpstr>
      <vt:lpstr>'D1.4.2 UT'!Názvy_tisku</vt:lpstr>
      <vt:lpstr>'D1.4.3 VZT'!Názvy_tisku</vt:lpstr>
      <vt:lpstr>'D1.4.4 EL'!Názvy_tisku</vt:lpstr>
      <vt:lpstr>'D1.4.5 Gastro'!Názvy_tisku</vt:lpstr>
      <vt:lpstr>'D1.4.6 FVE'!Názvy_tisku</vt:lpstr>
      <vt:lpstr>'D2 INTERIER'!Názvy_tisku</vt:lpstr>
      <vt:lpstr>'IO 01'!Názvy_tisku</vt:lpstr>
      <vt:lpstr>'IO 02'!Názvy_tisku</vt:lpstr>
      <vt:lpstr>'IO 03'!Názvy_tisku</vt:lpstr>
      <vt:lpstr>'IO 04'!Názvy_tisku</vt:lpstr>
      <vt:lpstr>'SO 02'!Názvy_tisku</vt:lpstr>
      <vt:lpstr>'SO 03'!Názvy_tisku</vt:lpstr>
      <vt:lpstr>'SO01 01.1 Demolice'!Názvy_tisku</vt:lpstr>
      <vt:lpstr>'SO01 01.2 Nové kce.'!Názvy_tisku</vt:lpstr>
      <vt:lpstr>'SO02 02.1 Odstranění garáže'!Názvy_tisku</vt:lpstr>
      <vt:lpstr>'VN+ON'!Názvy_tisku</vt:lpstr>
      <vt:lpstr>oadresa</vt:lpstr>
      <vt:lpstr>Stavba!Objednatel</vt:lpstr>
      <vt:lpstr>Stavba!Objekt</vt:lpstr>
      <vt:lpstr>'D.1.1 ARS'!Oblast_tisku</vt:lpstr>
      <vt:lpstr>'D1.4.1 ZTI'!Oblast_tisku</vt:lpstr>
      <vt:lpstr>'D1.4.2 UT'!Oblast_tisku</vt:lpstr>
      <vt:lpstr>'D1.4.3 VZT'!Oblast_tisku</vt:lpstr>
      <vt:lpstr>'D1.4.4 EL'!Oblast_tisku</vt:lpstr>
      <vt:lpstr>'D1.4.5 Gastro'!Oblast_tisku</vt:lpstr>
      <vt:lpstr>'D1.4.6 FVE'!Oblast_tisku</vt:lpstr>
      <vt:lpstr>'D2 INTERIER'!Oblast_tisku</vt:lpstr>
      <vt:lpstr>'IO 01'!Oblast_tisku</vt:lpstr>
      <vt:lpstr>'IO 02'!Oblast_tisku</vt:lpstr>
      <vt:lpstr>'IO 03'!Oblast_tisku</vt:lpstr>
      <vt:lpstr>'IO 04'!Oblast_tisku</vt:lpstr>
      <vt:lpstr>'SO 02'!Oblast_tisku</vt:lpstr>
      <vt:lpstr>'SO 03'!Oblast_tisku</vt:lpstr>
      <vt:lpstr>'SO01 01.1 Demolice'!Oblast_tisku</vt:lpstr>
      <vt:lpstr>'SO01 01.2 Nové kce.'!Oblast_tisku</vt:lpstr>
      <vt:lpstr>'SO02 02.1 Odstranění garáže'!Oblast_tisku</vt:lpstr>
      <vt:lpstr>Stavba!Oblast_tisku</vt:lpstr>
      <vt:lpstr>'VN+ON'!Oblast_tisku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Stoklasová Martina Ing.</cp:lastModifiedBy>
  <cp:lastPrinted>2024-05-14T08:03:16Z</cp:lastPrinted>
  <dcterms:created xsi:type="dcterms:W3CDTF">2009-04-08T07:15:50Z</dcterms:created>
  <dcterms:modified xsi:type="dcterms:W3CDTF">2024-06-14T10:43:15Z</dcterms:modified>
</cp:coreProperties>
</file>