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<sst xmlns="http://schemas.openxmlformats.org/spreadsheetml/2006/main" count="119" uniqueCount="85">
  <si>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</si>
  <si>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</si>
  <si>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</si>
  <si>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</si>
  <si>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</si>
  <si>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</si>
  <si>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</si>
  <si>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</si>
  <si>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</si>
  <si>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</si>
  <si>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</si>
  <si>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</si>
  <si>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</si>
  <si>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</si>
  <si>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</si>
  <si>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</si>
  <si>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</si>
  <si>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</si>
  <si>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</si>
  <si>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</si>
  <si>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</si>
  <si>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</si>
  <si>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</si>
  <si>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</si>
  <si>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</si>
  <si>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</si>
  <si>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</si>
  <si>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</si>
  <si>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</si>
  <si>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</si>
  <si>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</si>
  <si>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</si>
  <si>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</si>
  <si>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</si>
  <si>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</si>
  <si>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</si>
  <si>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</si>
  <si>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</si>
  <si>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</si>
  <si>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</si>
  <si>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</si>
  <si>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</si>
  <si>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</si>
  <si>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</si>
  <si>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</si>
  <si>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</si>
  <si>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</si>
  <si>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</si>
  <si>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</si>
  <si>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</si>
  <si>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</si>
  <si>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 xml:space="preserve"> 5.2</t>
  </si>
  <si>
    <t xml:space="preserve"> 5.3</t>
  </si>
  <si>
    <t>Elektrocentrála 5,5 kW, jednofázová, 4-takt</t>
  </si>
  <si>
    <t xml:space="preserve"> 1.14</t>
  </si>
  <si>
    <t>Oživení</t>
  </si>
  <si>
    <t xml:space="preserve"> 4.1</t>
  </si>
  <si>
    <t xml:space="preserve"> 4.2</t>
  </si>
  <si>
    <t xml:space="preserve"> 4.3</t>
  </si>
  <si>
    <t>2 000 - 10 000 obyvatel</t>
  </si>
  <si>
    <t xml:space="preserve"> 1.15</t>
  </si>
  <si>
    <t xml:space="preserve">Řídící software </t>
  </si>
  <si>
    <t>Zálohovací jednotka</t>
  </si>
  <si>
    <t>Vysílač a encoder paging Pocsag</t>
  </si>
  <si>
    <t>Modul rozesílání SMS</t>
  </si>
  <si>
    <t>Encoder paging Pocsag</t>
  </si>
  <si>
    <t xml:space="preserve"> 5.4</t>
  </si>
  <si>
    <t xml:space="preserve"> 5.5</t>
  </si>
  <si>
    <t xml:space="preserve"> 5.6</t>
  </si>
  <si>
    <t>Školící materiál</t>
  </si>
  <si>
    <t>Žádost o udělení individuálního oprávnění k využívání rádiových kmitočtů</t>
  </si>
  <si>
    <t>Projektová dokumentace k žádosti o udělení individuálního oprávnění k využívání rádiových kmitočtů</t>
  </si>
  <si>
    <t>Převaděč obousměrné komunikace</t>
  </si>
  <si>
    <t>Antenní sestava, montážní konzola</t>
  </si>
  <si>
    <t>Oživení a nastavení</t>
  </si>
  <si>
    <t xml:space="preserve"> 5.7</t>
  </si>
  <si>
    <t xml:space="preserve"> 5.8</t>
  </si>
  <si>
    <t>14.</t>
  </si>
  <si>
    <t xml:space="preserve"> 14.1</t>
  </si>
  <si>
    <t>Modul záložního připojení internetu</t>
  </si>
  <si>
    <r>
      <t xml:space="preserve">Vysílací a řídící pracoviště s digitálním přenosem </t>
    </r>
    <r>
      <rPr>
        <b/>
        <sz val="8"/>
        <rFont val="Arial"/>
        <family val="2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</si>
  <si>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</rPr>
      <t>(v souladu se sbírkou interních aktů řízení MV GŘ HZS ČR)</t>
    </r>
  </si>
  <si>
    <t xml:space="preserve">Modul napojení na JSVV  - expander </t>
  </si>
  <si>
    <t>ROZPOČET</t>
  </si>
  <si>
    <t>Digitální bezdrátový rozhlas s napojením na zadávací pracoviště složek IZS.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</si>
</sst>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0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4" borderId="1" xfId="0" applyFont="1" applyFill="1" applyBorder="1"/>
    <xf numFmtId="164" fontId="6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164" fontId="9" fillId="5" borderId="1" xfId="0" applyNumberFormat="1" applyFont="1" applyFill="1" applyBorder="1"/>
    <xf numFmtId="164" fontId="8" fillId="5" borderId="1" xfId="0" applyNumberFormat="1" applyFont="1" applyFill="1" applyBorder="1"/>
    <xf numFmtId="0" fontId="0" fillId="0" borderId="3" xfId="0" applyFont="1" applyFill="1" applyBorder="1"/>
    <xf numFmtId="0" fontId="9" fillId="5" borderId="1" xfId="0" applyFont="1" applyFill="1" applyBorder="1"/>
    <xf numFmtId="0" fontId="2" fillId="5" borderId="1" xfId="0" applyFont="1" applyFill="1" applyBorder="1" applyAlignment="1">
      <alignment horizontal="left"/>
    </xf>
    <xf numFmtId="16" fontId="0" fillId="5" borderId="1" xfId="0" applyNumberFormat="1" applyFont="1" applyFill="1" applyBorder="1" applyAlignment="1">
      <alignment horizontal="left"/>
    </xf>
    <xf numFmtId="165" fontId="6" fillId="4" borderId="1" xfId="0" applyNumberFormat="1" applyFont="1" applyFill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4" borderId="1" xfId="0" applyFont="1" applyFill="1" applyBorder="1"/>
    <xf numFmtId="0" fontId="0" fillId="0" borderId="0" xfId="0" applyFont="1"/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3" borderId="2" xfId="0" applyFont="1" applyFill="1" applyBorder="1" applyAlignment="1">
      <alignment wrapText="1"/>
    </xf>
    <xf numFmtId="164" fontId="0" fillId="0" borderId="3" xfId="0" applyNumberFormat="1" applyFont="1" applyBorder="1"/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64" fontId="0" fillId="4" borderId="1" xfId="0" applyNumberFormat="1" applyFont="1" applyFill="1" applyBorder="1"/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20" zoomScaleNormal="120" workbookViewId="0" topLeftCell="A1">
      <selection activeCell="K42" sqref="K42"/>
    </sheetView>
  </sheetViews>
  <sheetFormatPr defaultColWidth="8.8515625" defaultRowHeight="12.75"/>
  <cols>
    <col min="1" max="1" width="5.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421875" style="1" customWidth="1"/>
    <col min="6" max="6" width="15.7109375" style="1" customWidth="1"/>
    <col min="7" max="7" width="17.00390625" style="1" customWidth="1"/>
    <col min="8" max="8" width="20.7109375" style="1" customWidth="1"/>
    <col min="10" max="10" width="10.421875" style="0" bestFit="1" customWidth="1"/>
  </cols>
  <sheetData>
    <row r="1" spans="1:8" ht="21.95" customHeight="1">
      <c r="A1" s="44" t="s">
        <v>84</v>
      </c>
      <c r="B1" s="44"/>
      <c r="C1" s="44"/>
      <c r="D1" s="44"/>
      <c r="E1" s="44"/>
      <c r="F1" s="44"/>
      <c r="G1" s="44"/>
      <c r="H1" s="44"/>
    </row>
    <row r="2" spans="1:8" ht="12.75" customHeight="1">
      <c r="A2" s="45" t="s">
        <v>83</v>
      </c>
      <c r="B2" s="45"/>
      <c r="C2" s="45"/>
      <c r="D2" s="45"/>
      <c r="E2" s="45"/>
      <c r="F2" s="45"/>
      <c r="G2" s="45"/>
      <c r="H2" s="45"/>
    </row>
    <row r="3" spans="1:8" ht="12.75">
      <c r="A3" s="45"/>
      <c r="B3" s="45"/>
      <c r="C3" s="45"/>
      <c r="D3" s="45"/>
      <c r="E3" s="45"/>
      <c r="F3" s="45"/>
      <c r="G3" s="45"/>
      <c r="H3" s="45"/>
    </row>
    <row r="4" spans="1:8" s="29" customFormat="1" ht="15.95" customHeight="1">
      <c r="A4" s="28"/>
      <c r="B4" s="14" t="s">
        <v>1</v>
      </c>
      <c r="C4" s="14" t="s">
        <v>2</v>
      </c>
      <c r="D4" s="14" t="s">
        <v>3</v>
      </c>
      <c r="E4" s="15" t="s">
        <v>17</v>
      </c>
      <c r="F4" s="16" t="s">
        <v>4</v>
      </c>
      <c r="G4" s="16" t="s">
        <v>28</v>
      </c>
      <c r="H4" s="16" t="s">
        <v>29</v>
      </c>
    </row>
    <row r="5" spans="1:8" s="29" customFormat="1" ht="24">
      <c r="A5" s="11" t="s">
        <v>0</v>
      </c>
      <c r="B5" s="9" t="s">
        <v>80</v>
      </c>
      <c r="C5" s="41" t="s">
        <v>59</v>
      </c>
      <c r="D5" s="42"/>
      <c r="E5" s="43"/>
      <c r="F5" s="30"/>
      <c r="G5" s="30"/>
      <c r="H5" s="30"/>
    </row>
    <row r="6" spans="1:8" s="29" customFormat="1" ht="12.75">
      <c r="A6" s="10" t="s">
        <v>30</v>
      </c>
      <c r="B6" s="31" t="s">
        <v>5</v>
      </c>
      <c r="C6" s="31" t="s">
        <v>6</v>
      </c>
      <c r="D6" s="31">
        <v>1</v>
      </c>
      <c r="E6" s="30"/>
      <c r="F6" s="30">
        <f>D6*E6</f>
        <v>0</v>
      </c>
      <c r="G6" s="30">
        <f aca="true" t="shared" si="0" ref="G6:G11">H6-F6</f>
        <v>0</v>
      </c>
      <c r="H6" s="30">
        <f aca="true" t="shared" si="1" ref="H6:H11">F6*1.21</f>
        <v>0</v>
      </c>
    </row>
    <row r="7" spans="1:8" s="29" customFormat="1" ht="12.75">
      <c r="A7" s="10" t="s">
        <v>31</v>
      </c>
      <c r="B7" s="32" t="s">
        <v>22</v>
      </c>
      <c r="C7" s="31" t="s">
        <v>6</v>
      </c>
      <c r="D7" s="31">
        <v>1</v>
      </c>
      <c r="E7" s="4"/>
      <c r="F7" s="30">
        <f aca="true" t="shared" si="2" ref="F7:F11">D7*E7</f>
        <v>0</v>
      </c>
      <c r="G7" s="30">
        <f t="shared" si="0"/>
        <v>0</v>
      </c>
      <c r="H7" s="30">
        <f t="shared" si="1"/>
        <v>0</v>
      </c>
    </row>
    <row r="8" spans="1:8" s="29" customFormat="1" ht="12.75">
      <c r="A8" s="10" t="s">
        <v>32</v>
      </c>
      <c r="B8" s="32" t="s">
        <v>7</v>
      </c>
      <c r="C8" s="31" t="s">
        <v>6</v>
      </c>
      <c r="D8" s="31">
        <v>1</v>
      </c>
      <c r="E8" s="4"/>
      <c r="F8" s="30">
        <f t="shared" si="2"/>
        <v>0</v>
      </c>
      <c r="G8" s="30">
        <f t="shared" si="0"/>
        <v>0</v>
      </c>
      <c r="H8" s="30">
        <f t="shared" si="1"/>
        <v>0</v>
      </c>
    </row>
    <row r="9" spans="1:8" s="29" customFormat="1" ht="12.75">
      <c r="A9" s="10" t="s">
        <v>33</v>
      </c>
      <c r="B9" s="32" t="s">
        <v>41</v>
      </c>
      <c r="C9" s="31" t="s">
        <v>6</v>
      </c>
      <c r="D9" s="31">
        <v>1</v>
      </c>
      <c r="E9" s="4"/>
      <c r="F9" s="30">
        <f t="shared" si="2"/>
        <v>0</v>
      </c>
      <c r="G9" s="30">
        <f t="shared" si="0"/>
        <v>0</v>
      </c>
      <c r="H9" s="30">
        <f t="shared" si="1"/>
        <v>0</v>
      </c>
    </row>
    <row r="10" spans="1:8" s="29" customFormat="1" ht="12.75">
      <c r="A10" s="10" t="s">
        <v>39</v>
      </c>
      <c r="B10" s="32" t="s">
        <v>23</v>
      </c>
      <c r="C10" s="31" t="s">
        <v>6</v>
      </c>
      <c r="D10" s="31">
        <v>1</v>
      </c>
      <c r="E10" s="4"/>
      <c r="F10" s="30">
        <f t="shared" si="2"/>
        <v>0</v>
      </c>
      <c r="G10" s="30">
        <f t="shared" si="0"/>
        <v>0</v>
      </c>
      <c r="H10" s="30">
        <f t="shared" si="1"/>
        <v>0</v>
      </c>
    </row>
    <row r="11" spans="1:8" s="29" customFormat="1" ht="12.75">
      <c r="A11" s="10" t="s">
        <v>34</v>
      </c>
      <c r="B11" s="32" t="s">
        <v>24</v>
      </c>
      <c r="C11" s="31" t="s">
        <v>6</v>
      </c>
      <c r="D11" s="31">
        <v>1</v>
      </c>
      <c r="E11" s="4"/>
      <c r="F11" s="30">
        <f t="shared" si="2"/>
        <v>0</v>
      </c>
      <c r="G11" s="30">
        <f t="shared" si="0"/>
        <v>0</v>
      </c>
      <c r="H11" s="30">
        <f t="shared" si="1"/>
        <v>0</v>
      </c>
    </row>
    <row r="12" spans="1:8" s="29" customFormat="1" ht="12.75">
      <c r="A12" s="10" t="s">
        <v>35</v>
      </c>
      <c r="B12" s="8" t="s">
        <v>61</v>
      </c>
      <c r="C12" s="31" t="s">
        <v>6</v>
      </c>
      <c r="D12" s="31">
        <v>1</v>
      </c>
      <c r="E12" s="4"/>
      <c r="F12" s="30">
        <f>D12*E12</f>
        <v>0</v>
      </c>
      <c r="G12" s="30">
        <f>H12-F12</f>
        <v>0</v>
      </c>
      <c r="H12" s="30">
        <f>F12*1.21</f>
        <v>0</v>
      </c>
    </row>
    <row r="13" spans="1:8" s="29" customFormat="1" ht="12.75">
      <c r="A13" s="10" t="s">
        <v>43</v>
      </c>
      <c r="B13" s="32" t="s">
        <v>11</v>
      </c>
      <c r="C13" s="31" t="s">
        <v>6</v>
      </c>
      <c r="D13" s="31">
        <v>1</v>
      </c>
      <c r="E13" s="4"/>
      <c r="F13" s="30">
        <f>D13*E13</f>
        <v>0</v>
      </c>
      <c r="G13" s="30">
        <f>H13-F13</f>
        <v>0</v>
      </c>
      <c r="H13" s="30">
        <f>F13*1.21</f>
        <v>0</v>
      </c>
    </row>
    <row r="14" spans="1:8" s="29" customFormat="1" ht="12.75">
      <c r="A14" s="10" t="s">
        <v>44</v>
      </c>
      <c r="B14" s="32" t="s">
        <v>13</v>
      </c>
      <c r="C14" s="31" t="s">
        <v>6</v>
      </c>
      <c r="D14" s="31">
        <v>1</v>
      </c>
      <c r="E14" s="4"/>
      <c r="F14" s="30">
        <f>D14*E14</f>
        <v>0</v>
      </c>
      <c r="G14" s="30">
        <f>H14-F14</f>
        <v>0</v>
      </c>
      <c r="H14" s="30">
        <f>F14*1.21</f>
        <v>0</v>
      </c>
    </row>
    <row r="15" spans="1:8" s="29" customFormat="1" ht="12.75">
      <c r="A15" s="10" t="s">
        <v>45</v>
      </c>
      <c r="B15" s="32" t="s">
        <v>79</v>
      </c>
      <c r="C15" s="31" t="s">
        <v>6</v>
      </c>
      <c r="D15" s="31">
        <v>1</v>
      </c>
      <c r="E15" s="4"/>
      <c r="F15" s="30">
        <f>D15*E15</f>
        <v>0</v>
      </c>
      <c r="G15" s="30">
        <f>H15-F15</f>
        <v>0</v>
      </c>
      <c r="H15" s="30">
        <f>F15*1.21</f>
        <v>0</v>
      </c>
    </row>
    <row r="16" spans="1:8" s="29" customFormat="1" ht="12.75">
      <c r="A16" s="10" t="s">
        <v>46</v>
      </c>
      <c r="B16" s="32" t="s">
        <v>18</v>
      </c>
      <c r="C16" s="31" t="s">
        <v>6</v>
      </c>
      <c r="D16" s="31">
        <v>1</v>
      </c>
      <c r="E16" s="4"/>
      <c r="F16" s="30">
        <f aca="true" t="shared" si="3" ref="F16:F20">D16*E16</f>
        <v>0</v>
      </c>
      <c r="G16" s="30">
        <f aca="true" t="shared" si="4" ref="G16:G20">H16-F16</f>
        <v>0</v>
      </c>
      <c r="H16" s="30">
        <f aca="true" t="shared" si="5" ref="H16:H20">F16*1.21</f>
        <v>0</v>
      </c>
    </row>
    <row r="17" spans="1:8" s="29" customFormat="1" ht="12.75">
      <c r="A17" s="10" t="s">
        <v>47</v>
      </c>
      <c r="B17" s="32" t="s">
        <v>69</v>
      </c>
      <c r="C17" s="31" t="s">
        <v>6</v>
      </c>
      <c r="D17" s="31">
        <v>1</v>
      </c>
      <c r="E17" s="4"/>
      <c r="F17" s="30">
        <f t="shared" si="3"/>
        <v>0</v>
      </c>
      <c r="G17" s="30">
        <f t="shared" si="4"/>
        <v>0</v>
      </c>
      <c r="H17" s="30">
        <f t="shared" si="5"/>
        <v>0</v>
      </c>
    </row>
    <row r="18" spans="1:8" s="29" customFormat="1" ht="12.75">
      <c r="A18" s="10" t="s">
        <v>50</v>
      </c>
      <c r="B18" s="32" t="s">
        <v>40</v>
      </c>
      <c r="C18" s="31" t="s">
        <v>6</v>
      </c>
      <c r="D18" s="31">
        <v>1</v>
      </c>
      <c r="E18" s="4"/>
      <c r="F18" s="30">
        <f t="shared" si="3"/>
        <v>0</v>
      </c>
      <c r="G18" s="30">
        <f t="shared" si="4"/>
        <v>0</v>
      </c>
      <c r="H18" s="30">
        <f t="shared" si="5"/>
        <v>0</v>
      </c>
    </row>
    <row r="19" spans="1:8" s="29" customFormat="1" ht="12.75">
      <c r="A19" s="10" t="s">
        <v>54</v>
      </c>
      <c r="B19" s="8" t="s">
        <v>21</v>
      </c>
      <c r="C19" s="31" t="s">
        <v>6</v>
      </c>
      <c r="D19" s="31">
        <v>1</v>
      </c>
      <c r="E19" s="4"/>
      <c r="F19" s="30">
        <f t="shared" si="3"/>
        <v>0</v>
      </c>
      <c r="G19" s="30">
        <f t="shared" si="4"/>
        <v>0</v>
      </c>
      <c r="H19" s="30">
        <f t="shared" si="5"/>
        <v>0</v>
      </c>
    </row>
    <row r="20" spans="1:8" s="29" customFormat="1" ht="12.75">
      <c r="A20" s="10" t="s">
        <v>60</v>
      </c>
      <c r="B20" s="5" t="s">
        <v>82</v>
      </c>
      <c r="C20" s="31" t="s">
        <v>6</v>
      </c>
      <c r="D20" s="31">
        <v>3</v>
      </c>
      <c r="E20" s="30"/>
      <c r="F20" s="30">
        <f t="shared" si="3"/>
        <v>0</v>
      </c>
      <c r="G20" s="30">
        <f t="shared" si="4"/>
        <v>0</v>
      </c>
      <c r="H20" s="30">
        <f t="shared" si="5"/>
        <v>0</v>
      </c>
    </row>
    <row r="21" spans="1:8" s="29" customFormat="1" ht="12.75">
      <c r="A21" s="33"/>
      <c r="B21" s="6" t="s">
        <v>10</v>
      </c>
      <c r="C21" s="34"/>
      <c r="D21" s="34"/>
      <c r="E21" s="35"/>
      <c r="F21" s="7">
        <f>SUM(F6:F20)</f>
        <v>0</v>
      </c>
      <c r="G21" s="7">
        <f aca="true" t="shared" si="6" ref="G21:H21">SUM(G6:G20)</f>
        <v>0</v>
      </c>
      <c r="H21" s="7">
        <f t="shared" si="6"/>
        <v>0</v>
      </c>
    </row>
    <row r="22" spans="1:8" s="29" customFormat="1" ht="12.75">
      <c r="A22" s="11" t="s">
        <v>9</v>
      </c>
      <c r="B22" s="2" t="s">
        <v>62</v>
      </c>
      <c r="C22" s="31"/>
      <c r="D22" s="31"/>
      <c r="E22" s="30"/>
      <c r="F22" s="3"/>
      <c r="G22" s="3"/>
      <c r="H22" s="3"/>
    </row>
    <row r="23" spans="1:8" s="29" customFormat="1" ht="12.75">
      <c r="A23" s="10" t="s">
        <v>38</v>
      </c>
      <c r="B23" s="5" t="s">
        <v>53</v>
      </c>
      <c r="C23" s="31" t="s">
        <v>20</v>
      </c>
      <c r="D23" s="31">
        <v>1</v>
      </c>
      <c r="E23" s="30"/>
      <c r="F23" s="4">
        <f>D23*E23</f>
        <v>0</v>
      </c>
      <c r="G23" s="4">
        <f>H23-F23</f>
        <v>0</v>
      </c>
      <c r="H23" s="4">
        <f>F23*1.21</f>
        <v>0</v>
      </c>
    </row>
    <row r="24" spans="1:8" s="29" customFormat="1" ht="12.75">
      <c r="A24" s="33"/>
      <c r="B24" s="6" t="s">
        <v>8</v>
      </c>
      <c r="C24" s="34"/>
      <c r="D24" s="34"/>
      <c r="E24" s="35"/>
      <c r="F24" s="7">
        <f>SUM(F23:F23)</f>
        <v>0</v>
      </c>
      <c r="G24" s="7">
        <f>SUM(G23:G23)</f>
        <v>0</v>
      </c>
      <c r="H24" s="7">
        <f>SUM(H23:H23)</f>
        <v>0</v>
      </c>
    </row>
    <row r="25" spans="1:8" s="29" customFormat="1" ht="12.75">
      <c r="A25" s="11" t="s">
        <v>12</v>
      </c>
      <c r="B25" s="9" t="s">
        <v>63</v>
      </c>
      <c r="C25" s="2"/>
      <c r="D25" s="2"/>
      <c r="E25" s="3"/>
      <c r="F25" s="3"/>
      <c r="G25" s="3"/>
      <c r="H25" s="3"/>
    </row>
    <row r="26" spans="1:8" s="29" customFormat="1" ht="12.75">
      <c r="A26" s="10" t="s">
        <v>36</v>
      </c>
      <c r="B26" s="36" t="s">
        <v>64</v>
      </c>
      <c r="C26" s="5" t="s">
        <v>6</v>
      </c>
      <c r="D26" s="5">
        <v>1</v>
      </c>
      <c r="E26" s="4"/>
      <c r="F26" s="4">
        <f>E26*D26</f>
        <v>0</v>
      </c>
      <c r="G26" s="4">
        <f>H26-F26</f>
        <v>0</v>
      </c>
      <c r="H26" s="4">
        <f>F26*1.21</f>
        <v>0</v>
      </c>
    </row>
    <row r="27" spans="1:8" s="29" customFormat="1" ht="12.75">
      <c r="A27" s="10" t="s">
        <v>49</v>
      </c>
      <c r="B27" s="36" t="s">
        <v>65</v>
      </c>
      <c r="C27" s="5" t="s">
        <v>6</v>
      </c>
      <c r="D27" s="5">
        <v>3</v>
      </c>
      <c r="E27" s="4"/>
      <c r="F27" s="4">
        <f>E27*D27</f>
        <v>0</v>
      </c>
      <c r="G27" s="4">
        <f>H27-F27</f>
        <v>0</v>
      </c>
      <c r="H27" s="4">
        <f>F27*1.21</f>
        <v>0</v>
      </c>
    </row>
    <row r="28" spans="1:8" s="29" customFormat="1" ht="12.75">
      <c r="A28" s="25"/>
      <c r="B28" s="6" t="s">
        <v>10</v>
      </c>
      <c r="C28" s="26"/>
      <c r="D28" s="26"/>
      <c r="E28" s="27"/>
      <c r="F28" s="7">
        <f>F27+F26</f>
        <v>0</v>
      </c>
      <c r="G28" s="7">
        <f>H28-F28</f>
        <v>0</v>
      </c>
      <c r="H28" s="7">
        <f>H26+H27</f>
        <v>0</v>
      </c>
    </row>
    <row r="29" spans="1:8" s="29" customFormat="1" ht="12.75">
      <c r="A29" s="11" t="s">
        <v>14</v>
      </c>
      <c r="B29" s="11" t="s">
        <v>72</v>
      </c>
      <c r="C29" s="11"/>
      <c r="D29" s="11"/>
      <c r="E29" s="11"/>
      <c r="F29" s="11"/>
      <c r="G29" s="11"/>
      <c r="H29" s="11"/>
    </row>
    <row r="30" spans="1:8" s="29" customFormat="1" ht="12.75">
      <c r="A30" s="10" t="s">
        <v>56</v>
      </c>
      <c r="B30" s="10" t="s">
        <v>72</v>
      </c>
      <c r="C30" s="10" t="s">
        <v>6</v>
      </c>
      <c r="D30" s="5">
        <v>3</v>
      </c>
      <c r="E30" s="4"/>
      <c r="F30" s="4">
        <f>E30*D30</f>
        <v>0</v>
      </c>
      <c r="G30" s="4">
        <f>H30-F30</f>
        <v>0</v>
      </c>
      <c r="H30" s="4">
        <f>F30*1.21</f>
        <v>0</v>
      </c>
    </row>
    <row r="31" spans="1:8" s="29" customFormat="1" ht="12.75">
      <c r="A31" s="10" t="s">
        <v>57</v>
      </c>
      <c r="B31" s="10" t="s">
        <v>73</v>
      </c>
      <c r="C31" s="10" t="s">
        <v>6</v>
      </c>
      <c r="D31" s="5">
        <v>3</v>
      </c>
      <c r="E31" s="4"/>
      <c r="F31" s="4">
        <f aca="true" t="shared" si="7" ref="F31:F32">E31*D31</f>
        <v>0</v>
      </c>
      <c r="G31" s="4">
        <f aca="true" t="shared" si="8" ref="G31:G32">H31-F31</f>
        <v>0</v>
      </c>
      <c r="H31" s="4">
        <f aca="true" t="shared" si="9" ref="H31:H32">F31*1.21</f>
        <v>0</v>
      </c>
    </row>
    <row r="32" spans="1:8" s="29" customFormat="1" ht="12.75">
      <c r="A32" s="10" t="s">
        <v>58</v>
      </c>
      <c r="B32" s="10" t="s">
        <v>74</v>
      </c>
      <c r="C32" s="10" t="s">
        <v>6</v>
      </c>
      <c r="D32" s="5">
        <v>3</v>
      </c>
      <c r="E32" s="4"/>
      <c r="F32" s="4">
        <f t="shared" si="7"/>
        <v>0</v>
      </c>
      <c r="G32" s="4">
        <f t="shared" si="8"/>
        <v>0</v>
      </c>
      <c r="H32" s="4">
        <f t="shared" si="9"/>
        <v>0</v>
      </c>
    </row>
    <row r="33" spans="1:8" s="29" customFormat="1" ht="12.75">
      <c r="A33" s="25"/>
      <c r="B33" s="6" t="s">
        <v>10</v>
      </c>
      <c r="C33" s="26"/>
      <c r="D33" s="26"/>
      <c r="E33" s="27"/>
      <c r="F33" s="7">
        <f>F30+F31+F32</f>
        <v>0</v>
      </c>
      <c r="G33" s="7">
        <f>G30+G31+G32</f>
        <v>0</v>
      </c>
      <c r="H33" s="7">
        <f>H30+H31+H32</f>
        <v>0</v>
      </c>
    </row>
    <row r="34" spans="1:8" s="29" customFormat="1" ht="25.5">
      <c r="A34" s="11" t="s">
        <v>15</v>
      </c>
      <c r="B34" s="9" t="s">
        <v>81</v>
      </c>
      <c r="C34" s="2"/>
      <c r="D34" s="2"/>
      <c r="E34" s="3"/>
      <c r="F34" s="3"/>
      <c r="G34" s="3"/>
      <c r="H34" s="3"/>
    </row>
    <row r="35" spans="1:8" s="29" customFormat="1" ht="12.75">
      <c r="A35" s="10" t="s">
        <v>37</v>
      </c>
      <c r="B35" s="31" t="s">
        <v>16</v>
      </c>
      <c r="C35" s="5" t="s">
        <v>6</v>
      </c>
      <c r="D35" s="5">
        <v>142</v>
      </c>
      <c r="E35" s="4"/>
      <c r="F35" s="30">
        <f aca="true" t="shared" si="10" ref="F35:F39">D35*E35</f>
        <v>0</v>
      </c>
      <c r="G35" s="30">
        <f aca="true" t="shared" si="11" ref="G35:G39">H35-F35</f>
        <v>0</v>
      </c>
      <c r="H35" s="30">
        <f aca="true" t="shared" si="12" ref="H35:H39">F35*1.21</f>
        <v>0</v>
      </c>
    </row>
    <row r="36" spans="1:8" s="29" customFormat="1" ht="12.75">
      <c r="A36" s="10" t="s">
        <v>51</v>
      </c>
      <c r="B36" s="5" t="s">
        <v>41</v>
      </c>
      <c r="C36" s="5" t="s">
        <v>6</v>
      </c>
      <c r="D36" s="5">
        <v>142</v>
      </c>
      <c r="E36" s="4"/>
      <c r="F36" s="30">
        <f aca="true" t="shared" si="13" ref="F36:F37">D36*E36</f>
        <v>0</v>
      </c>
      <c r="G36" s="30">
        <f aca="true" t="shared" si="14" ref="G36:G37">H36-F36</f>
        <v>0</v>
      </c>
      <c r="H36" s="30">
        <f aca="true" t="shared" si="15" ref="H36:H37">F36*1.21</f>
        <v>0</v>
      </c>
    </row>
    <row r="37" spans="1:8" s="29" customFormat="1" ht="12.75">
      <c r="A37" s="10" t="s">
        <v>52</v>
      </c>
      <c r="B37" s="5" t="s">
        <v>42</v>
      </c>
      <c r="C37" s="5" t="s">
        <v>6</v>
      </c>
      <c r="D37" s="5">
        <v>142</v>
      </c>
      <c r="E37" s="4"/>
      <c r="F37" s="30">
        <f t="shared" si="13"/>
        <v>0</v>
      </c>
      <c r="G37" s="30">
        <f t="shared" si="14"/>
        <v>0</v>
      </c>
      <c r="H37" s="30">
        <f t="shared" si="15"/>
        <v>0</v>
      </c>
    </row>
    <row r="38" spans="1:8" s="29" customFormat="1" ht="12.75">
      <c r="A38" s="10" t="s">
        <v>66</v>
      </c>
      <c r="B38" s="5" t="s">
        <v>27</v>
      </c>
      <c r="C38" s="5" t="s">
        <v>6</v>
      </c>
      <c r="D38" s="5">
        <v>387</v>
      </c>
      <c r="E38" s="4"/>
      <c r="F38" s="30">
        <f t="shared" si="10"/>
        <v>0</v>
      </c>
      <c r="G38" s="30">
        <f t="shared" si="11"/>
        <v>0</v>
      </c>
      <c r="H38" s="30">
        <f t="shared" si="12"/>
        <v>0</v>
      </c>
    </row>
    <row r="39" spans="1:8" s="29" customFormat="1" ht="12.75">
      <c r="A39" s="10" t="s">
        <v>67</v>
      </c>
      <c r="B39" s="5" t="s">
        <v>26</v>
      </c>
      <c r="C39" s="5" t="s">
        <v>6</v>
      </c>
      <c r="D39" s="5">
        <v>142</v>
      </c>
      <c r="E39" s="30"/>
      <c r="F39" s="30">
        <f t="shared" si="10"/>
        <v>0</v>
      </c>
      <c r="G39" s="30">
        <f t="shared" si="11"/>
        <v>0</v>
      </c>
      <c r="H39" s="30">
        <f t="shared" si="12"/>
        <v>0</v>
      </c>
    </row>
    <row r="40" spans="1:8" s="29" customFormat="1" ht="12.75">
      <c r="A40" s="10" t="s">
        <v>68</v>
      </c>
      <c r="B40" s="31" t="s">
        <v>25</v>
      </c>
      <c r="C40" s="5" t="s">
        <v>6</v>
      </c>
      <c r="D40" s="5">
        <v>142</v>
      </c>
      <c r="E40" s="30"/>
      <c r="F40" s="30">
        <f>D40*E40</f>
        <v>0</v>
      </c>
      <c r="G40" s="30">
        <f>H40-F40</f>
        <v>0</v>
      </c>
      <c r="H40" s="30">
        <f>F40*1.21</f>
        <v>0</v>
      </c>
    </row>
    <row r="41" spans="1:8" s="29" customFormat="1" ht="12.75">
      <c r="A41" s="10" t="s">
        <v>75</v>
      </c>
      <c r="B41" s="5" t="s">
        <v>48</v>
      </c>
      <c r="C41" s="5" t="s">
        <v>6</v>
      </c>
      <c r="D41" s="5">
        <v>142</v>
      </c>
      <c r="E41" s="30"/>
      <c r="F41" s="30">
        <f>D41*E41</f>
        <v>0</v>
      </c>
      <c r="G41" s="30">
        <f>H41-F41</f>
        <v>0</v>
      </c>
      <c r="H41" s="30">
        <f>F41*1.21</f>
        <v>0</v>
      </c>
    </row>
    <row r="42" spans="1:8" s="29" customFormat="1" ht="12.75">
      <c r="A42" s="10" t="s">
        <v>76</v>
      </c>
      <c r="B42" s="5" t="s">
        <v>55</v>
      </c>
      <c r="C42" s="5" t="s">
        <v>6</v>
      </c>
      <c r="D42" s="5">
        <v>142</v>
      </c>
      <c r="E42" s="30"/>
      <c r="F42" s="30">
        <f>D42*E42</f>
        <v>0</v>
      </c>
      <c r="G42" s="30">
        <f>H42-F42</f>
        <v>0</v>
      </c>
      <c r="H42" s="30">
        <f>F42*1.21</f>
        <v>0</v>
      </c>
    </row>
    <row r="43" spans="1:8" s="29" customFormat="1" ht="12.75">
      <c r="A43" s="33"/>
      <c r="B43" s="6" t="s">
        <v>10</v>
      </c>
      <c r="C43" s="34"/>
      <c r="D43" s="34"/>
      <c r="E43" s="35"/>
      <c r="F43" s="7">
        <f>SUM(F35:F42)</f>
        <v>0</v>
      </c>
      <c r="G43" s="7">
        <f>SUM(G35:G42)</f>
        <v>0</v>
      </c>
      <c r="H43" s="7">
        <f>H42+H41+H40+H39+H38+H37+H36+H35</f>
        <v>0</v>
      </c>
    </row>
    <row r="44" spans="1:8" s="29" customFormat="1" ht="12.75">
      <c r="A44" s="22" t="s">
        <v>77</v>
      </c>
      <c r="B44" s="17" t="s">
        <v>70</v>
      </c>
      <c r="C44" s="21"/>
      <c r="D44" s="21"/>
      <c r="E44" s="18"/>
      <c r="F44" s="19"/>
      <c r="G44" s="19"/>
      <c r="H44" s="19"/>
    </row>
    <row r="45" spans="1:8" s="29" customFormat="1" ht="12.75">
      <c r="A45" s="23" t="s">
        <v>78</v>
      </c>
      <c r="B45" s="8" t="s">
        <v>71</v>
      </c>
      <c r="C45" s="20" t="s">
        <v>6</v>
      </c>
      <c r="D45" s="8">
        <v>1</v>
      </c>
      <c r="E45" s="37"/>
      <c r="F45" s="37">
        <f>E45*D45</f>
        <v>0</v>
      </c>
      <c r="G45" s="37">
        <f>H45-F45</f>
        <v>0</v>
      </c>
      <c r="H45" s="37">
        <f>F45*1.21</f>
        <v>0</v>
      </c>
    </row>
    <row r="46" spans="1:8" s="29" customFormat="1" ht="12.75">
      <c r="A46" s="38"/>
      <c r="B46" s="6" t="s">
        <v>8</v>
      </c>
      <c r="C46" s="34"/>
      <c r="D46" s="34"/>
      <c r="E46" s="35"/>
      <c r="F46" s="7">
        <f>F45</f>
        <v>0</v>
      </c>
      <c r="G46" s="7">
        <f>G45</f>
        <v>0</v>
      </c>
      <c r="H46" s="7">
        <f>H45</f>
        <v>0</v>
      </c>
    </row>
    <row r="47" spans="1:8" s="29" customFormat="1" ht="20.25">
      <c r="A47" s="39"/>
      <c r="B47" s="12" t="s">
        <v>19</v>
      </c>
      <c r="C47" s="28"/>
      <c r="D47" s="28"/>
      <c r="E47" s="40"/>
      <c r="F47" s="13">
        <f>SUM(F46,F43,F33,F28,F24,F21)</f>
        <v>0</v>
      </c>
      <c r="G47" s="24">
        <f>H47-F47</f>
        <v>0</v>
      </c>
      <c r="H47" s="24">
        <f>F47*1.21</f>
        <v>0</v>
      </c>
    </row>
  </sheetData>
  <mergeCells count="3">
    <mergeCell ref="C5:E5"/>
    <mergeCell ref="A1:H1"/>
    <mergeCell ref="A2:H3"/>
  </mergeCells>
  <printOptions/>
  <pageMargins left="0.2755905511811024" right="0.2755905511811024" top="0.4330708661417323" bottom="0.1968503937007874" header="0.4724409448818898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033-PC</cp:lastModifiedBy>
  <cp:lastPrinted>2017-11-14T07:48:42Z</cp:lastPrinted>
  <dcterms:created xsi:type="dcterms:W3CDTF">2008-09-10T06:02:50Z</dcterms:created>
  <dcterms:modified xsi:type="dcterms:W3CDTF">2022-11-22T13:45:08Z</dcterms:modified>
  <cp:category/>
  <cp:version/>
  <cp:contentType/>
  <cp:contentStatus/>
</cp:coreProperties>
</file>